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1 DJI\12 Arbeid\EA Artikelen In-Made winkels\EA Artikelen In-Made Winkels 2025\05 Nota van Inlichtingen\"/>
    </mc:Choice>
  </mc:AlternateContent>
  <bookViews>
    <workbookView xWindow="0" yWindow="0" windowWidth="19200" windowHeight="6000"/>
  </bookViews>
  <sheets>
    <sheet name="Toelichting" sheetId="17" r:id="rId1"/>
    <sheet name="1. Weekverstrekking" sheetId="13" r:id="rId2"/>
    <sheet name="2. Winkellijst vers" sheetId="4" r:id="rId3"/>
    <sheet name="3. Winkellijst DKW en overig" sheetId="15" r:id="rId4"/>
    <sheet name="4. EBI" sheetId="14" r:id="rId5"/>
    <sheet name="5. Totaal" sheetId="16" r:id="rId6"/>
  </sheets>
  <definedNames>
    <definedName name="_xlnm.Print_Area" localSheetId="1">'1. Weekverstrekking'!$A$1:$V$34</definedName>
    <definedName name="_xlnm.Print_Area" localSheetId="2">'2. Winkellijst vers'!$A$1:$Y$189</definedName>
    <definedName name="_xlnm.Print_Area" localSheetId="3">'3. Winkellijst DKW en overig'!$A$1:$Y$369</definedName>
    <definedName name="_xlnm.Print_Area" localSheetId="4">'4. EBI'!$A$1:$Y$45</definedName>
    <definedName name="_xlnm.Print_Area" localSheetId="5">'5. Totaal'!$A$1:$G$18</definedName>
    <definedName name="_xlnm.Print_Area" localSheetId="0">Toelichting!$A$1:$G$51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99" i="4" l="1"/>
  <c r="T99" i="4"/>
  <c r="Q99" i="4"/>
  <c r="P99" i="4"/>
  <c r="S99" i="4" s="1"/>
  <c r="R352" i="15" l="1"/>
  <c r="O41" i="14" l="1"/>
  <c r="O40" i="14"/>
  <c r="O39" i="14"/>
  <c r="R39" i="14" s="1"/>
  <c r="O38" i="14"/>
  <c r="R38" i="14" s="1"/>
  <c r="O37" i="14"/>
  <c r="R37" i="14" s="1"/>
  <c r="O36" i="14"/>
  <c r="R36" i="14" s="1"/>
  <c r="O35" i="14"/>
  <c r="R35" i="14" s="1"/>
  <c r="O34" i="14"/>
  <c r="R34" i="14" s="1"/>
  <c r="O33" i="14"/>
  <c r="R33" i="14" s="1"/>
  <c r="O32" i="14"/>
  <c r="O31" i="14"/>
  <c r="R31" i="14" s="1"/>
  <c r="O30" i="14"/>
  <c r="R30" i="14" s="1"/>
  <c r="O29" i="14"/>
  <c r="R29" i="14" s="1"/>
  <c r="O28" i="14"/>
  <c r="R28" i="14" s="1"/>
  <c r="O27" i="14"/>
  <c r="R27" i="14" s="1"/>
  <c r="R41" i="14"/>
  <c r="R40" i="14"/>
  <c r="R32" i="14"/>
  <c r="R18" i="14"/>
  <c r="O22" i="14"/>
  <c r="R22" i="14" s="1"/>
  <c r="O21" i="14"/>
  <c r="R21" i="14" s="1"/>
  <c r="O20" i="14"/>
  <c r="R20" i="14" s="1"/>
  <c r="O19" i="14"/>
  <c r="R19" i="14" s="1"/>
  <c r="O18" i="14"/>
  <c r="O17" i="14"/>
  <c r="R17" i="14" s="1"/>
  <c r="O16" i="14"/>
  <c r="R16" i="14" s="1"/>
  <c r="O15" i="14"/>
  <c r="R15" i="14" s="1"/>
  <c r="O14" i="14"/>
  <c r="R14" i="14" s="1"/>
  <c r="O13" i="14"/>
  <c r="R13" i="14" s="1"/>
  <c r="O364" i="15"/>
  <c r="R364" i="15" s="1"/>
  <c r="O363" i="15"/>
  <c r="R363" i="15" s="1"/>
  <c r="O359" i="15"/>
  <c r="O358" i="15"/>
  <c r="R358" i="15" s="1"/>
  <c r="O357" i="15"/>
  <c r="O356" i="15"/>
  <c r="R356" i="15" s="1"/>
  <c r="O355" i="15"/>
  <c r="R355" i="15" s="1"/>
  <c r="R359" i="15"/>
  <c r="R357" i="15"/>
  <c r="O351" i="15"/>
  <c r="R351" i="15" s="1"/>
  <c r="O350" i="15"/>
  <c r="R350" i="15" s="1"/>
  <c r="O349" i="15"/>
  <c r="R349" i="15" s="1"/>
  <c r="O348" i="15"/>
  <c r="R348" i="15" s="1"/>
  <c r="O344" i="15"/>
  <c r="R344" i="15" s="1"/>
  <c r="O343" i="15"/>
  <c r="R343" i="15" s="1"/>
  <c r="O342" i="15"/>
  <c r="R342" i="15" s="1"/>
  <c r="O341" i="15"/>
  <c r="R341" i="15" s="1"/>
  <c r="O340" i="15"/>
  <c r="R340" i="15" s="1"/>
  <c r="O339" i="15"/>
  <c r="R339" i="15" s="1"/>
  <c r="O338" i="15"/>
  <c r="R338" i="15" s="1"/>
  <c r="O333" i="15"/>
  <c r="O332" i="15"/>
  <c r="R332" i="15" s="1"/>
  <c r="O331" i="15"/>
  <c r="R331" i="15" s="1"/>
  <c r="O330" i="15"/>
  <c r="R330" i="15" s="1"/>
  <c r="O329" i="15"/>
  <c r="R329" i="15" s="1"/>
  <c r="O328" i="15"/>
  <c r="R328" i="15" s="1"/>
  <c r="O327" i="15"/>
  <c r="R327" i="15" s="1"/>
  <c r="O326" i="15"/>
  <c r="R326" i="15" s="1"/>
  <c r="O325" i="15"/>
  <c r="R325" i="15" s="1"/>
  <c r="O324" i="15"/>
  <c r="R324" i="15" s="1"/>
  <c r="O323" i="15"/>
  <c r="R323" i="15" s="1"/>
  <c r="O322" i="15"/>
  <c r="R322" i="15" s="1"/>
  <c r="O321" i="15"/>
  <c r="R321" i="15" s="1"/>
  <c r="O320" i="15"/>
  <c r="R320" i="15" s="1"/>
  <c r="O319" i="15"/>
  <c r="R319" i="15" s="1"/>
  <c r="O318" i="15"/>
  <c r="R318" i="15" s="1"/>
  <c r="O317" i="15"/>
  <c r="R317" i="15" s="1"/>
  <c r="O316" i="15"/>
  <c r="R316" i="15" s="1"/>
  <c r="O315" i="15"/>
  <c r="R315" i="15" s="1"/>
  <c r="O314" i="15"/>
  <c r="R314" i="15" s="1"/>
  <c r="R333" i="15"/>
  <c r="O310" i="15"/>
  <c r="R310" i="15" s="1"/>
  <c r="O309" i="15"/>
  <c r="R309" i="15" s="1"/>
  <c r="O308" i="15"/>
  <c r="R308" i="15" s="1"/>
  <c r="O307" i="15"/>
  <c r="R307" i="15" s="1"/>
  <c r="O306" i="15"/>
  <c r="R306" i="15" s="1"/>
  <c r="O305" i="15"/>
  <c r="R305" i="15" s="1"/>
  <c r="O304" i="15"/>
  <c r="R304" i="15" s="1"/>
  <c r="O303" i="15"/>
  <c r="R303" i="15" s="1"/>
  <c r="O302" i="15"/>
  <c r="R302" i="15" s="1"/>
  <c r="O301" i="15"/>
  <c r="O300" i="15"/>
  <c r="O299" i="15"/>
  <c r="R299" i="15" s="1"/>
  <c r="O298" i="15"/>
  <c r="R298" i="15" s="1"/>
  <c r="R301" i="15"/>
  <c r="R300" i="15"/>
  <c r="O291" i="15"/>
  <c r="R291" i="15" s="1"/>
  <c r="O292" i="15"/>
  <c r="R292" i="15" s="1"/>
  <c r="O293" i="15"/>
  <c r="R293" i="15" s="1"/>
  <c r="O294" i="15"/>
  <c r="R294" i="15" s="1"/>
  <c r="O286" i="15"/>
  <c r="O285" i="15"/>
  <c r="R285" i="15" s="1"/>
  <c r="O284" i="15"/>
  <c r="R284" i="15" s="1"/>
  <c r="O283" i="15"/>
  <c r="R283" i="15" s="1"/>
  <c r="O282" i="15"/>
  <c r="R282" i="15" s="1"/>
  <c r="O281" i="15"/>
  <c r="R281" i="15" s="1"/>
  <c r="O280" i="15"/>
  <c r="O279" i="15"/>
  <c r="R279" i="15" s="1"/>
  <c r="O278" i="15"/>
  <c r="O277" i="15"/>
  <c r="R277" i="15" s="1"/>
  <c r="O276" i="15"/>
  <c r="O275" i="15"/>
  <c r="R275" i="15" s="1"/>
  <c r="O274" i="15"/>
  <c r="R274" i="15" s="1"/>
  <c r="O273" i="15"/>
  <c r="R273" i="15" s="1"/>
  <c r="O272" i="15"/>
  <c r="R272" i="15" s="1"/>
  <c r="O271" i="15"/>
  <c r="R271" i="15" s="1"/>
  <c r="O270" i="15"/>
  <c r="R270" i="15" s="1"/>
  <c r="R286" i="15"/>
  <c r="R280" i="15"/>
  <c r="R278" i="15"/>
  <c r="R276" i="15"/>
  <c r="O266" i="15"/>
  <c r="O265" i="15"/>
  <c r="O264" i="15"/>
  <c r="R264" i="15" s="1"/>
  <c r="O263" i="15"/>
  <c r="R263" i="15" s="1"/>
  <c r="O262" i="15"/>
  <c r="R262" i="15" s="1"/>
  <c r="O261" i="15"/>
  <c r="R261" i="15" s="1"/>
  <c r="O260" i="15"/>
  <c r="R260" i="15" s="1"/>
  <c r="O259" i="15"/>
  <c r="R259" i="15" s="1"/>
  <c r="O258" i="15"/>
  <c r="O257" i="15"/>
  <c r="R257" i="15" s="1"/>
  <c r="O256" i="15"/>
  <c r="R256" i="15" s="1"/>
  <c r="O255" i="15"/>
  <c r="R255" i="15" s="1"/>
  <c r="O254" i="15"/>
  <c r="R254" i="15" s="1"/>
  <c r="O253" i="15"/>
  <c r="R253" i="15" s="1"/>
  <c r="O252" i="15"/>
  <c r="R252" i="15" s="1"/>
  <c r="O251" i="15"/>
  <c r="R251" i="15" s="1"/>
  <c r="O250" i="15"/>
  <c r="O249" i="15"/>
  <c r="R249" i="15" s="1"/>
  <c r="O248" i="15"/>
  <c r="R248" i="15" s="1"/>
  <c r="O247" i="15"/>
  <c r="R247" i="15" s="1"/>
  <c r="O246" i="15"/>
  <c r="R246" i="15" s="1"/>
  <c r="O245" i="15"/>
  <c r="R245" i="15" s="1"/>
  <c r="O244" i="15"/>
  <c r="R244" i="15" s="1"/>
  <c r="O243" i="15"/>
  <c r="R243" i="15" s="1"/>
  <c r="O242" i="15"/>
  <c r="R242" i="15" s="1"/>
  <c r="O241" i="15"/>
  <c r="O240" i="15"/>
  <c r="O239" i="15"/>
  <c r="R239" i="15" s="1"/>
  <c r="O238" i="15"/>
  <c r="R238" i="15" s="1"/>
  <c r="O237" i="15"/>
  <c r="R237" i="15" s="1"/>
  <c r="O236" i="15"/>
  <c r="R236" i="15" s="1"/>
  <c r="O235" i="15"/>
  <c r="R235" i="15" s="1"/>
  <c r="O234" i="15"/>
  <c r="O233" i="15"/>
  <c r="R233" i="15" s="1"/>
  <c r="O232" i="15"/>
  <c r="O231" i="15"/>
  <c r="R231" i="15" s="1"/>
  <c r="R266" i="15"/>
  <c r="R265" i="15"/>
  <c r="R258" i="15"/>
  <c r="R250" i="15"/>
  <c r="R241" i="15"/>
  <c r="R240" i="15"/>
  <c r="R234" i="15"/>
  <c r="R232" i="15"/>
  <c r="O227" i="15"/>
  <c r="R227" i="15" s="1"/>
  <c r="O226" i="15"/>
  <c r="R226" i="15" s="1"/>
  <c r="O225" i="15"/>
  <c r="R225" i="15" s="1"/>
  <c r="O224" i="15"/>
  <c r="R224" i="15" s="1"/>
  <c r="O223" i="15"/>
  <c r="R223" i="15" s="1"/>
  <c r="O222" i="15"/>
  <c r="R222" i="15" s="1"/>
  <c r="O221" i="15"/>
  <c r="R221" i="15" s="1"/>
  <c r="O220" i="15"/>
  <c r="R220" i="15" s="1"/>
  <c r="O219" i="15"/>
  <c r="R219" i="15" s="1"/>
  <c r="O218" i="15"/>
  <c r="R218" i="15" s="1"/>
  <c r="O217" i="15"/>
  <c r="O216" i="15"/>
  <c r="R216" i="15" s="1"/>
  <c r="O215" i="15"/>
  <c r="R215" i="15" s="1"/>
  <c r="O214" i="15"/>
  <c r="R214" i="15" s="1"/>
  <c r="O213" i="15"/>
  <c r="R213" i="15" s="1"/>
  <c r="R217" i="15"/>
  <c r="O209" i="15"/>
  <c r="R209" i="15" s="1"/>
  <c r="O208" i="15"/>
  <c r="O207" i="15"/>
  <c r="R207" i="15" s="1"/>
  <c r="O206" i="15"/>
  <c r="R206" i="15" s="1"/>
  <c r="O205" i="15"/>
  <c r="R205" i="15" s="1"/>
  <c r="R208" i="15"/>
  <c r="O201" i="15"/>
  <c r="R201" i="15" s="1"/>
  <c r="O200" i="15"/>
  <c r="R200" i="15" s="1"/>
  <c r="O199" i="15"/>
  <c r="R199" i="15" s="1"/>
  <c r="O198" i="15"/>
  <c r="R198" i="15" s="1"/>
  <c r="O197" i="15"/>
  <c r="R197" i="15" s="1"/>
  <c r="O196" i="15"/>
  <c r="R196" i="15" s="1"/>
  <c r="O195" i="15"/>
  <c r="R195" i="15" s="1"/>
  <c r="O194" i="15"/>
  <c r="R194" i="15" s="1"/>
  <c r="O193" i="15"/>
  <c r="R193" i="15" s="1"/>
  <c r="O192" i="15"/>
  <c r="R192" i="15" s="1"/>
  <c r="O191" i="15"/>
  <c r="R191" i="15" s="1"/>
  <c r="O190" i="15"/>
  <c r="R190" i="15" s="1"/>
  <c r="O189" i="15"/>
  <c r="O188" i="15"/>
  <c r="R188" i="15" s="1"/>
  <c r="O187" i="15"/>
  <c r="R187" i="15" s="1"/>
  <c r="O186" i="15"/>
  <c r="R186" i="15" s="1"/>
  <c r="O185" i="15"/>
  <c r="R185" i="15" s="1"/>
  <c r="O184" i="15"/>
  <c r="R184" i="15" s="1"/>
  <c r="O183" i="15"/>
  <c r="R183" i="15" s="1"/>
  <c r="R189" i="15"/>
  <c r="O179" i="15"/>
  <c r="R179" i="15" s="1"/>
  <c r="O178" i="15"/>
  <c r="R178" i="15" s="1"/>
  <c r="O177" i="15"/>
  <c r="R177" i="15" s="1"/>
  <c r="O176" i="15"/>
  <c r="R176" i="15" s="1"/>
  <c r="O175" i="15"/>
  <c r="R175" i="15" s="1"/>
  <c r="O174" i="15"/>
  <c r="R174" i="15" s="1"/>
  <c r="O173" i="15"/>
  <c r="R173" i="15" s="1"/>
  <c r="O172" i="15"/>
  <c r="R172" i="15" s="1"/>
  <c r="O171" i="15"/>
  <c r="R171" i="15" s="1"/>
  <c r="O170" i="15"/>
  <c r="R170" i="15" s="1"/>
  <c r="O169" i="15"/>
  <c r="R169" i="15" s="1"/>
  <c r="O168" i="15"/>
  <c r="R168" i="15" s="1"/>
  <c r="O167" i="15"/>
  <c r="R167" i="15" s="1"/>
  <c r="O166" i="15"/>
  <c r="R166" i="15" s="1"/>
  <c r="O165" i="15"/>
  <c r="R165" i="15" s="1"/>
  <c r="O164" i="15"/>
  <c r="R164" i="15" s="1"/>
  <c r="O163" i="15"/>
  <c r="R163" i="15" s="1"/>
  <c r="O162" i="15"/>
  <c r="R162" i="15" s="1"/>
  <c r="O161" i="15"/>
  <c r="R161" i="15" s="1"/>
  <c r="O160" i="15"/>
  <c r="R160" i="15" s="1"/>
  <c r="O159" i="15"/>
  <c r="R159" i="15" s="1"/>
  <c r="O158" i="15"/>
  <c r="R158" i="15" s="1"/>
  <c r="O157" i="15"/>
  <c r="R157" i="15" s="1"/>
  <c r="O153" i="15"/>
  <c r="R153" i="15" s="1"/>
  <c r="O152" i="15"/>
  <c r="R152" i="15" s="1"/>
  <c r="O151" i="15"/>
  <c r="R151" i="15" s="1"/>
  <c r="O150" i="15"/>
  <c r="R150" i="15" s="1"/>
  <c r="O149" i="15"/>
  <c r="R149" i="15" s="1"/>
  <c r="O148" i="15"/>
  <c r="R148" i="15" s="1"/>
  <c r="O147" i="15"/>
  <c r="R147" i="15" s="1"/>
  <c r="O146" i="15"/>
  <c r="R146" i="15" s="1"/>
  <c r="O145" i="15"/>
  <c r="R145" i="15" s="1"/>
  <c r="O141" i="15"/>
  <c r="R141" i="15" s="1"/>
  <c r="O140" i="15"/>
  <c r="R140" i="15" s="1"/>
  <c r="O139" i="15"/>
  <c r="R139" i="15" s="1"/>
  <c r="O138" i="15"/>
  <c r="R138" i="15" s="1"/>
  <c r="O137" i="15"/>
  <c r="R137" i="15" s="1"/>
  <c r="O136" i="15"/>
  <c r="R136" i="15" s="1"/>
  <c r="O135" i="15"/>
  <c r="R135" i="15" s="1"/>
  <c r="O134" i="15"/>
  <c r="R134" i="15" s="1"/>
  <c r="O133" i="15"/>
  <c r="R133" i="15" s="1"/>
  <c r="O132" i="15"/>
  <c r="R132" i="15" s="1"/>
  <c r="O131" i="15"/>
  <c r="R131" i="15" s="1"/>
  <c r="O130" i="15"/>
  <c r="R130" i="15" s="1"/>
  <c r="O129" i="15"/>
  <c r="R129" i="15" s="1"/>
  <c r="O128" i="15"/>
  <c r="R128" i="15" s="1"/>
  <c r="O124" i="15"/>
  <c r="R124" i="15" s="1"/>
  <c r="O123" i="15"/>
  <c r="R123" i="15" s="1"/>
  <c r="O122" i="15"/>
  <c r="R122" i="15" s="1"/>
  <c r="O121" i="15"/>
  <c r="R121" i="15" s="1"/>
  <c r="O120" i="15"/>
  <c r="R120" i="15" s="1"/>
  <c r="O119" i="15"/>
  <c r="R119" i="15" s="1"/>
  <c r="O118" i="15"/>
  <c r="R118" i="15" s="1"/>
  <c r="O117" i="15"/>
  <c r="R117" i="15" s="1"/>
  <c r="O116" i="15"/>
  <c r="R116" i="15" s="1"/>
  <c r="O115" i="15"/>
  <c r="R115" i="15" s="1"/>
  <c r="O114" i="15"/>
  <c r="R114" i="15" s="1"/>
  <c r="O110" i="15"/>
  <c r="R110" i="15" s="1"/>
  <c r="O109" i="15"/>
  <c r="R109" i="15" s="1"/>
  <c r="O108" i="15"/>
  <c r="R108" i="15" s="1"/>
  <c r="O107" i="15"/>
  <c r="R107" i="15" s="1"/>
  <c r="O106" i="15"/>
  <c r="R106" i="15" s="1"/>
  <c r="O105" i="15"/>
  <c r="R105" i="15" s="1"/>
  <c r="O104" i="15"/>
  <c r="R104" i="15" s="1"/>
  <c r="O103" i="15"/>
  <c r="R103" i="15" s="1"/>
  <c r="O102" i="15"/>
  <c r="R102" i="15" s="1"/>
  <c r="O98" i="15"/>
  <c r="R98" i="15" s="1"/>
  <c r="O97" i="15"/>
  <c r="R97" i="15" s="1"/>
  <c r="O96" i="15"/>
  <c r="R96" i="15" s="1"/>
  <c r="O95" i="15"/>
  <c r="R95" i="15" s="1"/>
  <c r="O94" i="15"/>
  <c r="R94" i="15" s="1"/>
  <c r="O93" i="15"/>
  <c r="R93" i="15" s="1"/>
  <c r="O92" i="15"/>
  <c r="R92" i="15" s="1"/>
  <c r="O91" i="15"/>
  <c r="R91" i="15" s="1"/>
  <c r="O90" i="15"/>
  <c r="R90" i="15" s="1"/>
  <c r="O89" i="15"/>
  <c r="R89" i="15" s="1"/>
  <c r="O88" i="15"/>
  <c r="R88" i="15" s="1"/>
  <c r="O87" i="15"/>
  <c r="R87" i="15" s="1"/>
  <c r="O86" i="15"/>
  <c r="R86" i="15" s="1"/>
  <c r="O82" i="15"/>
  <c r="R82" i="15" s="1"/>
  <c r="O81" i="15"/>
  <c r="R81" i="15" s="1"/>
  <c r="O80" i="15"/>
  <c r="R80" i="15" s="1"/>
  <c r="O79" i="15"/>
  <c r="R79" i="15" s="1"/>
  <c r="O78" i="15"/>
  <c r="R78" i="15" s="1"/>
  <c r="O77" i="15"/>
  <c r="R77" i="15" s="1"/>
  <c r="O76" i="15"/>
  <c r="R76" i="15" s="1"/>
  <c r="O75" i="15"/>
  <c r="R75" i="15" s="1"/>
  <c r="O74" i="15"/>
  <c r="R74" i="15" s="1"/>
  <c r="O73" i="15"/>
  <c r="R73" i="15" s="1"/>
  <c r="O72" i="15"/>
  <c r="R72" i="15" s="1"/>
  <c r="O71" i="15"/>
  <c r="R71" i="15" s="1"/>
  <c r="O70" i="15"/>
  <c r="R70" i="15" s="1"/>
  <c r="O69" i="15"/>
  <c r="R69" i="15" s="1"/>
  <c r="O68" i="15"/>
  <c r="R68" i="15" s="1"/>
  <c r="O67" i="15"/>
  <c r="R67" i="15" s="1"/>
  <c r="O66" i="15"/>
  <c r="R66" i="15" s="1"/>
  <c r="O65" i="15"/>
  <c r="R65" i="15" s="1"/>
  <c r="O64" i="15"/>
  <c r="R64" i="15" s="1"/>
  <c r="O60" i="15"/>
  <c r="R60" i="15" s="1"/>
  <c r="O59" i="15"/>
  <c r="R59" i="15" s="1"/>
  <c r="O58" i="15"/>
  <c r="R58" i="15" s="1"/>
  <c r="O57" i="15"/>
  <c r="R57" i="15" s="1"/>
  <c r="O56" i="15"/>
  <c r="R56" i="15" s="1"/>
  <c r="O55" i="15"/>
  <c r="R55" i="15" s="1"/>
  <c r="O54" i="15"/>
  <c r="R54" i="15" s="1"/>
  <c r="O53" i="15"/>
  <c r="R53" i="15" s="1"/>
  <c r="O52" i="15"/>
  <c r="R52" i="15" s="1"/>
  <c r="O51" i="15"/>
  <c r="R51" i="15" s="1"/>
  <c r="O50" i="15"/>
  <c r="R50" i="15" s="1"/>
  <c r="O49" i="15"/>
  <c r="R49" i="15" s="1"/>
  <c r="O48" i="15"/>
  <c r="R48" i="15" s="1"/>
  <c r="O47" i="15"/>
  <c r="R47" i="15" s="1"/>
  <c r="O46" i="15"/>
  <c r="R46" i="15" s="1"/>
  <c r="O45" i="15"/>
  <c r="R45" i="15" s="1"/>
  <c r="O44" i="15"/>
  <c r="R44" i="15" s="1"/>
  <c r="O40" i="15"/>
  <c r="R40" i="15" s="1"/>
  <c r="O39" i="15"/>
  <c r="R39" i="15" s="1"/>
  <c r="O38" i="15"/>
  <c r="R38" i="15" s="1"/>
  <c r="O37" i="15"/>
  <c r="R37" i="15" s="1"/>
  <c r="O36" i="15"/>
  <c r="R36" i="15" s="1"/>
  <c r="O35" i="15"/>
  <c r="R35" i="15" s="1"/>
  <c r="O34" i="15"/>
  <c r="R34" i="15" s="1"/>
  <c r="O33" i="15"/>
  <c r="R33" i="15" s="1"/>
  <c r="O32" i="15"/>
  <c r="R32" i="15" s="1"/>
  <c r="O28" i="15"/>
  <c r="R28" i="15" s="1"/>
  <c r="O27" i="15"/>
  <c r="R27" i="15" s="1"/>
  <c r="O26" i="15"/>
  <c r="R26" i="15" s="1"/>
  <c r="O25" i="15"/>
  <c r="R25" i="15" s="1"/>
  <c r="O24" i="15"/>
  <c r="R24" i="15" s="1"/>
  <c r="O23" i="15"/>
  <c r="R23" i="15" s="1"/>
  <c r="O22" i="15"/>
  <c r="R22" i="15" s="1"/>
  <c r="O21" i="15"/>
  <c r="R21" i="15" s="1"/>
  <c r="O20" i="15"/>
  <c r="R20" i="15" s="1"/>
  <c r="O19" i="15"/>
  <c r="R19" i="15" s="1"/>
  <c r="O18" i="15"/>
  <c r="R18" i="15" s="1"/>
  <c r="O17" i="15"/>
  <c r="R17" i="15" s="1"/>
  <c r="O16" i="15"/>
  <c r="R16" i="15" s="1"/>
  <c r="O15" i="15"/>
  <c r="R15" i="15" s="1"/>
  <c r="O14" i="15"/>
  <c r="R14" i="15" s="1"/>
  <c r="O13" i="15"/>
  <c r="R13" i="15" s="1"/>
  <c r="P185" i="4"/>
  <c r="S185" i="4" s="1"/>
  <c r="P184" i="4"/>
  <c r="S184" i="4" s="1"/>
  <c r="P183" i="4"/>
  <c r="S183" i="4" s="1"/>
  <c r="P182" i="4"/>
  <c r="S182" i="4" s="1"/>
  <c r="P181" i="4"/>
  <c r="S181" i="4" s="1"/>
  <c r="P180" i="4"/>
  <c r="S180" i="4" s="1"/>
  <c r="P179" i="4"/>
  <c r="S179" i="4" s="1"/>
  <c r="P178" i="4"/>
  <c r="S178" i="4" s="1"/>
  <c r="P177" i="4"/>
  <c r="S177" i="4" s="1"/>
  <c r="P176" i="4"/>
  <c r="S176" i="4" s="1"/>
  <c r="P175" i="4"/>
  <c r="S175" i="4" s="1"/>
  <c r="P174" i="4"/>
  <c r="S174" i="4" s="1"/>
  <c r="P169" i="4"/>
  <c r="S169" i="4" s="1"/>
  <c r="P168" i="4"/>
  <c r="S168" i="4" s="1"/>
  <c r="P167" i="4"/>
  <c r="S167" i="4" s="1"/>
  <c r="P166" i="4"/>
  <c r="S166" i="4" s="1"/>
  <c r="P165" i="4"/>
  <c r="S165" i="4" s="1"/>
  <c r="P164" i="4"/>
  <c r="S164" i="4" s="1"/>
  <c r="P163" i="4"/>
  <c r="S163" i="4" s="1"/>
  <c r="P162" i="4"/>
  <c r="S162" i="4" s="1"/>
  <c r="P161" i="4"/>
  <c r="S161" i="4" s="1"/>
  <c r="P160" i="4"/>
  <c r="S160" i="4" s="1"/>
  <c r="P159" i="4"/>
  <c r="S159" i="4" s="1"/>
  <c r="P158" i="4"/>
  <c r="S158" i="4" s="1"/>
  <c r="P154" i="4"/>
  <c r="S154" i="4" s="1"/>
  <c r="P153" i="4"/>
  <c r="S153" i="4" s="1"/>
  <c r="P152" i="4"/>
  <c r="S152" i="4" s="1"/>
  <c r="P151" i="4"/>
  <c r="S151" i="4" s="1"/>
  <c r="P150" i="4"/>
  <c r="S150" i="4" s="1"/>
  <c r="P149" i="4"/>
  <c r="S149" i="4" s="1"/>
  <c r="P148" i="4"/>
  <c r="S148" i="4" s="1"/>
  <c r="P147" i="4"/>
  <c r="S147" i="4" s="1"/>
  <c r="P146" i="4"/>
  <c r="S146" i="4" s="1"/>
  <c r="P145" i="4"/>
  <c r="S145" i="4" s="1"/>
  <c r="P144" i="4"/>
  <c r="S144" i="4" s="1"/>
  <c r="P143" i="4"/>
  <c r="S143" i="4" s="1"/>
  <c r="P142" i="4"/>
  <c r="S142" i="4" s="1"/>
  <c r="P141" i="4"/>
  <c r="S141" i="4" s="1"/>
  <c r="P140" i="4"/>
  <c r="S140" i="4" s="1"/>
  <c r="P139" i="4"/>
  <c r="S139" i="4" s="1"/>
  <c r="P138" i="4"/>
  <c r="S138" i="4" s="1"/>
  <c r="P137" i="4"/>
  <c r="S137" i="4" s="1"/>
  <c r="P136" i="4"/>
  <c r="S136" i="4" s="1"/>
  <c r="P135" i="4"/>
  <c r="S135" i="4" s="1"/>
  <c r="P134" i="4"/>
  <c r="S134" i="4" s="1"/>
  <c r="P133" i="4"/>
  <c r="S133" i="4" s="1"/>
  <c r="P132" i="4"/>
  <c r="S132" i="4" s="1"/>
  <c r="P131" i="4"/>
  <c r="S131" i="4" s="1"/>
  <c r="P130" i="4"/>
  <c r="S130" i="4" s="1"/>
  <c r="P129" i="4"/>
  <c r="S129" i="4" s="1"/>
  <c r="P128" i="4"/>
  <c r="S128" i="4" s="1"/>
  <c r="P127" i="4"/>
  <c r="S127" i="4" s="1"/>
  <c r="P123" i="4"/>
  <c r="S123" i="4" s="1"/>
  <c r="P122" i="4"/>
  <c r="S122" i="4" s="1"/>
  <c r="P121" i="4"/>
  <c r="S121" i="4" s="1"/>
  <c r="P120" i="4"/>
  <c r="S120" i="4" s="1"/>
  <c r="P119" i="4"/>
  <c r="S119" i="4" s="1"/>
  <c r="P118" i="4"/>
  <c r="S118" i="4" s="1"/>
  <c r="P113" i="4"/>
  <c r="S113" i="4" s="1"/>
  <c r="P112" i="4"/>
  <c r="S112" i="4" s="1"/>
  <c r="P111" i="4"/>
  <c r="S111" i="4" s="1"/>
  <c r="P110" i="4"/>
  <c r="S110" i="4" s="1"/>
  <c r="P109" i="4"/>
  <c r="S109" i="4" s="1"/>
  <c r="P108" i="4"/>
  <c r="S108" i="4" s="1"/>
  <c r="P107" i="4"/>
  <c r="S107" i="4" s="1"/>
  <c r="P106" i="4"/>
  <c r="S106" i="4" s="1"/>
  <c r="P105" i="4"/>
  <c r="S105" i="4" s="1"/>
  <c r="P104" i="4"/>
  <c r="S104" i="4" s="1"/>
  <c r="P103" i="4"/>
  <c r="S103" i="4" s="1"/>
  <c r="P102" i="4"/>
  <c r="S102" i="4" s="1"/>
  <c r="P101" i="4"/>
  <c r="S101" i="4" s="1"/>
  <c r="P100" i="4"/>
  <c r="S100" i="4" s="1"/>
  <c r="P98" i="4"/>
  <c r="S98" i="4" s="1"/>
  <c r="P97" i="4"/>
  <c r="S97" i="4" s="1"/>
  <c r="P96" i="4"/>
  <c r="S96" i="4" s="1"/>
  <c r="P95" i="4"/>
  <c r="S95" i="4" s="1"/>
  <c r="P94" i="4"/>
  <c r="S94" i="4" s="1"/>
  <c r="P89" i="4"/>
  <c r="S89" i="4" s="1"/>
  <c r="P88" i="4"/>
  <c r="S88" i="4" s="1"/>
  <c r="P87" i="4"/>
  <c r="S87" i="4" s="1"/>
  <c r="P86" i="4"/>
  <c r="S86" i="4" s="1"/>
  <c r="P82" i="4"/>
  <c r="P81" i="4"/>
  <c r="P80" i="4"/>
  <c r="P79" i="4"/>
  <c r="P78" i="4"/>
  <c r="P77" i="4"/>
  <c r="P76" i="4"/>
  <c r="P75" i="4"/>
  <c r="P74" i="4"/>
  <c r="P70" i="4"/>
  <c r="S70" i="4" s="1"/>
  <c r="P69" i="4"/>
  <c r="S69" i="4" s="1"/>
  <c r="P68" i="4"/>
  <c r="S68" i="4" s="1"/>
  <c r="P67" i="4"/>
  <c r="S67" i="4" s="1"/>
  <c r="P66" i="4"/>
  <c r="S66" i="4" s="1"/>
  <c r="P65" i="4"/>
  <c r="S65" i="4" s="1"/>
  <c r="P64" i="4"/>
  <c r="S64" i="4" s="1"/>
  <c r="P63" i="4"/>
  <c r="S63" i="4" s="1"/>
  <c r="P62" i="4"/>
  <c r="S62" i="4" s="1"/>
  <c r="P61" i="4"/>
  <c r="S61" i="4" s="1"/>
  <c r="P60" i="4"/>
  <c r="S60" i="4" s="1"/>
  <c r="P59" i="4"/>
  <c r="S59" i="4" s="1"/>
  <c r="P58" i="4"/>
  <c r="S58" i="4" s="1"/>
  <c r="P57" i="4"/>
  <c r="S57" i="4" s="1"/>
  <c r="P53" i="4"/>
  <c r="S53" i="4" s="1"/>
  <c r="P52" i="4"/>
  <c r="S52" i="4" s="1"/>
  <c r="P51" i="4"/>
  <c r="S51" i="4" s="1"/>
  <c r="P50" i="4"/>
  <c r="S50" i="4" s="1"/>
  <c r="P49" i="4"/>
  <c r="S49" i="4" s="1"/>
  <c r="P44" i="4"/>
  <c r="S44" i="4" s="1"/>
  <c r="P40" i="4"/>
  <c r="S40" i="4" s="1"/>
  <c r="P39" i="4"/>
  <c r="S39" i="4" s="1"/>
  <c r="P38" i="4"/>
  <c r="S38" i="4" s="1"/>
  <c r="P14" i="4"/>
  <c r="S14" i="4" s="1"/>
  <c r="P15" i="4"/>
  <c r="S15" i="4" s="1"/>
  <c r="P16" i="4"/>
  <c r="S16" i="4" s="1"/>
  <c r="P17" i="4"/>
  <c r="S17" i="4" s="1"/>
  <c r="P18" i="4"/>
  <c r="S18" i="4" s="1"/>
  <c r="P19" i="4"/>
  <c r="S19" i="4" s="1"/>
  <c r="P20" i="4"/>
  <c r="S20" i="4" s="1"/>
  <c r="P21" i="4"/>
  <c r="S21" i="4" s="1"/>
  <c r="P22" i="4"/>
  <c r="S22" i="4" s="1"/>
  <c r="P23" i="4"/>
  <c r="S23" i="4" s="1"/>
  <c r="P24" i="4"/>
  <c r="S24" i="4" s="1"/>
  <c r="P25" i="4"/>
  <c r="S25" i="4" s="1"/>
  <c r="P26" i="4"/>
  <c r="S26" i="4" s="1"/>
  <c r="P27" i="4"/>
  <c r="S27" i="4" s="1"/>
  <c r="P28" i="4"/>
  <c r="S28" i="4" s="1"/>
  <c r="P29" i="4"/>
  <c r="S29" i="4" s="1"/>
  <c r="P30" i="4"/>
  <c r="S30" i="4" s="1"/>
  <c r="P31" i="4"/>
  <c r="S31" i="4" s="1"/>
  <c r="P32" i="4"/>
  <c r="S32" i="4" s="1"/>
  <c r="P33" i="4"/>
  <c r="S33" i="4" s="1"/>
  <c r="P34" i="4"/>
  <c r="S34" i="4" s="1"/>
  <c r="P13" i="4"/>
  <c r="S13" i="4" s="1"/>
  <c r="U351" i="15" l="1"/>
  <c r="S351" i="15"/>
  <c r="P351" i="15"/>
  <c r="Q13" i="4" l="1"/>
  <c r="V33" i="4" l="1"/>
  <c r="T33" i="4"/>
  <c r="Q33" i="4"/>
  <c r="P27" i="14" l="1"/>
  <c r="P28" i="14"/>
  <c r="P29" i="14"/>
  <c r="P30" i="14"/>
  <c r="P31" i="14"/>
  <c r="P32" i="14"/>
  <c r="P33" i="14"/>
  <c r="P34" i="14"/>
  <c r="P35" i="14"/>
  <c r="P36" i="14"/>
  <c r="P37" i="14"/>
  <c r="P38" i="14"/>
  <c r="P39" i="14"/>
  <c r="P40" i="14"/>
  <c r="P41" i="14"/>
  <c r="P14" i="14"/>
  <c r="P15" i="14"/>
  <c r="P16" i="14"/>
  <c r="P17" i="14"/>
  <c r="P18" i="14"/>
  <c r="P19" i="14"/>
  <c r="P20" i="14"/>
  <c r="P21" i="14"/>
  <c r="P22" i="14"/>
  <c r="P13" i="14"/>
  <c r="P364" i="15"/>
  <c r="P363" i="15"/>
  <c r="P359" i="15"/>
  <c r="P358" i="15"/>
  <c r="P357" i="15"/>
  <c r="P356" i="15"/>
  <c r="P355" i="15"/>
  <c r="P350" i="15"/>
  <c r="P349" i="15"/>
  <c r="P348" i="15"/>
  <c r="P344" i="15"/>
  <c r="P343" i="15"/>
  <c r="P342" i="15"/>
  <c r="P341" i="15"/>
  <c r="P340" i="15"/>
  <c r="P339" i="15"/>
  <c r="P338" i="15"/>
  <c r="P333" i="15"/>
  <c r="P332" i="15"/>
  <c r="P331" i="15"/>
  <c r="P330" i="15"/>
  <c r="P329" i="15"/>
  <c r="P328" i="15"/>
  <c r="P327" i="15"/>
  <c r="P326" i="15"/>
  <c r="P325" i="15"/>
  <c r="P324" i="15"/>
  <c r="P323" i="15"/>
  <c r="P322" i="15"/>
  <c r="P321" i="15"/>
  <c r="P320" i="15"/>
  <c r="P319" i="15"/>
  <c r="P318" i="15"/>
  <c r="P317" i="15"/>
  <c r="P316" i="15"/>
  <c r="P315" i="15"/>
  <c r="P314" i="15"/>
  <c r="P310" i="15"/>
  <c r="P309" i="15"/>
  <c r="P308" i="15"/>
  <c r="P307" i="15"/>
  <c r="P306" i="15"/>
  <c r="P305" i="15"/>
  <c r="P304" i="15"/>
  <c r="P303" i="15"/>
  <c r="P302" i="15"/>
  <c r="P301" i="15"/>
  <c r="P300" i="15"/>
  <c r="P299" i="15"/>
  <c r="P298" i="15"/>
  <c r="P294" i="15"/>
  <c r="P293" i="15"/>
  <c r="P292" i="15"/>
  <c r="P291" i="15"/>
  <c r="P286" i="15"/>
  <c r="P285" i="15"/>
  <c r="P284" i="15"/>
  <c r="P283" i="15"/>
  <c r="P282" i="15"/>
  <c r="P281" i="15"/>
  <c r="P280" i="15"/>
  <c r="P279" i="15"/>
  <c r="P278" i="15"/>
  <c r="P277" i="15"/>
  <c r="P276" i="15"/>
  <c r="P275" i="15"/>
  <c r="P274" i="15"/>
  <c r="P273" i="15"/>
  <c r="P272" i="15"/>
  <c r="P271" i="15"/>
  <c r="P270" i="15"/>
  <c r="P266" i="15"/>
  <c r="P265" i="15"/>
  <c r="P264" i="15"/>
  <c r="P263" i="15"/>
  <c r="P262" i="15"/>
  <c r="P261" i="15"/>
  <c r="P260" i="15"/>
  <c r="P259" i="15"/>
  <c r="P258" i="15"/>
  <c r="P257" i="15"/>
  <c r="P256" i="15"/>
  <c r="P255" i="15"/>
  <c r="P254" i="15"/>
  <c r="P253" i="15"/>
  <c r="P252" i="15"/>
  <c r="P251" i="15"/>
  <c r="P250" i="15"/>
  <c r="P249" i="15"/>
  <c r="P248" i="15"/>
  <c r="P247" i="15"/>
  <c r="P246" i="15"/>
  <c r="P245" i="15"/>
  <c r="P244" i="15"/>
  <c r="P243" i="15"/>
  <c r="P242" i="15"/>
  <c r="P241" i="15"/>
  <c r="P240" i="15"/>
  <c r="P239" i="15"/>
  <c r="P238" i="15"/>
  <c r="P237" i="15"/>
  <c r="P236" i="15"/>
  <c r="P235" i="15"/>
  <c r="P234" i="15"/>
  <c r="P233" i="15"/>
  <c r="P232" i="15"/>
  <c r="P231" i="15"/>
  <c r="P227" i="15"/>
  <c r="P226" i="15"/>
  <c r="P225" i="15"/>
  <c r="P224" i="15"/>
  <c r="P223" i="15"/>
  <c r="P222" i="15"/>
  <c r="P221" i="15"/>
  <c r="P220" i="15"/>
  <c r="P219" i="15"/>
  <c r="P218" i="15"/>
  <c r="P217" i="15"/>
  <c r="P216" i="15"/>
  <c r="P215" i="15"/>
  <c r="P214" i="15"/>
  <c r="P213" i="15"/>
  <c r="P209" i="15"/>
  <c r="P208" i="15"/>
  <c r="P207" i="15"/>
  <c r="P206" i="15"/>
  <c r="P205" i="15"/>
  <c r="P201" i="15"/>
  <c r="P200" i="15"/>
  <c r="P199" i="15"/>
  <c r="P198" i="15"/>
  <c r="P197" i="15"/>
  <c r="P196" i="15"/>
  <c r="P195" i="15"/>
  <c r="P194" i="15"/>
  <c r="P193" i="15"/>
  <c r="P192" i="15"/>
  <c r="P191" i="15"/>
  <c r="P190" i="15"/>
  <c r="P189" i="15"/>
  <c r="P188" i="15"/>
  <c r="P187" i="15"/>
  <c r="P186" i="15"/>
  <c r="P185" i="15"/>
  <c r="P184" i="15"/>
  <c r="P183" i="15"/>
  <c r="P179" i="15"/>
  <c r="P178" i="15"/>
  <c r="P177" i="15"/>
  <c r="P176" i="15"/>
  <c r="P175" i="15"/>
  <c r="P174" i="15"/>
  <c r="P173" i="15"/>
  <c r="P172" i="15"/>
  <c r="P171" i="15"/>
  <c r="P170" i="15"/>
  <c r="P169" i="15"/>
  <c r="P168" i="15"/>
  <c r="P167" i="15"/>
  <c r="P166" i="15"/>
  <c r="P165" i="15"/>
  <c r="P164" i="15"/>
  <c r="P163" i="15"/>
  <c r="P162" i="15"/>
  <c r="P161" i="15"/>
  <c r="P160" i="15"/>
  <c r="P159" i="15"/>
  <c r="P158" i="15"/>
  <c r="P157" i="15"/>
  <c r="P153" i="15"/>
  <c r="P152" i="15"/>
  <c r="P151" i="15"/>
  <c r="P150" i="15"/>
  <c r="P149" i="15"/>
  <c r="P148" i="15"/>
  <c r="P147" i="15"/>
  <c r="P146" i="15"/>
  <c r="P145" i="15"/>
  <c r="P141" i="15"/>
  <c r="P140" i="15"/>
  <c r="P139" i="15"/>
  <c r="P138" i="15"/>
  <c r="P137" i="15"/>
  <c r="P136" i="15"/>
  <c r="P135" i="15"/>
  <c r="P134" i="15"/>
  <c r="P133" i="15"/>
  <c r="P132" i="15"/>
  <c r="P131" i="15"/>
  <c r="P130" i="15"/>
  <c r="P129" i="15"/>
  <c r="P128" i="15"/>
  <c r="P124" i="15"/>
  <c r="P123" i="15"/>
  <c r="P122" i="15"/>
  <c r="P121" i="15"/>
  <c r="P120" i="15"/>
  <c r="P119" i="15"/>
  <c r="P118" i="15"/>
  <c r="P117" i="15"/>
  <c r="P116" i="15"/>
  <c r="P115" i="15"/>
  <c r="P114" i="15"/>
  <c r="P110" i="15"/>
  <c r="P109" i="15"/>
  <c r="P108" i="15"/>
  <c r="P107" i="15"/>
  <c r="P106" i="15"/>
  <c r="P105" i="15"/>
  <c r="P104" i="15"/>
  <c r="P103" i="15"/>
  <c r="P102" i="15"/>
  <c r="P98" i="15"/>
  <c r="P97" i="15"/>
  <c r="P96" i="15"/>
  <c r="P95" i="15"/>
  <c r="P94" i="15"/>
  <c r="P93" i="15"/>
  <c r="P92" i="15"/>
  <c r="P91" i="15"/>
  <c r="P90" i="15"/>
  <c r="P89" i="15"/>
  <c r="P88" i="15"/>
  <c r="P87" i="15"/>
  <c r="P86" i="15"/>
  <c r="P82" i="15"/>
  <c r="P81" i="15"/>
  <c r="P80" i="15"/>
  <c r="P79" i="15"/>
  <c r="P78" i="15"/>
  <c r="P77" i="15"/>
  <c r="P76" i="15"/>
  <c r="P75" i="15"/>
  <c r="P74" i="15"/>
  <c r="P73" i="15"/>
  <c r="P72" i="15"/>
  <c r="P71" i="15"/>
  <c r="P70" i="15"/>
  <c r="P69" i="15"/>
  <c r="P68" i="15"/>
  <c r="P67" i="15"/>
  <c r="P66" i="15"/>
  <c r="P65" i="15"/>
  <c r="P64" i="15"/>
  <c r="P60" i="15"/>
  <c r="P59" i="15"/>
  <c r="P58" i="15"/>
  <c r="P57" i="15"/>
  <c r="P56" i="15"/>
  <c r="P55" i="15"/>
  <c r="P54" i="15"/>
  <c r="P53" i="15"/>
  <c r="P52" i="15"/>
  <c r="P51" i="15"/>
  <c r="P50" i="15"/>
  <c r="P49" i="15"/>
  <c r="P48" i="15"/>
  <c r="P47" i="15"/>
  <c r="P46" i="15"/>
  <c r="P45" i="15"/>
  <c r="P44" i="15"/>
  <c r="P33" i="15"/>
  <c r="P34" i="15"/>
  <c r="P35" i="15"/>
  <c r="P36" i="15"/>
  <c r="P37" i="15"/>
  <c r="P38" i="15"/>
  <c r="P39" i="15"/>
  <c r="P40" i="15"/>
  <c r="P32" i="15"/>
  <c r="P14" i="15"/>
  <c r="P15" i="15"/>
  <c r="P16" i="15"/>
  <c r="P17" i="15"/>
  <c r="P18" i="15"/>
  <c r="P19" i="15"/>
  <c r="P20" i="15"/>
  <c r="P21" i="15"/>
  <c r="P22" i="15"/>
  <c r="P23" i="15"/>
  <c r="P24" i="15"/>
  <c r="P25" i="15"/>
  <c r="P26" i="15"/>
  <c r="P27" i="15"/>
  <c r="P28" i="15"/>
  <c r="P13" i="15"/>
  <c r="Q185" i="4"/>
  <c r="Q184" i="4"/>
  <c r="Q183" i="4"/>
  <c r="Q182" i="4"/>
  <c r="Q181" i="4"/>
  <c r="Q180" i="4"/>
  <c r="Q179" i="4"/>
  <c r="Q178" i="4"/>
  <c r="Q177" i="4"/>
  <c r="Q176" i="4"/>
  <c r="Q175" i="4"/>
  <c r="Q174" i="4"/>
  <c r="Q169" i="4"/>
  <c r="Q168" i="4"/>
  <c r="Q167" i="4"/>
  <c r="Q166" i="4"/>
  <c r="Q165" i="4"/>
  <c r="Q164" i="4"/>
  <c r="Q163" i="4"/>
  <c r="Q162" i="4"/>
  <c r="Q161" i="4"/>
  <c r="Q160" i="4"/>
  <c r="Q159" i="4"/>
  <c r="Q158" i="4"/>
  <c r="Q154" i="4"/>
  <c r="Q153" i="4"/>
  <c r="Q152" i="4"/>
  <c r="Q151" i="4"/>
  <c r="Q150" i="4"/>
  <c r="Q149" i="4"/>
  <c r="Q148" i="4"/>
  <c r="Q147" i="4"/>
  <c r="Q146" i="4"/>
  <c r="Q145" i="4"/>
  <c r="Q144" i="4"/>
  <c r="Q143" i="4"/>
  <c r="Q142" i="4"/>
  <c r="Q141" i="4"/>
  <c r="Q140" i="4"/>
  <c r="Q139" i="4"/>
  <c r="Q138" i="4"/>
  <c r="Q137" i="4"/>
  <c r="Q136" i="4"/>
  <c r="Q135" i="4"/>
  <c r="Q134" i="4"/>
  <c r="Q133" i="4"/>
  <c r="Q132" i="4"/>
  <c r="Q131" i="4"/>
  <c r="Q130" i="4"/>
  <c r="Q129" i="4"/>
  <c r="Q128" i="4"/>
  <c r="Q127" i="4"/>
  <c r="Q123" i="4"/>
  <c r="Q122" i="4"/>
  <c r="Q121" i="4"/>
  <c r="Q120" i="4"/>
  <c r="Q119" i="4"/>
  <c r="Q118" i="4"/>
  <c r="Q113" i="4"/>
  <c r="Q67" i="4"/>
  <c r="Q66" i="4"/>
  <c r="Q112" i="4"/>
  <c r="Q111" i="4"/>
  <c r="Q110" i="4"/>
  <c r="Q109" i="4"/>
  <c r="Q108" i="4"/>
  <c r="Q107" i="4"/>
  <c r="Q106" i="4"/>
  <c r="Q105" i="4"/>
  <c r="Q104" i="4"/>
  <c r="Q103" i="4"/>
  <c r="Q102" i="4"/>
  <c r="Q101" i="4"/>
  <c r="Q100" i="4"/>
  <c r="Q98" i="4"/>
  <c r="Q97" i="4"/>
  <c r="Q96" i="4"/>
  <c r="Q95" i="4"/>
  <c r="Q94" i="4"/>
  <c r="Q89" i="4"/>
  <c r="Q88" i="4"/>
  <c r="Q87" i="4"/>
  <c r="Q86" i="4"/>
  <c r="Q82" i="4"/>
  <c r="Q81" i="4"/>
  <c r="Q80" i="4"/>
  <c r="Q79" i="4"/>
  <c r="Q78" i="4"/>
  <c r="Q77" i="4"/>
  <c r="Q76" i="4"/>
  <c r="Q75" i="4"/>
  <c r="Q74" i="4"/>
  <c r="Q70" i="4"/>
  <c r="Q69" i="4"/>
  <c r="Q68" i="4"/>
  <c r="Q65" i="4"/>
  <c r="Q64" i="4"/>
  <c r="Q63" i="4"/>
  <c r="Q62" i="4"/>
  <c r="Q61" i="4"/>
  <c r="Q60" i="4"/>
  <c r="Q59" i="4"/>
  <c r="Q58" i="4"/>
  <c r="Q57" i="4"/>
  <c r="Q53" i="4"/>
  <c r="Q52" i="4"/>
  <c r="Q51" i="4"/>
  <c r="Q50" i="4"/>
  <c r="Q49" i="4"/>
  <c r="Q44" i="4"/>
  <c r="Q39" i="4"/>
  <c r="Q40" i="4"/>
  <c r="Q38" i="4"/>
  <c r="Q14" i="4"/>
  <c r="Q15" i="4"/>
  <c r="Q16" i="4"/>
  <c r="Q17" i="4"/>
  <c r="Q18" i="4"/>
  <c r="Q19" i="4"/>
  <c r="Q20" i="4"/>
  <c r="Q21" i="4"/>
  <c r="Q22" i="4"/>
  <c r="Q23" i="4"/>
  <c r="Q24" i="4"/>
  <c r="Q25" i="4"/>
  <c r="Q26" i="4"/>
  <c r="Q27" i="4"/>
  <c r="Q28" i="4"/>
  <c r="Q29" i="4"/>
  <c r="Q30" i="4"/>
  <c r="Q31" i="4"/>
  <c r="Q32" i="4"/>
  <c r="Q34" i="4"/>
  <c r="N30" i="13"/>
  <c r="N29" i="13"/>
  <c r="N28" i="13"/>
  <c r="N27" i="13"/>
  <c r="N26" i="13"/>
  <c r="N25" i="13"/>
  <c r="N24" i="13"/>
  <c r="N23" i="13"/>
  <c r="N22" i="13"/>
  <c r="N21" i="13"/>
  <c r="N13" i="13"/>
  <c r="N14" i="13"/>
  <c r="N15" i="13"/>
  <c r="N16" i="13"/>
  <c r="N17" i="13"/>
  <c r="N12" i="13"/>
  <c r="P12" i="13" l="1"/>
  <c r="P13" i="13"/>
  <c r="P14" i="13"/>
  <c r="P15" i="13"/>
  <c r="P16" i="13"/>
  <c r="U34" i="14" l="1"/>
  <c r="S34" i="14"/>
  <c r="U41" i="14" l="1"/>
  <c r="S41" i="14"/>
  <c r="U40" i="14"/>
  <c r="S40" i="14"/>
  <c r="U39" i="14"/>
  <c r="S39" i="14"/>
  <c r="U38" i="14"/>
  <c r="S38" i="14"/>
  <c r="U37" i="14"/>
  <c r="S37" i="14"/>
  <c r="U36" i="14"/>
  <c r="S36" i="14"/>
  <c r="U35" i="14"/>
  <c r="S35" i="14"/>
  <c r="U33" i="14"/>
  <c r="S33" i="14"/>
  <c r="U32" i="14"/>
  <c r="S32" i="14"/>
  <c r="U31" i="14"/>
  <c r="S31" i="14"/>
  <c r="U30" i="14"/>
  <c r="S30" i="14"/>
  <c r="U29" i="14"/>
  <c r="S29" i="14"/>
  <c r="U28" i="14"/>
  <c r="S28" i="14"/>
  <c r="U27" i="14"/>
  <c r="S27" i="14"/>
  <c r="U22" i="14"/>
  <c r="S22" i="14"/>
  <c r="U21" i="14"/>
  <c r="S21" i="14"/>
  <c r="U20" i="14"/>
  <c r="S20" i="14"/>
  <c r="U19" i="14"/>
  <c r="S19" i="14"/>
  <c r="U18" i="14"/>
  <c r="S18" i="14"/>
  <c r="U17" i="14"/>
  <c r="S17" i="14"/>
  <c r="U16" i="14"/>
  <c r="S16" i="14"/>
  <c r="U15" i="14"/>
  <c r="S15" i="14"/>
  <c r="U14" i="14"/>
  <c r="S14" i="14"/>
  <c r="U13" i="14"/>
  <c r="S13" i="14"/>
  <c r="R23" i="14"/>
  <c r="R42" i="14" l="1"/>
  <c r="V182" i="4"/>
  <c r="T182" i="4"/>
  <c r="S30" i="13"/>
  <c r="Q30" i="13"/>
  <c r="P30" i="13"/>
  <c r="S29" i="13"/>
  <c r="Q29" i="13"/>
  <c r="P29" i="13"/>
  <c r="S28" i="13"/>
  <c r="Q28" i="13"/>
  <c r="P28" i="13"/>
  <c r="S27" i="13"/>
  <c r="Q27" i="13"/>
  <c r="P27" i="13"/>
  <c r="S26" i="13"/>
  <c r="Q26" i="13"/>
  <c r="P26" i="13"/>
  <c r="S25" i="13"/>
  <c r="Q25" i="13"/>
  <c r="P25" i="13"/>
  <c r="S24" i="13"/>
  <c r="Q24" i="13"/>
  <c r="P24" i="13"/>
  <c r="S23" i="13"/>
  <c r="Q23" i="13"/>
  <c r="P23" i="13"/>
  <c r="S22" i="13"/>
  <c r="Q22" i="13"/>
  <c r="P22" i="13"/>
  <c r="S21" i="13"/>
  <c r="Q21" i="13"/>
  <c r="P21" i="13"/>
  <c r="S13" i="13"/>
  <c r="Q13" i="13"/>
  <c r="S17" i="13"/>
  <c r="Q17" i="13"/>
  <c r="P17" i="13"/>
  <c r="S16" i="13"/>
  <c r="Q16" i="13"/>
  <c r="S15" i="13"/>
  <c r="Q15" i="13"/>
  <c r="S14" i="13"/>
  <c r="Q14" i="13"/>
  <c r="S12" i="13"/>
  <c r="Q12" i="13"/>
  <c r="V185" i="4"/>
  <c r="T185" i="4"/>
  <c r="V184" i="4"/>
  <c r="T184" i="4"/>
  <c r="V183" i="4"/>
  <c r="T183" i="4"/>
  <c r="V181" i="4"/>
  <c r="T181" i="4"/>
  <c r="V180" i="4"/>
  <c r="T180" i="4"/>
  <c r="V179" i="4"/>
  <c r="T179" i="4"/>
  <c r="V178" i="4"/>
  <c r="T178" i="4"/>
  <c r="V177" i="4"/>
  <c r="T177" i="4"/>
  <c r="V176" i="4"/>
  <c r="T176" i="4"/>
  <c r="V175" i="4"/>
  <c r="T175" i="4"/>
  <c r="V174" i="4"/>
  <c r="T174" i="4"/>
  <c r="V169" i="4"/>
  <c r="T169" i="4"/>
  <c r="V168" i="4"/>
  <c r="T168" i="4"/>
  <c r="V167" i="4"/>
  <c r="T167" i="4"/>
  <c r="V166" i="4"/>
  <c r="T166" i="4"/>
  <c r="V165" i="4"/>
  <c r="T165" i="4"/>
  <c r="V164" i="4"/>
  <c r="T164" i="4"/>
  <c r="V163" i="4"/>
  <c r="T163" i="4"/>
  <c r="V162" i="4"/>
  <c r="T162" i="4"/>
  <c r="V161" i="4"/>
  <c r="T161" i="4"/>
  <c r="V160" i="4"/>
  <c r="T160" i="4"/>
  <c r="V159" i="4"/>
  <c r="T159" i="4"/>
  <c r="V158" i="4"/>
  <c r="T158" i="4"/>
  <c r="V154" i="4"/>
  <c r="T154" i="4"/>
  <c r="V153" i="4"/>
  <c r="T153" i="4"/>
  <c r="V152" i="4"/>
  <c r="T152" i="4"/>
  <c r="V151" i="4"/>
  <c r="T151" i="4"/>
  <c r="V150" i="4"/>
  <c r="T150" i="4"/>
  <c r="V149" i="4"/>
  <c r="T149" i="4"/>
  <c r="V148" i="4"/>
  <c r="T148" i="4"/>
  <c r="V147" i="4"/>
  <c r="T147" i="4"/>
  <c r="V146" i="4"/>
  <c r="T146" i="4"/>
  <c r="V145" i="4"/>
  <c r="T145" i="4"/>
  <c r="V144" i="4"/>
  <c r="T144" i="4"/>
  <c r="V143" i="4"/>
  <c r="T143" i="4"/>
  <c r="V142" i="4"/>
  <c r="T142" i="4"/>
  <c r="V141" i="4"/>
  <c r="T141" i="4"/>
  <c r="V140" i="4"/>
  <c r="T140" i="4"/>
  <c r="V139" i="4"/>
  <c r="T139" i="4"/>
  <c r="V138" i="4"/>
  <c r="T138" i="4"/>
  <c r="V137" i="4"/>
  <c r="T137" i="4"/>
  <c r="V136" i="4"/>
  <c r="T136" i="4"/>
  <c r="V135" i="4"/>
  <c r="T135" i="4"/>
  <c r="V134" i="4"/>
  <c r="T134" i="4"/>
  <c r="V133" i="4"/>
  <c r="T133" i="4"/>
  <c r="V132" i="4"/>
  <c r="T132" i="4"/>
  <c r="V131" i="4"/>
  <c r="T131" i="4"/>
  <c r="V130" i="4"/>
  <c r="T130" i="4"/>
  <c r="V129" i="4"/>
  <c r="T129" i="4"/>
  <c r="V128" i="4"/>
  <c r="T128" i="4"/>
  <c r="V127" i="4"/>
  <c r="T127" i="4"/>
  <c r="V123" i="4"/>
  <c r="T123" i="4"/>
  <c r="V122" i="4"/>
  <c r="T122" i="4"/>
  <c r="V121" i="4"/>
  <c r="T121" i="4"/>
  <c r="V120" i="4"/>
  <c r="T120" i="4"/>
  <c r="V119" i="4"/>
  <c r="T119" i="4"/>
  <c r="V118" i="4"/>
  <c r="T118" i="4"/>
  <c r="V66" i="4"/>
  <c r="V67" i="4"/>
  <c r="V113" i="4"/>
  <c r="T66" i="4"/>
  <c r="T67" i="4"/>
  <c r="T113" i="4"/>
  <c r="V112" i="4"/>
  <c r="T112" i="4"/>
  <c r="V111" i="4"/>
  <c r="T111" i="4"/>
  <c r="V110" i="4"/>
  <c r="T110" i="4"/>
  <c r="V109" i="4"/>
  <c r="T109" i="4"/>
  <c r="V108" i="4"/>
  <c r="T108" i="4"/>
  <c r="V107" i="4"/>
  <c r="T107" i="4"/>
  <c r="V106" i="4"/>
  <c r="T106" i="4"/>
  <c r="V105" i="4"/>
  <c r="T105" i="4"/>
  <c r="V104" i="4"/>
  <c r="T104" i="4"/>
  <c r="V103" i="4"/>
  <c r="T103" i="4"/>
  <c r="V102" i="4"/>
  <c r="T102" i="4"/>
  <c r="V101" i="4"/>
  <c r="T101" i="4"/>
  <c r="V100" i="4"/>
  <c r="T100" i="4"/>
  <c r="V98" i="4"/>
  <c r="T98" i="4"/>
  <c r="V97" i="4"/>
  <c r="T97" i="4"/>
  <c r="V96" i="4"/>
  <c r="T96" i="4"/>
  <c r="V95" i="4"/>
  <c r="T95" i="4"/>
  <c r="V94" i="4"/>
  <c r="T94" i="4"/>
  <c r="V89" i="4"/>
  <c r="T89" i="4"/>
  <c r="V88" i="4"/>
  <c r="T88" i="4"/>
  <c r="V87" i="4"/>
  <c r="T87" i="4"/>
  <c r="V86" i="4"/>
  <c r="T86" i="4"/>
  <c r="V82" i="4"/>
  <c r="T82" i="4"/>
  <c r="S82" i="4"/>
  <c r="V81" i="4"/>
  <c r="T81" i="4"/>
  <c r="S81" i="4"/>
  <c r="V80" i="4"/>
  <c r="T80" i="4"/>
  <c r="S80" i="4"/>
  <c r="V79" i="4"/>
  <c r="T79" i="4"/>
  <c r="S79" i="4"/>
  <c r="V78" i="4"/>
  <c r="T78" i="4"/>
  <c r="S78" i="4"/>
  <c r="V77" i="4"/>
  <c r="T77" i="4"/>
  <c r="S77" i="4"/>
  <c r="V76" i="4"/>
  <c r="T76" i="4"/>
  <c r="S76" i="4"/>
  <c r="V75" i="4"/>
  <c r="T75" i="4"/>
  <c r="S75" i="4"/>
  <c r="V74" i="4"/>
  <c r="T74" i="4"/>
  <c r="S74" i="4"/>
  <c r="V70" i="4"/>
  <c r="T70" i="4"/>
  <c r="V69" i="4"/>
  <c r="T69" i="4"/>
  <c r="V68" i="4"/>
  <c r="T68" i="4"/>
  <c r="V65" i="4"/>
  <c r="T65" i="4"/>
  <c r="V64" i="4"/>
  <c r="T64" i="4"/>
  <c r="V63" i="4"/>
  <c r="T63" i="4"/>
  <c r="V62" i="4"/>
  <c r="T62" i="4"/>
  <c r="V61" i="4"/>
  <c r="T61" i="4"/>
  <c r="V60" i="4"/>
  <c r="T60" i="4"/>
  <c r="V59" i="4"/>
  <c r="T59" i="4"/>
  <c r="V58" i="4"/>
  <c r="T58" i="4"/>
  <c r="V57" i="4"/>
  <c r="T57" i="4"/>
  <c r="T53" i="4"/>
  <c r="T52" i="4"/>
  <c r="T51" i="4"/>
  <c r="T50" i="4"/>
  <c r="T49" i="4"/>
  <c r="T44" i="4"/>
  <c r="T40" i="4"/>
  <c r="T39" i="4"/>
  <c r="T38" i="4"/>
  <c r="T34" i="4"/>
  <c r="T32" i="4"/>
  <c r="T31" i="4"/>
  <c r="T30" i="4"/>
  <c r="T29" i="4"/>
  <c r="T28" i="4"/>
  <c r="T27" i="4"/>
  <c r="T26" i="4"/>
  <c r="T25" i="4"/>
  <c r="T24" i="4"/>
  <c r="T23" i="4"/>
  <c r="T22" i="4"/>
  <c r="T21" i="4"/>
  <c r="T20" i="4"/>
  <c r="T19" i="4"/>
  <c r="T18" i="4"/>
  <c r="T17" i="4"/>
  <c r="T16" i="4"/>
  <c r="T15" i="4"/>
  <c r="T14" i="4"/>
  <c r="T13" i="4"/>
  <c r="S364" i="15"/>
  <c r="S363" i="15"/>
  <c r="S359" i="15"/>
  <c r="S358" i="15"/>
  <c r="S357" i="15"/>
  <c r="S356" i="15"/>
  <c r="S355" i="15"/>
  <c r="S350" i="15"/>
  <c r="S349" i="15"/>
  <c r="S348" i="15"/>
  <c r="S344" i="15"/>
  <c r="S343" i="15"/>
  <c r="S342" i="15"/>
  <c r="S341" i="15"/>
  <c r="S340" i="15"/>
  <c r="S339" i="15"/>
  <c r="S338" i="15"/>
  <c r="S333" i="15"/>
  <c r="S332" i="15"/>
  <c r="S331" i="15"/>
  <c r="S330" i="15"/>
  <c r="S329" i="15"/>
  <c r="S327" i="15"/>
  <c r="S326" i="15"/>
  <c r="S328" i="15"/>
  <c r="S325" i="15"/>
  <c r="S324" i="15"/>
  <c r="S322" i="15"/>
  <c r="S323" i="15"/>
  <c r="S321" i="15"/>
  <c r="S320" i="15"/>
  <c r="S319" i="15"/>
  <c r="S318" i="15"/>
  <c r="S317" i="15"/>
  <c r="S316" i="15"/>
  <c r="S315" i="15"/>
  <c r="S314" i="15"/>
  <c r="S310" i="15"/>
  <c r="S309" i="15"/>
  <c r="S308" i="15"/>
  <c r="S307" i="15"/>
  <c r="S306" i="15"/>
  <c r="S305" i="15"/>
  <c r="S304" i="15"/>
  <c r="S303" i="15"/>
  <c r="S302" i="15"/>
  <c r="S301" i="15"/>
  <c r="S300" i="15"/>
  <c r="S299" i="15"/>
  <c r="S298" i="15"/>
  <c r="S294" i="15"/>
  <c r="S293" i="15"/>
  <c r="S292" i="15"/>
  <c r="S291" i="15"/>
  <c r="S286" i="15"/>
  <c r="S285" i="15"/>
  <c r="S284" i="15"/>
  <c r="S283" i="15"/>
  <c r="S282" i="15"/>
  <c r="S281" i="15"/>
  <c r="S280" i="15"/>
  <c r="S279" i="15"/>
  <c r="S278" i="15"/>
  <c r="S277" i="15"/>
  <c r="S276" i="15"/>
  <c r="S275" i="15"/>
  <c r="S274" i="15"/>
  <c r="S273" i="15"/>
  <c r="S272" i="15"/>
  <c r="S271" i="15"/>
  <c r="S270" i="15"/>
  <c r="S266" i="15"/>
  <c r="S265" i="15"/>
  <c r="S264" i="15"/>
  <c r="S263" i="15"/>
  <c r="S262" i="15"/>
  <c r="S261" i="15"/>
  <c r="S260" i="15"/>
  <c r="S259" i="15"/>
  <c r="S258" i="15"/>
  <c r="S257" i="15"/>
  <c r="S256" i="15"/>
  <c r="S255" i="15"/>
  <c r="S254" i="15"/>
  <c r="S253" i="15"/>
  <c r="S252" i="15"/>
  <c r="S251" i="15"/>
  <c r="S250" i="15"/>
  <c r="S249" i="15"/>
  <c r="S248" i="15"/>
  <c r="S247" i="15"/>
  <c r="S246" i="15"/>
  <c r="S245" i="15"/>
  <c r="S244" i="15"/>
  <c r="S243" i="15"/>
  <c r="S242" i="15"/>
  <c r="S241" i="15"/>
  <c r="S240" i="15"/>
  <c r="S239" i="15"/>
  <c r="S238" i="15"/>
  <c r="S237" i="15"/>
  <c r="S236" i="15"/>
  <c r="S235" i="15"/>
  <c r="S234" i="15"/>
  <c r="S233" i="15"/>
  <c r="S232" i="15"/>
  <c r="S231" i="15"/>
  <c r="S227" i="15"/>
  <c r="S226" i="15"/>
  <c r="S225" i="15"/>
  <c r="S224" i="15"/>
  <c r="S223" i="15"/>
  <c r="S222" i="15"/>
  <c r="S221" i="15"/>
  <c r="S220" i="15"/>
  <c r="S219" i="15"/>
  <c r="S218" i="15"/>
  <c r="S217" i="15"/>
  <c r="S216" i="15"/>
  <c r="S215" i="15"/>
  <c r="S214" i="15"/>
  <c r="S213" i="15"/>
  <c r="S209" i="15"/>
  <c r="S208" i="15"/>
  <c r="S207" i="15"/>
  <c r="S206" i="15"/>
  <c r="S205" i="15"/>
  <c r="S201" i="15"/>
  <c r="S200" i="15"/>
  <c r="S199" i="15"/>
  <c r="S198" i="15"/>
  <c r="S197" i="15"/>
  <c r="S196" i="15"/>
  <c r="S195" i="15"/>
  <c r="S194" i="15"/>
  <c r="S193" i="15"/>
  <c r="S192" i="15"/>
  <c r="S191" i="15"/>
  <c r="S190" i="15"/>
  <c r="S189" i="15"/>
  <c r="S188" i="15"/>
  <c r="S187" i="15"/>
  <c r="S186" i="15"/>
  <c r="S185" i="15"/>
  <c r="S184" i="15"/>
  <c r="S183" i="15"/>
  <c r="S179" i="15"/>
  <c r="S178" i="15"/>
  <c r="S177" i="15"/>
  <c r="S176" i="15"/>
  <c r="S175" i="15"/>
  <c r="S174" i="15"/>
  <c r="S173" i="15"/>
  <c r="S172" i="15"/>
  <c r="S171" i="15"/>
  <c r="S170" i="15"/>
  <c r="S169" i="15"/>
  <c r="S168" i="15"/>
  <c r="S167" i="15"/>
  <c r="S166" i="15"/>
  <c r="S165" i="15"/>
  <c r="S164" i="15"/>
  <c r="S163" i="15"/>
  <c r="S162" i="15"/>
  <c r="S161" i="15"/>
  <c r="S160" i="15"/>
  <c r="S159" i="15"/>
  <c r="S158" i="15"/>
  <c r="S157" i="15"/>
  <c r="S153" i="15"/>
  <c r="S152" i="15"/>
  <c r="S151" i="15"/>
  <c r="S150" i="15"/>
  <c r="S149" i="15"/>
  <c r="S148" i="15"/>
  <c r="S147" i="15"/>
  <c r="S146" i="15"/>
  <c r="S145" i="15"/>
  <c r="S141" i="15"/>
  <c r="S140" i="15"/>
  <c r="S139" i="15"/>
  <c r="S138" i="15"/>
  <c r="S137" i="15"/>
  <c r="S136" i="15"/>
  <c r="S135" i="15"/>
  <c r="S134" i="15"/>
  <c r="S133" i="15"/>
  <c r="S132" i="15"/>
  <c r="S131" i="15"/>
  <c r="S130" i="15"/>
  <c r="S129" i="15"/>
  <c r="S128" i="15"/>
  <c r="S124" i="15"/>
  <c r="S123" i="15"/>
  <c r="S122" i="15"/>
  <c r="S121" i="15"/>
  <c r="S120" i="15"/>
  <c r="S119" i="15"/>
  <c r="S118" i="15"/>
  <c r="S117" i="15"/>
  <c r="S116" i="15"/>
  <c r="S115" i="15"/>
  <c r="S114" i="15"/>
  <c r="S110" i="15"/>
  <c r="S109" i="15"/>
  <c r="S108" i="15"/>
  <c r="S107" i="15"/>
  <c r="S106" i="15"/>
  <c r="S105" i="15"/>
  <c r="S104" i="15"/>
  <c r="S103" i="15"/>
  <c r="S102" i="15"/>
  <c r="S98" i="15"/>
  <c r="S97" i="15"/>
  <c r="S96" i="15"/>
  <c r="S95" i="15"/>
  <c r="S94" i="15"/>
  <c r="S93" i="15"/>
  <c r="S92" i="15"/>
  <c r="S91" i="15"/>
  <c r="S90" i="15"/>
  <c r="S89" i="15"/>
  <c r="S88" i="15"/>
  <c r="S87" i="15"/>
  <c r="S86" i="15"/>
  <c r="S82" i="15"/>
  <c r="S81" i="15"/>
  <c r="S80" i="15"/>
  <c r="S79" i="15"/>
  <c r="S78" i="15"/>
  <c r="S77" i="15"/>
  <c r="S76" i="15"/>
  <c r="S75" i="15"/>
  <c r="S74" i="15"/>
  <c r="S73" i="15"/>
  <c r="S72" i="15"/>
  <c r="S71" i="15"/>
  <c r="S70" i="15"/>
  <c r="S69" i="15"/>
  <c r="S68" i="15"/>
  <c r="S67" i="15"/>
  <c r="S66" i="15"/>
  <c r="S65" i="15"/>
  <c r="S64" i="15"/>
  <c r="S60" i="15"/>
  <c r="S59" i="15"/>
  <c r="S58" i="15"/>
  <c r="S57" i="15"/>
  <c r="S56" i="15"/>
  <c r="S55" i="15"/>
  <c r="S54" i="15"/>
  <c r="S53" i="15"/>
  <c r="S52" i="15"/>
  <c r="S51" i="15"/>
  <c r="S50" i="15"/>
  <c r="S49" i="15"/>
  <c r="S48" i="15"/>
  <c r="S47" i="15"/>
  <c r="S46" i="15"/>
  <c r="S45" i="15"/>
  <c r="S44" i="15"/>
  <c r="S40" i="15"/>
  <c r="S39" i="15"/>
  <c r="S38" i="15"/>
  <c r="S37" i="15"/>
  <c r="S36" i="15"/>
  <c r="S35" i="15"/>
  <c r="S34" i="15"/>
  <c r="S33" i="15"/>
  <c r="S32" i="15"/>
  <c r="S28" i="15"/>
  <c r="S27" i="15"/>
  <c r="S26" i="15"/>
  <c r="S25" i="15"/>
  <c r="S24" i="15"/>
  <c r="S23" i="15"/>
  <c r="S22" i="15"/>
  <c r="S21" i="15"/>
  <c r="S20" i="15"/>
  <c r="S19" i="15"/>
  <c r="S18" i="15"/>
  <c r="S17" i="15"/>
  <c r="S16" i="15"/>
  <c r="S15" i="15"/>
  <c r="S14" i="15"/>
  <c r="S13" i="15"/>
  <c r="V53" i="4"/>
  <c r="V52" i="4"/>
  <c r="V51" i="4"/>
  <c r="V50" i="4"/>
  <c r="V49" i="4"/>
  <c r="V44" i="4"/>
  <c r="V40" i="4"/>
  <c r="V39" i="4"/>
  <c r="V38" i="4"/>
  <c r="V34" i="4"/>
  <c r="V32" i="4"/>
  <c r="V31" i="4"/>
  <c r="V30" i="4"/>
  <c r="V29" i="4"/>
  <c r="V28" i="4"/>
  <c r="V27" i="4"/>
  <c r="V26" i="4"/>
  <c r="V25" i="4"/>
  <c r="V24" i="4"/>
  <c r="V23" i="4"/>
  <c r="V22" i="4"/>
  <c r="V21" i="4"/>
  <c r="V20" i="4"/>
  <c r="V19" i="4"/>
  <c r="V18" i="4"/>
  <c r="V17" i="4"/>
  <c r="V16" i="4"/>
  <c r="V15" i="4"/>
  <c r="R44" i="14" l="1"/>
  <c r="E13" i="16" s="1"/>
  <c r="P31" i="13"/>
  <c r="P18" i="13"/>
  <c r="S186" i="4"/>
  <c r="S170" i="4"/>
  <c r="S155" i="4"/>
  <c r="S124" i="4"/>
  <c r="S114" i="4"/>
  <c r="S54" i="4"/>
  <c r="S90" i="4"/>
  <c r="S71" i="4"/>
  <c r="S83" i="4"/>
  <c r="S45" i="4"/>
  <c r="S41" i="4"/>
  <c r="P33" i="13" l="1"/>
  <c r="E10" i="16" s="1"/>
  <c r="V14" i="4"/>
  <c r="V13" i="4"/>
  <c r="S35" i="4" l="1"/>
  <c r="S188" i="4" s="1"/>
  <c r="E11" i="16" s="1"/>
  <c r="U124" i="15"/>
  <c r="U201" i="15"/>
  <c r="U200" i="15"/>
  <c r="U208" i="15" l="1"/>
  <c r="U364" i="15" l="1"/>
  <c r="U363" i="15"/>
  <c r="U359" i="15"/>
  <c r="U358" i="15"/>
  <c r="U357" i="15"/>
  <c r="U356" i="15"/>
  <c r="U355" i="15"/>
  <c r="U350" i="15"/>
  <c r="U349" i="15"/>
  <c r="U348" i="15"/>
  <c r="U344" i="15"/>
  <c r="U343" i="15"/>
  <c r="U342" i="15"/>
  <c r="U341" i="15"/>
  <c r="U340" i="15"/>
  <c r="U339" i="15"/>
  <c r="U338" i="15"/>
  <c r="U333" i="15"/>
  <c r="U332" i="15"/>
  <c r="U331" i="15"/>
  <c r="U327" i="15"/>
  <c r="U326" i="15"/>
  <c r="U325" i="15"/>
  <c r="U324" i="15"/>
  <c r="U330" i="15"/>
  <c r="U329" i="15"/>
  <c r="U322" i="15"/>
  <c r="U323" i="15"/>
  <c r="U321" i="15"/>
  <c r="U320" i="15"/>
  <c r="U319" i="15"/>
  <c r="U318" i="15"/>
  <c r="U317" i="15"/>
  <c r="U316" i="15"/>
  <c r="U328" i="15"/>
  <c r="U315" i="15"/>
  <c r="U314" i="15"/>
  <c r="U310" i="15"/>
  <c r="U309" i="15"/>
  <c r="U308" i="15"/>
  <c r="U307" i="15"/>
  <c r="U306" i="15"/>
  <c r="U305" i="15"/>
  <c r="U304" i="15"/>
  <c r="U303" i="15"/>
  <c r="U302" i="15"/>
  <c r="U301" i="15"/>
  <c r="U300" i="15"/>
  <c r="U299" i="15"/>
  <c r="U298" i="15"/>
  <c r="U294" i="15"/>
  <c r="U293" i="15"/>
  <c r="U292" i="15"/>
  <c r="U291" i="15"/>
  <c r="U243" i="15"/>
  <c r="U286" i="15"/>
  <c r="U285" i="15"/>
  <c r="U284" i="15"/>
  <c r="U283" i="15"/>
  <c r="U282" i="15"/>
  <c r="U281" i="15"/>
  <c r="U280" i="15"/>
  <c r="U279" i="15"/>
  <c r="U278" i="15"/>
  <c r="U277" i="15"/>
  <c r="U276" i="15"/>
  <c r="U275" i="15"/>
  <c r="U274" i="15"/>
  <c r="U273" i="15"/>
  <c r="U272" i="15"/>
  <c r="U271" i="15"/>
  <c r="U270" i="15"/>
  <c r="U266" i="15"/>
  <c r="U265" i="15"/>
  <c r="U264" i="15"/>
  <c r="U263" i="15"/>
  <c r="U262" i="15"/>
  <c r="U261" i="15"/>
  <c r="U260" i="15"/>
  <c r="U259" i="15"/>
  <c r="U258" i="15"/>
  <c r="U257" i="15"/>
  <c r="U256" i="15"/>
  <c r="U255" i="15"/>
  <c r="U254" i="15"/>
  <c r="U253" i="15"/>
  <c r="U252" i="15"/>
  <c r="U251" i="15"/>
  <c r="U250" i="15"/>
  <c r="U249" i="15"/>
  <c r="U248" i="15"/>
  <c r="U247" i="15"/>
  <c r="U246" i="15"/>
  <c r="U245" i="15"/>
  <c r="U244" i="15"/>
  <c r="U242" i="15"/>
  <c r="U241" i="15"/>
  <c r="U240" i="15"/>
  <c r="U239" i="15"/>
  <c r="U238" i="15"/>
  <c r="U237" i="15"/>
  <c r="U236" i="15"/>
  <c r="U235" i="15"/>
  <c r="U234" i="15"/>
  <c r="U233" i="15"/>
  <c r="U232" i="15"/>
  <c r="U231" i="15"/>
  <c r="U227" i="15"/>
  <c r="U226" i="15"/>
  <c r="U225" i="15"/>
  <c r="U224" i="15"/>
  <c r="U223" i="15"/>
  <c r="U222" i="15"/>
  <c r="U221" i="15"/>
  <c r="U220" i="15"/>
  <c r="U219" i="15"/>
  <c r="U218" i="15"/>
  <c r="U217" i="15"/>
  <c r="U216" i="15"/>
  <c r="U215" i="15"/>
  <c r="U214" i="15"/>
  <c r="U213" i="15"/>
  <c r="U209" i="15"/>
  <c r="U207" i="15"/>
  <c r="U206" i="15"/>
  <c r="U205" i="15"/>
  <c r="U199" i="15"/>
  <c r="U198" i="15"/>
  <c r="U197" i="15"/>
  <c r="U196" i="15"/>
  <c r="U195" i="15"/>
  <c r="U194" i="15"/>
  <c r="U193" i="15"/>
  <c r="U192" i="15"/>
  <c r="U191" i="15"/>
  <c r="U190" i="15"/>
  <c r="U189" i="15"/>
  <c r="U188" i="15"/>
  <c r="U187" i="15"/>
  <c r="U186" i="15"/>
  <c r="U185" i="15"/>
  <c r="U184" i="15"/>
  <c r="U183" i="15"/>
  <c r="U179" i="15"/>
  <c r="U178" i="15"/>
  <c r="U177" i="15"/>
  <c r="U176" i="15"/>
  <c r="U175" i="15"/>
  <c r="U174" i="15"/>
  <c r="U173" i="15"/>
  <c r="U172" i="15"/>
  <c r="U171" i="15"/>
  <c r="U170" i="15"/>
  <c r="U169" i="15"/>
  <c r="U168" i="15"/>
  <c r="U167" i="15"/>
  <c r="U166" i="15"/>
  <c r="U165" i="15"/>
  <c r="U164" i="15"/>
  <c r="U163" i="15"/>
  <c r="U162" i="15"/>
  <c r="U161" i="15"/>
  <c r="U160" i="15"/>
  <c r="U159" i="15"/>
  <c r="U158" i="15"/>
  <c r="U157" i="15"/>
  <c r="U153" i="15"/>
  <c r="U152" i="15"/>
  <c r="U151" i="15"/>
  <c r="U150" i="15"/>
  <c r="U149" i="15"/>
  <c r="U148" i="15"/>
  <c r="U147" i="15"/>
  <c r="U146" i="15"/>
  <c r="U145" i="15"/>
  <c r="U141" i="15"/>
  <c r="U140" i="15"/>
  <c r="U139" i="15"/>
  <c r="U138" i="15"/>
  <c r="U137" i="15"/>
  <c r="U136" i="15"/>
  <c r="U135" i="15"/>
  <c r="U134" i="15"/>
  <c r="U133" i="15"/>
  <c r="U132" i="15"/>
  <c r="U131" i="15"/>
  <c r="U130" i="15"/>
  <c r="U129" i="15"/>
  <c r="U128" i="15"/>
  <c r="U119" i="15"/>
  <c r="U118" i="15"/>
  <c r="U117" i="15"/>
  <c r="U116" i="15"/>
  <c r="U115" i="15"/>
  <c r="U114" i="15"/>
  <c r="U110" i="15"/>
  <c r="U109" i="15"/>
  <c r="U108" i="15"/>
  <c r="U107" i="15"/>
  <c r="U106" i="15"/>
  <c r="U105" i="15"/>
  <c r="U104" i="15"/>
  <c r="U103" i="15"/>
  <c r="U102" i="15"/>
  <c r="U98" i="15"/>
  <c r="U97" i="15"/>
  <c r="U96" i="15"/>
  <c r="U95" i="15"/>
  <c r="U94" i="15"/>
  <c r="U93" i="15"/>
  <c r="U92" i="15"/>
  <c r="U91" i="15"/>
  <c r="U90" i="15"/>
  <c r="U89" i="15"/>
  <c r="U88" i="15"/>
  <c r="U87" i="15"/>
  <c r="U86" i="15"/>
  <c r="U82" i="15"/>
  <c r="U81" i="15"/>
  <c r="U80" i="15"/>
  <c r="U79" i="15"/>
  <c r="U78" i="15"/>
  <c r="U77" i="15"/>
  <c r="U76" i="15"/>
  <c r="U75" i="15"/>
  <c r="U74" i="15"/>
  <c r="U73" i="15"/>
  <c r="U72" i="15"/>
  <c r="U71" i="15"/>
  <c r="U70" i="15"/>
  <c r="U69" i="15"/>
  <c r="U68" i="15"/>
  <c r="U67" i="15"/>
  <c r="U66" i="15"/>
  <c r="U65" i="15"/>
  <c r="U64" i="15"/>
  <c r="U60" i="15"/>
  <c r="U59" i="15"/>
  <c r="U58" i="15"/>
  <c r="U57" i="15"/>
  <c r="U56" i="15"/>
  <c r="U55" i="15"/>
  <c r="U54" i="15"/>
  <c r="U53" i="15"/>
  <c r="U52" i="15"/>
  <c r="U51" i="15"/>
  <c r="U50" i="15"/>
  <c r="U49" i="15"/>
  <c r="U48" i="15"/>
  <c r="U47" i="15"/>
  <c r="U46" i="15"/>
  <c r="U45" i="15"/>
  <c r="U44" i="15"/>
  <c r="U40" i="15"/>
  <c r="U39" i="15"/>
  <c r="U38" i="15"/>
  <c r="U37" i="15"/>
  <c r="U36" i="15"/>
  <c r="U35" i="15"/>
  <c r="U34" i="15"/>
  <c r="U33" i="15"/>
  <c r="U32" i="15"/>
  <c r="U123" i="15"/>
  <c r="U122" i="15"/>
  <c r="U121" i="15"/>
  <c r="U120" i="15"/>
  <c r="U28" i="15"/>
  <c r="U27" i="15"/>
  <c r="U26" i="15"/>
  <c r="U25" i="15"/>
  <c r="U24" i="15"/>
  <c r="U23" i="15"/>
  <c r="U22" i="15"/>
  <c r="U21" i="15"/>
  <c r="U20" i="15"/>
  <c r="U19" i="15"/>
  <c r="U18" i="15"/>
  <c r="U17" i="15"/>
  <c r="U16" i="15"/>
  <c r="U15" i="15"/>
  <c r="U14" i="15"/>
  <c r="U13" i="15"/>
  <c r="R365" i="15" l="1"/>
  <c r="R360" i="15"/>
  <c r="R287" i="15"/>
  <c r="R154" i="15"/>
  <c r="R202" i="15"/>
  <c r="R41" i="15"/>
  <c r="R83" i="15"/>
  <c r="R111" i="15"/>
  <c r="R311" i="15"/>
  <c r="R345" i="15"/>
  <c r="R142" i="15"/>
  <c r="R61" i="15"/>
  <c r="R180" i="15"/>
  <c r="R210" i="15"/>
  <c r="R295" i="15"/>
  <c r="R334" i="15"/>
  <c r="R228" i="15"/>
  <c r="R99" i="15"/>
  <c r="R29" i="15"/>
  <c r="R125" i="15"/>
  <c r="R267" i="15"/>
  <c r="R368" i="15" l="1"/>
  <c r="E12" i="16" s="1"/>
  <c r="E15" i="16" s="1"/>
</calcChain>
</file>

<file path=xl/sharedStrings.xml><?xml version="1.0" encoding="utf-8"?>
<sst xmlns="http://schemas.openxmlformats.org/spreadsheetml/2006/main" count="2985" uniqueCount="727">
  <si>
    <t>ml</t>
  </si>
  <si>
    <t>fles</t>
  </si>
  <si>
    <t>In te vullen door inschrijver</t>
  </si>
  <si>
    <t>stuks</t>
  </si>
  <si>
    <t>pot</t>
  </si>
  <si>
    <t>gram</t>
  </si>
  <si>
    <t>doosje</t>
  </si>
  <si>
    <t>blik</t>
  </si>
  <si>
    <t>pak</t>
  </si>
  <si>
    <t>Product</t>
  </si>
  <si>
    <t>Productnaam, merk en type product</t>
  </si>
  <si>
    <t>Van toepassing zijnde btw percentage</t>
  </si>
  <si>
    <t>Voorwaarden prijs</t>
  </si>
  <si>
    <t>Overige voorwaarden</t>
  </si>
  <si>
    <t xml:space="preserve">Verpakking </t>
  </si>
  <si>
    <t>Prijs (inkoopprijs voor DJI) per stuk excl btw</t>
  </si>
  <si>
    <t>Prijs (inkoopprijs voor DJI) per besteleenheid excl btw</t>
  </si>
  <si>
    <t>Prijs (inkoopprijs voor DJI) per stuk incl btw</t>
  </si>
  <si>
    <t>Subtotaal</t>
  </si>
  <si>
    <t>Invulinstructie</t>
  </si>
  <si>
    <t xml:space="preserve">Uw Inschrijving is niet manipulatief en/of irreëel. Hiervan is sprake wanneer de beoordelingssystematiek zo wordt gemanipuleerd dat het daarmee beoogde doel, zoals bijvoorbeeld het innemen van een realistische positie, wordt verstoord. De volgende situaties worden in ieder geval meegenomen bij de bepaling door DJI of een Inschrijving al dan niet als manipulatief of irreëel kan worden gezien:
- één of meer aangeboden tarieven niet marktconform en/of niet realistisch zijn;
- de tarieven niet een in de branche gebruikelijke opbouw/samenhang hebben;
- sprake is van negatieve of nultarieven. </t>
  </si>
  <si>
    <t>Bestel
eenheid</t>
  </si>
  <si>
    <t>Max. 
toe-
gestane
bestel
eenheid</t>
  </si>
  <si>
    <t>Batterij AA</t>
  </si>
  <si>
    <t>Batterijen AAA</t>
  </si>
  <si>
    <t>blister</t>
  </si>
  <si>
    <t>Fruitcoctail op siroop</t>
  </si>
  <si>
    <t>Doperwten extra fijn</t>
  </si>
  <si>
    <t>Doperwten/wortelen</t>
  </si>
  <si>
    <t>Gebroken sperziebonen</t>
  </si>
  <si>
    <t>Bruine bonen</t>
  </si>
  <si>
    <t>Champignons gesneden</t>
  </si>
  <si>
    <t>Groenten en fruit in blik en/of pot</t>
  </si>
  <si>
    <t>Kikkererwten</t>
  </si>
  <si>
    <t>Maiskorrels</t>
  </si>
  <si>
    <t>Spliterwten</t>
  </si>
  <si>
    <t>Rode biet</t>
  </si>
  <si>
    <t>Rode kool/appelstukjes</t>
  </si>
  <si>
    <t>Witte bonen in tomatensaus</t>
  </si>
  <si>
    <t>Gepelde tomaten</t>
  </si>
  <si>
    <t>Tomatenpuree</t>
  </si>
  <si>
    <t>Makreelfilet in olie</t>
  </si>
  <si>
    <t>Sardines in olie</t>
  </si>
  <si>
    <t>Tonijn in water</t>
  </si>
  <si>
    <t>Tonijn in olie</t>
  </si>
  <si>
    <t>Soepen, bouillon, noodles en soepen</t>
  </si>
  <si>
    <t>Instant noodles groente</t>
  </si>
  <si>
    <t>Instant noodles kip</t>
  </si>
  <si>
    <t>Instant noodles garnalen</t>
  </si>
  <si>
    <t>zakje</t>
  </si>
  <si>
    <t>Tomatensoep</t>
  </si>
  <si>
    <t>Unox Cup-a-Soup 3 zakjes</t>
  </si>
  <si>
    <t>Bouillonblokjes rund</t>
  </si>
  <si>
    <t>Bouillonblokjes kip</t>
  </si>
  <si>
    <t>Maggi</t>
  </si>
  <si>
    <t>Aroma smaakverfijner</t>
  </si>
  <si>
    <t>Maggi, nummer 2</t>
  </si>
  <si>
    <t>Batterijen</t>
  </si>
  <si>
    <t>Mayonaise</t>
  </si>
  <si>
    <t>Tomatenketchup</t>
  </si>
  <si>
    <t>Curry ketchup</t>
  </si>
  <si>
    <t>Hela</t>
  </si>
  <si>
    <t>Sweet chilisaus</t>
  </si>
  <si>
    <t>Knoflooksaus</t>
  </si>
  <si>
    <t>statube</t>
  </si>
  <si>
    <t>Franse mosterd</t>
  </si>
  <si>
    <t>Ketjap manis</t>
  </si>
  <si>
    <t>Red peppersauce</t>
  </si>
  <si>
    <t>Tabasco</t>
  </si>
  <si>
    <t>flesje</t>
  </si>
  <si>
    <t>Witte snelkookrijst</t>
  </si>
  <si>
    <t>Zilvervliesrijst</t>
  </si>
  <si>
    <t>Pandanrijst</t>
  </si>
  <si>
    <t xml:space="preserve">zak  </t>
  </si>
  <si>
    <t>Chinese eiermie</t>
  </si>
  <si>
    <t>Mienestjes</t>
  </si>
  <si>
    <t>Lasagnesaus</t>
  </si>
  <si>
    <t>Honig mix voor Lasagnesaus</t>
  </si>
  <si>
    <t>pakje</t>
  </si>
  <si>
    <t>Spaghetti vlugkokend</t>
  </si>
  <si>
    <t>Macaroni vlugkokend</t>
  </si>
  <si>
    <t>Lasgnebladen naturel</t>
  </si>
  <si>
    <t>Penne biologisch volkoren</t>
  </si>
  <si>
    <t>Rode linzen</t>
  </si>
  <si>
    <t>zak</t>
  </si>
  <si>
    <t>Olijfolie</t>
  </si>
  <si>
    <t>Zonnebloemolie</t>
  </si>
  <si>
    <t>Olijven groen zonder pit</t>
  </si>
  <si>
    <t>Zongedroogde tomaten in olie</t>
  </si>
  <si>
    <t>pot of blik</t>
  </si>
  <si>
    <t>Gelderse rookworst</t>
  </si>
  <si>
    <t>Stoofvlees</t>
  </si>
  <si>
    <t>blikje</t>
  </si>
  <si>
    <t>Coertjens</t>
  </si>
  <si>
    <t>Kookproducten</t>
  </si>
  <si>
    <t>Couscous</t>
  </si>
  <si>
    <t>Bakproducten</t>
  </si>
  <si>
    <t>Zelfrijzend bakmeel</t>
  </si>
  <si>
    <t>bakje</t>
  </si>
  <si>
    <t>Cakemix</t>
  </si>
  <si>
    <t>Gebakken uitjes</t>
  </si>
  <si>
    <t>Gerapste kokos</t>
  </si>
  <si>
    <t>potje of zakje</t>
  </si>
  <si>
    <t>Conimex</t>
  </si>
  <si>
    <t>Kokosmelk</t>
  </si>
  <si>
    <t>Kroepoek cassave</t>
  </si>
  <si>
    <t>Olie, olijven en producten op olie of zuur</t>
  </si>
  <si>
    <t>Augurken fijn zoetzuur</t>
  </si>
  <si>
    <t>Chicken tonight</t>
  </si>
  <si>
    <t>Romige tomaat</t>
  </si>
  <si>
    <t>Citroensap lemon</t>
  </si>
  <si>
    <t>Pastasaus Tradizionale</t>
  </si>
  <si>
    <t>pot of fles</t>
  </si>
  <si>
    <t>Sojasaus</t>
  </si>
  <si>
    <t>Zilveruitjes</t>
  </si>
  <si>
    <t>Woksaus teriyaki</t>
  </si>
  <si>
    <t>Vissaus</t>
  </si>
  <si>
    <t>Mix voor bami goreng</t>
  </si>
  <si>
    <t>Mix voor macaroni/spaghetti</t>
  </si>
  <si>
    <t>Mix voor chili con carne</t>
  </si>
  <si>
    <t>Mix voor nasi goreng</t>
  </si>
  <si>
    <t>zakje of pakje</t>
  </si>
  <si>
    <t>Honig</t>
  </si>
  <si>
    <t>Paneermeel naturel</t>
  </si>
  <si>
    <t>Dr. Oetker</t>
  </si>
  <si>
    <t>Pizzabodem mix origineel</t>
  </si>
  <si>
    <t>Sambal brandal</t>
  </si>
  <si>
    <t>Sambal oelek</t>
  </si>
  <si>
    <t>Tarwebloem patent</t>
  </si>
  <si>
    <t>Maizena</t>
  </si>
  <si>
    <t>Pannekoekenmix volkoren of meergranen</t>
  </si>
  <si>
    <t>Natuurazijn geel</t>
  </si>
  <si>
    <t>Rozijnen</t>
  </si>
  <si>
    <t>Rijst, mie, pasta's, couscous, wraps en linzen</t>
  </si>
  <si>
    <t>Tortilla wraps</t>
  </si>
  <si>
    <t>pakje zakjes</t>
  </si>
  <si>
    <t>Gelantine blad</t>
  </si>
  <si>
    <t xml:space="preserve">pakje  </t>
  </si>
  <si>
    <t>Kruiden</t>
  </si>
  <si>
    <t>Tafelzout zonder jodium</t>
  </si>
  <si>
    <t>Jozo</t>
  </si>
  <si>
    <t>strooibus</t>
  </si>
  <si>
    <t>Knoflookpoeder</t>
  </si>
  <si>
    <t>Paprikapoeder</t>
  </si>
  <si>
    <t>Chilipoeder</t>
  </si>
  <si>
    <t>Italiaanse kruiden</t>
  </si>
  <si>
    <t>Kurkumapoeder</t>
  </si>
  <si>
    <t>Komijnzaad heel</t>
  </si>
  <si>
    <t xml:space="preserve">Kerriepoeder  </t>
  </si>
  <si>
    <t>Ras el hanout</t>
  </si>
  <si>
    <t>Kruidenmix gehakt met uitjes</t>
  </si>
  <si>
    <t>Kruidenmix kip met zout</t>
  </si>
  <si>
    <t>Kruidenmix shoarma met zout</t>
  </si>
  <si>
    <t>Pesto genovese</t>
  </si>
  <si>
    <t>Kaneelpoeder</t>
  </si>
  <si>
    <t>Smaakverfijner aromat naturel</t>
  </si>
  <si>
    <t>Knorr</t>
  </si>
  <si>
    <t>Poedersuiker</t>
  </si>
  <si>
    <t>Van Gilse</t>
  </si>
  <si>
    <t>Basterdsuiker donker</t>
  </si>
  <si>
    <t>Schenkstroop original</t>
  </si>
  <si>
    <t>Slagroom spuitbus</t>
  </si>
  <si>
    <t>Kloppudding vanille</t>
  </si>
  <si>
    <t>Ontbijt en broodbeleg</t>
  </si>
  <si>
    <t>Cacaopoeder instant</t>
  </si>
  <si>
    <t>Bus</t>
  </si>
  <si>
    <t>Beschuit naturel</t>
  </si>
  <si>
    <t>Knackebrod volkoren</t>
  </si>
  <si>
    <t>Cracottes naturel</t>
  </si>
  <si>
    <t>LU</t>
  </si>
  <si>
    <t>Cornflakes</t>
  </si>
  <si>
    <t>Volkoren graanontbijt</t>
  </si>
  <si>
    <t>Brinta - classic</t>
  </si>
  <si>
    <t>Havermout</t>
  </si>
  <si>
    <t>Quaker</t>
  </si>
  <si>
    <t>Mueseli noten en zaden</t>
  </si>
  <si>
    <t>Bloemenhoning</t>
  </si>
  <si>
    <t>Hagelslag melk</t>
  </si>
  <si>
    <t>Hazelnootpasta</t>
  </si>
  <si>
    <t>Jam aardbei</t>
  </si>
  <si>
    <t>Pindakaas</t>
  </si>
  <si>
    <t>Calvé</t>
  </si>
  <si>
    <t>Heinz</t>
  </si>
  <si>
    <t xml:space="preserve">pak  </t>
  </si>
  <si>
    <t>Zoetjes in zakdoosje</t>
  </si>
  <si>
    <t>Natrena</t>
  </si>
  <si>
    <t>Koffiemelk halfvol</t>
  </si>
  <si>
    <t>Koffie cafeïnevrij / decafe snelfiltermaling</t>
  </si>
  <si>
    <t>Oploskoffie</t>
  </si>
  <si>
    <t>Nescafé Gold</t>
  </si>
  <si>
    <t xml:space="preserve">Nescafé  </t>
  </si>
  <si>
    <t>Filterkoffie</t>
  </si>
  <si>
    <t>Douwe Egberts aroma rood</t>
  </si>
  <si>
    <t>Koffie snelfiltermaling roodmerk</t>
  </si>
  <si>
    <t>Koekjes en cake</t>
  </si>
  <si>
    <t>Ontbijtkoek naturel ongesneden</t>
  </si>
  <si>
    <t>Appelkoeken</t>
  </si>
  <si>
    <t>Roze koeken klein 6 stuks</t>
  </si>
  <si>
    <t>bus</t>
  </si>
  <si>
    <t>Gevulde koeken</t>
  </si>
  <si>
    <t>rol</t>
  </si>
  <si>
    <t>Original cookies</t>
  </si>
  <si>
    <t>Oreo</t>
  </si>
  <si>
    <t>Pennywafels</t>
  </si>
  <si>
    <t>Bastogne original</t>
  </si>
  <si>
    <t>Fruitbiscuit appel</t>
  </si>
  <si>
    <t>Fruitbiscuit bosvruchten</t>
  </si>
  <si>
    <t>Snoep en chocolade</t>
  </si>
  <si>
    <t>Redband</t>
  </si>
  <si>
    <t>Starmix</t>
  </si>
  <si>
    <t>Haribo</t>
  </si>
  <si>
    <t>Fruit lollies</t>
  </si>
  <si>
    <t>Chupa Cups</t>
  </si>
  <si>
    <t>Snoepkogels citroen</t>
  </si>
  <si>
    <t>Napoleon</t>
  </si>
  <si>
    <t>Snoepkogels zwart-wit</t>
  </si>
  <si>
    <t>Drop zacht zout</t>
  </si>
  <si>
    <t>Smaak chaos mix total loss</t>
  </si>
  <si>
    <t>Autodrop</t>
  </si>
  <si>
    <t>Drop grof geld licht zout</t>
  </si>
  <si>
    <t>Klene</t>
  </si>
  <si>
    <t>Honingdrop hard zoet</t>
  </si>
  <si>
    <t>Venco</t>
  </si>
  <si>
    <t>Engelse drop</t>
  </si>
  <si>
    <t>King</t>
  </si>
  <si>
    <t>Perfetti Van Melle</t>
  </si>
  <si>
    <t>Chocoladereep melk</t>
  </si>
  <si>
    <t>Chocoladereep melk/hazelnoot</t>
  </si>
  <si>
    <t>Chocoladereep puur</t>
  </si>
  <si>
    <t>Chocoladereep wit</t>
  </si>
  <si>
    <t>Milka</t>
  </si>
  <si>
    <t>Chocolade bar</t>
  </si>
  <si>
    <t>Chocolade museli reep</t>
  </si>
  <si>
    <t>Melk chocolade dragees met pinda's</t>
  </si>
  <si>
    <t>M&amp;M's</t>
  </si>
  <si>
    <t>Côte d'Or L'original</t>
  </si>
  <si>
    <t>Anta Flu</t>
  </si>
  <si>
    <t>Keelpastille classic rood</t>
  </si>
  <si>
    <t>Lang houdbaar</t>
  </si>
  <si>
    <t>Gecondenseerde melk</t>
  </si>
  <si>
    <t>Chocolademelk vol</t>
  </si>
  <si>
    <t>Halfvolle melk</t>
  </si>
  <si>
    <t>Drinkyoghurt perzik</t>
  </si>
  <si>
    <t>Céréal</t>
  </si>
  <si>
    <t>Muntdrop suikervrij</t>
  </si>
  <si>
    <t>Chocolade hagelslag puur minder suiker</t>
  </si>
  <si>
    <t>Hazelnootpasta minder suiker</t>
  </si>
  <si>
    <t>Dierenbenodigdheden</t>
  </si>
  <si>
    <t>Goudvisvoer</t>
  </si>
  <si>
    <t>Kanariezaad</t>
  </si>
  <si>
    <t>Valkparkietenzaad</t>
  </si>
  <si>
    <t>Vitakraft</t>
  </si>
  <si>
    <t>Schelpenzand</t>
  </si>
  <si>
    <t>koker</t>
  </si>
  <si>
    <t>Appelsientje</t>
  </si>
  <si>
    <t>Appelsap goudappel</t>
  </si>
  <si>
    <t>Sinaasappelsap</t>
  </si>
  <si>
    <t>Tomatensap zontomaatje</t>
  </si>
  <si>
    <t>Sap multivitamine</t>
  </si>
  <si>
    <t>Sap tropisch fruit geen suiker toegevoegd</t>
  </si>
  <si>
    <t>Taksi</t>
  </si>
  <si>
    <t>Tropical</t>
  </si>
  <si>
    <t>IJsthee citroen koolzuurvrij</t>
  </si>
  <si>
    <t>IJsthee perzik koolzuurvrij</t>
  </si>
  <si>
    <t>Cola regular</t>
  </si>
  <si>
    <t>Cola zero</t>
  </si>
  <si>
    <t>Coca cola</t>
  </si>
  <si>
    <t>petfles</t>
  </si>
  <si>
    <t>Orange drink</t>
  </si>
  <si>
    <t>Fanta</t>
  </si>
  <si>
    <t>Cassis</t>
  </si>
  <si>
    <t>Sinas</t>
  </si>
  <si>
    <t>Lemon lime</t>
  </si>
  <si>
    <t>Cola</t>
  </si>
  <si>
    <t>Dr. Pepper</t>
  </si>
  <si>
    <t>High energy drink</t>
  </si>
  <si>
    <t>AA</t>
  </si>
  <si>
    <t>(Vruchten)sappen en siropen</t>
  </si>
  <si>
    <t>Limonadesiroop framboos</t>
  </si>
  <si>
    <t>Limonadesiroop sinaasappel</t>
  </si>
  <si>
    <t>Limonadesiroop framboos suikervrij</t>
  </si>
  <si>
    <t>Slimpie</t>
  </si>
  <si>
    <t>Lipton</t>
  </si>
  <si>
    <t>Cherry bouquet</t>
  </si>
  <si>
    <t>Super pineapple</t>
  </si>
  <si>
    <t>Fernandes</t>
  </si>
  <si>
    <t>Spa Reine</t>
  </si>
  <si>
    <t>Mineraalwater koolzuurvrij</t>
  </si>
  <si>
    <t>Bar-le-duc</t>
  </si>
  <si>
    <t>Vrieslollies</t>
  </si>
  <si>
    <t>Vershouddoos</t>
  </si>
  <si>
    <t>box</t>
  </si>
  <si>
    <t>Kantoorartikelen</t>
  </si>
  <si>
    <t>BIC</t>
  </si>
  <si>
    <t>vel</t>
  </si>
  <si>
    <t>Pita broodjes</t>
  </si>
  <si>
    <t>Chips en zoutjes</t>
  </si>
  <si>
    <t>Chips naturel</t>
  </si>
  <si>
    <t>Chips paprika</t>
  </si>
  <si>
    <t>Chips bolognese</t>
  </si>
  <si>
    <t>Chips wokkels paprika</t>
  </si>
  <si>
    <t>Lays</t>
  </si>
  <si>
    <t>Chips ham-kaas</t>
  </si>
  <si>
    <t>Chips nacho cheese</t>
  </si>
  <si>
    <t>Chips oven baked roasted paprika</t>
  </si>
  <si>
    <t>Chips flamin hot</t>
  </si>
  <si>
    <t>Doritos</t>
  </si>
  <si>
    <t>doos</t>
  </si>
  <si>
    <t>Tuc crackers naturel original</t>
  </si>
  <si>
    <t>Pinda gezouten</t>
  </si>
  <si>
    <t>Pistache gezouten</t>
  </si>
  <si>
    <t>Cashewnoten gezouten</t>
  </si>
  <si>
    <t>Borrelnoten provencale</t>
  </si>
  <si>
    <t>Duyvis</t>
  </si>
  <si>
    <t>Broodbeleg</t>
  </si>
  <si>
    <t>Rinse</t>
  </si>
  <si>
    <t>Hagelslag puur</t>
  </si>
  <si>
    <t>Hagelslag vruchten</t>
  </si>
  <si>
    <t>Koffie,  thee, melk en suiker</t>
  </si>
  <si>
    <t>Creamerstick</t>
  </si>
  <si>
    <t>Soja drink naturel</t>
  </si>
  <si>
    <t>Alpro</t>
  </si>
  <si>
    <t>Suikerstick</t>
  </si>
  <si>
    <t>Zoetstofstick</t>
  </si>
  <si>
    <t>Tofu Tahu</t>
  </si>
  <si>
    <t>Smeerboter margarine</t>
  </si>
  <si>
    <t xml:space="preserve">pak </t>
  </si>
  <si>
    <t>Sla rucola</t>
  </si>
  <si>
    <t>Cherry tomaatjes</t>
  </si>
  <si>
    <t>stuk</t>
  </si>
  <si>
    <t>Ananas</t>
  </si>
  <si>
    <t>Koriander</t>
  </si>
  <si>
    <t>Tijm</t>
  </si>
  <si>
    <t>Brooddeeg mix voor wit brood</t>
  </si>
  <si>
    <t>pak of zak</t>
  </si>
  <si>
    <t>Afbakbrood ciabatta</t>
  </si>
  <si>
    <t>Thee biscuits</t>
  </si>
  <si>
    <t>Koek mini's</t>
  </si>
  <si>
    <t>Knoppers</t>
  </si>
  <si>
    <t>Frisdrank Cola zero</t>
  </si>
  <si>
    <t>Frisdrank lemon lime regular</t>
  </si>
  <si>
    <t>7up</t>
  </si>
  <si>
    <t>Blik met treklipje voor openen</t>
  </si>
  <si>
    <t>Fritessaus</t>
  </si>
  <si>
    <t>Remia</t>
  </si>
  <si>
    <t>Sauzen</t>
  </si>
  <si>
    <t>Zaanse mayonaise</t>
  </si>
  <si>
    <t>tube of pot</t>
  </si>
  <si>
    <t>fles of kan</t>
  </si>
  <si>
    <t>Witte peper gemalen</t>
  </si>
  <si>
    <t>Zwarte peper gemalen</t>
  </si>
  <si>
    <t>Vlees</t>
  </si>
  <si>
    <t>Kipfllet halal</t>
  </si>
  <si>
    <t>Kip heel halal</t>
  </si>
  <si>
    <t>Kip bout halal</t>
  </si>
  <si>
    <t>Kipdijflet halal</t>
  </si>
  <si>
    <t>Kip drumstick halal</t>
  </si>
  <si>
    <t>Kip borrelpoot halal</t>
  </si>
  <si>
    <t>Rundvlees gehakt halal</t>
  </si>
  <si>
    <t>Runderlappen halal</t>
  </si>
  <si>
    <t>Runderbiefstuk</t>
  </si>
  <si>
    <t>Runderbiefstuk halal</t>
  </si>
  <si>
    <t>Zoutvlees rund halal</t>
  </si>
  <si>
    <t>Lam lapje</t>
  </si>
  <si>
    <t>Shoarmavlees lam halal</t>
  </si>
  <si>
    <t>Shoarmavlees varken</t>
  </si>
  <si>
    <t>Gerookte noorse zalm</t>
  </si>
  <si>
    <t>Gerookte makreel</t>
  </si>
  <si>
    <t>Vis</t>
  </si>
  <si>
    <t>Vegetarisch</t>
  </si>
  <si>
    <t>Kipfilet naturel halal</t>
  </si>
  <si>
    <t>Kalkoensalami halal</t>
  </si>
  <si>
    <t>Salami</t>
  </si>
  <si>
    <t>Ontbijtspek</t>
  </si>
  <si>
    <t>Turkse worst anur susuk</t>
  </si>
  <si>
    <t>Spekreepjes</t>
  </si>
  <si>
    <t>Kaas</t>
  </si>
  <si>
    <t>Kaas belegen plat stuk</t>
  </si>
  <si>
    <t>Kaas jong plat stuk</t>
  </si>
  <si>
    <t>Kaas gesneden belegen</t>
  </si>
  <si>
    <t>Kaas gesneden oud</t>
  </si>
  <si>
    <t>Kaas gesneden jong belegen</t>
  </si>
  <si>
    <t>potje of blikje</t>
  </si>
  <si>
    <t>Surinaamse rijst (langgraan)</t>
  </si>
  <si>
    <t>Kokosolie</t>
  </si>
  <si>
    <t>Knakworst rund</t>
  </si>
  <si>
    <t>Rundvleesragout</t>
  </si>
  <si>
    <t>Mix voor rundvlees jus</t>
  </si>
  <si>
    <t>Boemboe ajam</t>
  </si>
  <si>
    <t>Koffiefilterzakjes no4</t>
  </si>
  <si>
    <t xml:space="preserve">Suikerklontjes midi </t>
  </si>
  <si>
    <t>Koffie, thee, zoetjes, suiker, stroop, cacao, slagroom en kloppudding</t>
  </si>
  <si>
    <t>fles of tube</t>
  </si>
  <si>
    <t>Nutella</t>
  </si>
  <si>
    <t>Sandwich spread naturel</t>
  </si>
  <si>
    <t>Aardappelschijfjes</t>
  </si>
  <si>
    <t>Salades</t>
  </si>
  <si>
    <t>Kipsaté salade</t>
  </si>
  <si>
    <t>Tonijnsalade</t>
  </si>
  <si>
    <t>Roomboter ongezouten</t>
  </si>
  <si>
    <t>wikkel</t>
  </si>
  <si>
    <t>Rundvleessalade</t>
  </si>
  <si>
    <t>Bak en braad</t>
  </si>
  <si>
    <t>Bak en braad vloeibaar</t>
  </si>
  <si>
    <t>Bapao broodje kip</t>
  </si>
  <si>
    <t>Bapao broodje rund</t>
  </si>
  <si>
    <t>Pannenkoeken naturel</t>
  </si>
  <si>
    <t>Brie</t>
  </si>
  <si>
    <t>Krabsalade</t>
  </si>
  <si>
    <t>Rolmops</t>
  </si>
  <si>
    <t>Ouwehand</t>
  </si>
  <si>
    <t>Philadelphia</t>
  </si>
  <si>
    <t>Smeerkaas naturel 48+</t>
  </si>
  <si>
    <t>Eieren scharrel middel</t>
  </si>
  <si>
    <t>Roggebrood</t>
  </si>
  <si>
    <t>Melk halfvol</t>
  </si>
  <si>
    <t>Karnemelk</t>
  </si>
  <si>
    <t>Vifit</t>
  </si>
  <si>
    <t>Drinkyoghurt goedemorgen aardbei/kiwi/banaan</t>
  </si>
  <si>
    <t>Yoghurt vol</t>
  </si>
  <si>
    <t>Yoghurt mager</t>
  </si>
  <si>
    <t>Drinkyoghurt aardbei/kers</t>
  </si>
  <si>
    <t>Optimel</t>
  </si>
  <si>
    <t>Drinkyoghurt mango/passievrucht</t>
  </si>
  <si>
    <t>Kwark frans mager</t>
  </si>
  <si>
    <t>Vla vanille</t>
  </si>
  <si>
    <t>Vla chocolade</t>
  </si>
  <si>
    <t>Rijstepap</t>
  </si>
  <si>
    <t>Protein shake chocolade</t>
  </si>
  <si>
    <t>Mascarpone</t>
  </si>
  <si>
    <t>Creme fraiche 30%</t>
  </si>
  <si>
    <t>Slagroom 35% vet</t>
  </si>
  <si>
    <t>potje</t>
  </si>
  <si>
    <t>potje of pakje</t>
  </si>
  <si>
    <t>Aardappelen zoete</t>
  </si>
  <si>
    <t>Broccoli</t>
  </si>
  <si>
    <t>Bloemkool maat 6</t>
  </si>
  <si>
    <t>Sperziebonen</t>
  </si>
  <si>
    <t>Groenten</t>
  </si>
  <si>
    <t>Winterpeen</t>
  </si>
  <si>
    <t>net</t>
  </si>
  <si>
    <t>Paprika groen</t>
  </si>
  <si>
    <t>Paprika rood</t>
  </si>
  <si>
    <t>Peper rood</t>
  </si>
  <si>
    <t>Prei ongesneden</t>
  </si>
  <si>
    <t>bos-zak</t>
  </si>
  <si>
    <t>Gesneden groentemix soepgroente</t>
  </si>
  <si>
    <t>Gesneden groente andijvie fijn gesneden</t>
  </si>
  <si>
    <t>Champignons</t>
  </si>
  <si>
    <t>bosje</t>
  </si>
  <si>
    <t>Komkommer 30/40</t>
  </si>
  <si>
    <t>Aardappelen, ui en knoflook</t>
  </si>
  <si>
    <t>Lente ui / bosui</t>
  </si>
  <si>
    <t>Knoflook</t>
  </si>
  <si>
    <t>Spinazie gewassen</t>
  </si>
  <si>
    <t xml:space="preserve">bak </t>
  </si>
  <si>
    <t>Taugé</t>
  </si>
  <si>
    <t>Gember</t>
  </si>
  <si>
    <t>Kruiden peterselie krul</t>
  </si>
  <si>
    <t>Kruiden basilicum</t>
  </si>
  <si>
    <t>Kruiden munt</t>
  </si>
  <si>
    <t>Bananen fair trade</t>
  </si>
  <si>
    <t>Bakbananen</t>
  </si>
  <si>
    <t>Manderijnen</t>
  </si>
  <si>
    <t>schaal</t>
  </si>
  <si>
    <t>Druiven wit pitloos</t>
  </si>
  <si>
    <t>bak</t>
  </si>
  <si>
    <t>Bessen blauw</t>
  </si>
  <si>
    <t>Granaatappel</t>
  </si>
  <si>
    <t>Cake naturel</t>
  </si>
  <si>
    <t>Enkhuizer</t>
  </si>
  <si>
    <t>Speculaasjes</t>
  </si>
  <si>
    <t>Chocolate chip cookies (triple)</t>
  </si>
  <si>
    <t>Biscuit fourré duo / dubbel vanille</t>
  </si>
  <si>
    <t>Biscuit fourré duo / dubbel chocolade / cacao</t>
  </si>
  <si>
    <t>Real Fruit Candy fruit &amp; berry (vegan/halal)</t>
  </si>
  <si>
    <t>rollen</t>
  </si>
  <si>
    <t>Smint peppermint single/plastic doosje</t>
  </si>
  <si>
    <t>Smint</t>
  </si>
  <si>
    <t>Chocoladereep oreo</t>
  </si>
  <si>
    <t>Keelpastilles menthol suikervrij</t>
  </si>
  <si>
    <t>Vicks</t>
  </si>
  <si>
    <t>Chips cheese onion</t>
  </si>
  <si>
    <t>Walnoten gepeld ongebrand</t>
  </si>
  <si>
    <t>Santa Maria</t>
  </si>
  <si>
    <t>Salsa dip medium</t>
  </si>
  <si>
    <t>Chocomel</t>
  </si>
  <si>
    <t>Dubbelfrisss</t>
  </si>
  <si>
    <t>Sap bosvrucht/appel boost</t>
  </si>
  <si>
    <t>Frisdranken</t>
  </si>
  <si>
    <t>Sepia Vita fit</t>
  </si>
  <si>
    <t>DKW-producten</t>
  </si>
  <si>
    <t>Dranken</t>
  </si>
  <si>
    <t>Non-food</t>
  </si>
  <si>
    <t>Boterhamzakjes 17-18*24cm</t>
  </si>
  <si>
    <t>Gehakt varken/rund half-om-half</t>
  </si>
  <si>
    <t>Vlees, vis en vegatarisch</t>
  </si>
  <si>
    <t>kuipje</t>
  </si>
  <si>
    <t>Boter, eieren, kaas, vleeswaren en salades</t>
  </si>
  <si>
    <t>Kaas geraspt jong belegen</t>
  </si>
  <si>
    <t>Parmezaanse kaas snippers</t>
  </si>
  <si>
    <t>Witte kaas plak</t>
  </si>
  <si>
    <t>Chorizo droge worst</t>
  </si>
  <si>
    <t>Saksische smeerleverworst</t>
  </si>
  <si>
    <t>bolletje</t>
  </si>
  <si>
    <t>Zuivel</t>
  </si>
  <si>
    <t>Aardappelen ongeschild vastkokend</t>
  </si>
  <si>
    <t>Uien 40/60</t>
  </si>
  <si>
    <t>Uien rood</t>
  </si>
  <si>
    <t>Witlof grof 11-15 cm</t>
  </si>
  <si>
    <t>IJsberglsa middel circa 450 gram</t>
  </si>
  <si>
    <t>Spitskool heel middel</t>
  </si>
  <si>
    <t>Courgette groen middel</t>
  </si>
  <si>
    <t>Aubergine middel</t>
  </si>
  <si>
    <t>Avocado middel</t>
  </si>
  <si>
    <t>bakje of zakje</t>
  </si>
  <si>
    <t>Madam  Jeanette peper rood</t>
  </si>
  <si>
    <t>Fruit</t>
  </si>
  <si>
    <t>Aardappelen, groenten en fruit</t>
  </si>
  <si>
    <t>Formulier D Assortiment en prijs</t>
  </si>
  <si>
    <t>Levering van levensmiddelen en aanverwante Producten aan de distributiecentra voor de justitiabelen binnen Dienst Justitiële Inrichtingen</t>
  </si>
  <si>
    <t>Tabblad Winkellijst DKW-producten en overig</t>
  </si>
  <si>
    <t>TOTAAL</t>
  </si>
  <si>
    <t>max. inkoopprijs voor DJI</t>
  </si>
  <si>
    <t>Aangeboden 
hoeveelheid
per eenheid</t>
  </si>
  <si>
    <t>tot</t>
  </si>
  <si>
    <t>Toegestane
hoeveelheid</t>
  </si>
  <si>
    <t>Inkoopprijs DJI per stuk excl btw 
X
hoeveelheid t.b.v. de beoordeling</t>
  </si>
  <si>
    <t>Bakpoeder 5-6x 15-16 gram</t>
  </si>
  <si>
    <t>Cappuccino 10x 2,5 gram</t>
  </si>
  <si>
    <t>Thee 1-kops zakjes rooibos 20x 1,5 gram</t>
  </si>
  <si>
    <t>Thee 1-kops zakjes groene thee 20x 1,5 gram</t>
  </si>
  <si>
    <t>Thee 1-kops zakjes sterrenmunt 20x 1,5 gram</t>
  </si>
  <si>
    <t>Thee 1-kops zakjes aarbei 20x 1,5 gram</t>
  </si>
  <si>
    <t>Thee 1-kops zakjes bosvruchten 20x 1,5 gram</t>
  </si>
  <si>
    <t>Vanillesuiker 10x 8 gram</t>
  </si>
  <si>
    <t>Roomboter croissants 4x 45 gram</t>
  </si>
  <si>
    <t>Pistolets wit 4x 75 gram</t>
  </si>
  <si>
    <t>Worstenbroodjes 4x 70 gram</t>
  </si>
  <si>
    <t>Afbakbrood</t>
  </si>
  <si>
    <t>Popcorn magnetron zoet 3x 100 gram</t>
  </si>
  <si>
    <t>Tabblad Winkellijst versproducten</t>
  </si>
  <si>
    <t>circa</t>
  </si>
  <si>
    <t>Hamburgers 2x circa 100 gram</t>
  </si>
  <si>
    <t>Varkensvlees saucijs circa 2x 100 gram</t>
  </si>
  <si>
    <t>Varkensvlees schouderkarbonade circa 2x 125 gram</t>
  </si>
  <si>
    <t>Vegetarische hamburgers circa 2x 100 gram</t>
  </si>
  <si>
    <t xml:space="preserve">Boter  </t>
  </si>
  <si>
    <t xml:space="preserve">stuk  </t>
  </si>
  <si>
    <t>Brood en deegwaren</t>
  </si>
  <si>
    <t>Broodjes witte bollen normaal</t>
  </si>
  <si>
    <t>Tabblad Weekverstrekkingen</t>
  </si>
  <si>
    <t>Jam abrikoos</t>
  </si>
  <si>
    <t>Jam kersen</t>
  </si>
  <si>
    <t>Jam assorti light</t>
  </si>
  <si>
    <t>Appelstroop</t>
  </si>
  <si>
    <t>tros</t>
  </si>
  <si>
    <t>Peren 65/70 conference</t>
  </si>
  <si>
    <t>tot 5</t>
  </si>
  <si>
    <t>Kiwi groen</t>
  </si>
  <si>
    <t>Citroen</t>
  </si>
  <si>
    <t>Meloen galia maat 5</t>
  </si>
  <si>
    <t>Rozijnen krentenbollen normaal</t>
  </si>
  <si>
    <t>Appelflap normaal-groot</t>
  </si>
  <si>
    <t>Eierkoeken groot</t>
  </si>
  <si>
    <t>pakje of rol</t>
  </si>
  <si>
    <t>Bladerdeeg vers</t>
  </si>
  <si>
    <t>Croissantdeeg vers</t>
  </si>
  <si>
    <t>Verpakking 
(sachet, stick, cup, bakje, zakje, pakje)</t>
  </si>
  <si>
    <t>Katjang Pedis gezouten</t>
  </si>
  <si>
    <t>Kookroom 20% vet</t>
  </si>
  <si>
    <t>Mango middel</t>
  </si>
  <si>
    <t>Tabblad Extra Beveiligde Inrichting (EBI)</t>
  </si>
  <si>
    <t>Vers</t>
  </si>
  <si>
    <t>Chocolade puur 90%</t>
  </si>
  <si>
    <t>bakje of zak</t>
  </si>
  <si>
    <t>Tabblad Totaal</t>
  </si>
  <si>
    <t>Weekverstrekkingen</t>
  </si>
  <si>
    <t>Winkellijst vers</t>
  </si>
  <si>
    <t>Winkellijst DKW en overig</t>
  </si>
  <si>
    <t>Extra Beveiligde Inrichting</t>
  </si>
  <si>
    <t>Subtotalen</t>
  </si>
  <si>
    <t>Behoefte</t>
  </si>
  <si>
    <r>
      <t xml:space="preserve">Totaal
</t>
    </r>
    <r>
      <rPr>
        <sz val="11"/>
        <color theme="1"/>
        <rFont val="Calibri"/>
        <family val="2"/>
        <scheme val="minor"/>
      </rPr>
      <t>Fictieve inschrijfprijs t.b.v. DJI waarop u wordt beoordeeld
Dit bedrag vult u in TenderNed in</t>
    </r>
  </si>
  <si>
    <t>Tabblad Toelichting</t>
  </si>
  <si>
    <t>Toelichting algemeen</t>
  </si>
  <si>
    <t>In dit formulier is het assortiment opgenomen t.b.v. van levering van levensmiddelen aan de distributiecentra voor de justitiabelen binnen Dienst Justitiële Inrichtingen.</t>
  </si>
  <si>
    <t>Algemeen</t>
  </si>
  <si>
    <t>Tabblad 1. Weekverstrekking</t>
  </si>
  <si>
    <t>Vul alle geel gemarkeerde cellen in</t>
  </si>
  <si>
    <t>Tabblad 2. Winkellijst vers</t>
  </si>
  <si>
    <t>In dit tabblad zijn alle Producten voor de weekverstrekking opgenomen. Het betreft hier de Levering van 1-persoons portieverpakkingen.</t>
  </si>
  <si>
    <t xml:space="preserve">Waar mogelijk vult u in kolom C een specificatie van het in kolom B gevraagde Product in. </t>
  </si>
  <si>
    <t>In dit tabblad zijn alle versproducten opgenomen. Op deze lijst staan enkele Producten die niet zozeer versproducten zijn, echter door DJI wel onder vers geschaard en ook zo besteld worden. DJI kiest hiervoor om zo een maximale THT/TGT-datum te waarborgen. Dit in verband met de tijd die nodig is voor het uitleveren van deze Producten aan de justitiabelen.</t>
  </si>
  <si>
    <r>
      <t xml:space="preserve">Bij een groot aantal Producten is bij de toegestane hoeveelheid </t>
    </r>
    <r>
      <rPr>
        <u/>
        <sz val="11"/>
        <color theme="1"/>
        <rFont val="Calibri"/>
        <family val="2"/>
        <scheme val="minor"/>
      </rPr>
      <t>circa</t>
    </r>
    <r>
      <rPr>
        <sz val="11"/>
        <color theme="1"/>
        <rFont val="Calibri"/>
        <family val="2"/>
        <scheme val="minor"/>
      </rPr>
      <t xml:space="preserve"> toegevoegd. Circa houdt in: bij Levering mag het door u aangeboden Product maximaal 5% naar beneden en maximaal 5% naar beneden afwijken ten opzichte van de genoemde toegestane hoeveelheid.</t>
    </r>
  </si>
  <si>
    <t>Alle door u ingevulde specificaties, hoeveelheden en prijzen zijn leidend. Bij start van de Overeenkomst wordt u hieraan gehouden. Kortom, u mag geen wijzigingen doorvoeren bij start van de Overeenkomst ten opzichte van de door u gedane Inschrijving. Dit buiten de genoemde wijzigingsmogelijkheden zoals beschreven in het Programma van Eisen.</t>
  </si>
  <si>
    <t>Tabblad 3. Winkellijst DKW en overig</t>
  </si>
  <si>
    <t xml:space="preserve">In dit tabblad zijn alle DKW-producten en overige Producten opgenomen. </t>
  </si>
  <si>
    <t>Turksbrood (afbak)</t>
  </si>
  <si>
    <t xml:space="preserve">In dit tabblad zijn alle Producten opgenomen die specifiek aangeboden worden voor de justitiabelen binnen de Extra Beveiligde Inrichting (EBI) en Vught. </t>
  </si>
  <si>
    <t>Tabblad 4. Extra Beveiligde Inrichting (EBI)</t>
  </si>
  <si>
    <t>Tabblad 5. Totaal</t>
  </si>
  <si>
    <t>In dit tabblad ziet u de Totaalprijs terug van uw Inschrijving. Dit is de fictieve inschrijfprijs waarop u wordt beoordeeld. Dit bedrag vult u in TenderNed in.</t>
  </si>
  <si>
    <t>Bij uw Inschrijving overlegt u het ingevulde formulier D 'Assortiment en prijs' in zowel Excel als PDF. Dit doet u via TenderNed.</t>
  </si>
  <si>
    <t>De gele cellen die al ingevuld zijn vult u aan op basis van het door u aangeboden Product (productnaam, merk en type product) of u controleert deze cellen (van toepassing zijnde BTW-percentage).</t>
  </si>
  <si>
    <t>Indien u reeds leverancier bent van DJI dan mag u in beginsel, in het kader van het gelijkheidsbeginsel, de Levering van Producten aan DJI niet combineren met andere leveringen aan of binnen DJI.  </t>
  </si>
  <si>
    <t>De door u afgegeven prijzen rondt u af tot 2 decimalen achter de komma.</t>
  </si>
  <si>
    <t>Wij vragen u geen aanpassingen of wijzigingen door te voeren in dit formulier.</t>
  </si>
  <si>
    <t>De door u aangeboden prijzen zijn gebaseerd op alle voorwaarden zoals opgenomen in het Beschrijvend document, het Programma van Eisen, alle overige bijlagen én uw wensuitwerking.</t>
  </si>
  <si>
    <t>Verkade Nobo</t>
  </si>
  <si>
    <t>Melkchocolade sprits</t>
  </si>
  <si>
    <t>Dadels</t>
  </si>
  <si>
    <t xml:space="preserve">bakje  </t>
  </si>
  <si>
    <t>Ansjovis in olijfolie</t>
  </si>
  <si>
    <t>Sambal harissa pittig</t>
  </si>
  <si>
    <t>Let op: de verpakkingen van de aangeboden Producten zijn bij voorkeur niet van glas of metaal/blik. Deze Producten moeten namelijk handmatig omverpakt worden i.v.m. de veiligheid.</t>
  </si>
  <si>
    <t>Gluten- en lactosevrij, suikerarm en veganistisch</t>
  </si>
  <si>
    <t>Glutenvrij, veganistisch en suikerarm</t>
  </si>
  <si>
    <t>Gluten- en lactosevrij en veganistisch</t>
  </si>
  <si>
    <t>Kosher en veganistisch</t>
  </si>
  <si>
    <t>Suikerarm, kosther en veganistisch</t>
  </si>
  <si>
    <t>Gluten- en lactosevrij</t>
  </si>
  <si>
    <t>Gluten- en lactosevrij en kosher</t>
  </si>
  <si>
    <t>Glutenvrij</t>
  </si>
  <si>
    <t>Lactosevrij, suikerarm, kosher en veganistisch</t>
  </si>
  <si>
    <t>Ananasschijven op siroop</t>
  </si>
  <si>
    <t>Tomatensoep met ballen</t>
  </si>
  <si>
    <t>Bouillonblokjes groente</t>
  </si>
  <si>
    <t>Satésaus kant-en-klaar</t>
  </si>
  <si>
    <t>Vleesconserven</t>
  </si>
  <si>
    <t>Kristalsuiker</t>
  </si>
  <si>
    <t>Kloppudding aardbeien</t>
  </si>
  <si>
    <t>Rijstwafels</t>
  </si>
  <si>
    <t>Stroopfwafels (geen honing)</t>
  </si>
  <si>
    <t>Jodekoeken original</t>
  </si>
  <si>
    <t>Sap aloë vera naturel</t>
  </si>
  <si>
    <t>Korianderzaad gemalen</t>
  </si>
  <si>
    <t>Knakworst</t>
  </si>
  <si>
    <t>Perssinaasappels</t>
  </si>
  <si>
    <t>Icetea original - regular</t>
  </si>
  <si>
    <t>Waren blikjes, worden petflessen van 1500ml, fictieve afname is omgerekend naar 1500ml (afname gedeeld door 4,5)</t>
  </si>
  <si>
    <t>Waren blikjes, worden  petflesjes van 500ml, fictieve afname is gebaseerd op blikjes (1 op 1 overgenomen)</t>
  </si>
  <si>
    <t>Op de verpakking dient duidelijk multivitamine vermeld te staan</t>
  </si>
  <si>
    <t>doos of pak</t>
  </si>
  <si>
    <t>Bueno 2 stuks 43 gram</t>
  </si>
  <si>
    <t>Balisto 37 gram</t>
  </si>
  <si>
    <t>Mars 51 gram</t>
  </si>
  <si>
    <t>Kitkat 41,5 gram</t>
  </si>
  <si>
    <t>Snicker 50 gram</t>
  </si>
  <si>
    <t>Lion 42 gram</t>
  </si>
  <si>
    <t>Bounty melk 2 stuks 57 gram</t>
  </si>
  <si>
    <t>Schrijfblok A4 lijntjes 100 vel</t>
  </si>
  <si>
    <t>Punaises lpc 100 stuks</t>
  </si>
  <si>
    <t>Mineraalwater intenes rood</t>
  </si>
  <si>
    <t>Speklappen</t>
  </si>
  <si>
    <t>Kwark plantaardig naturel</t>
  </si>
  <si>
    <t>Truffels chocolade cacao</t>
  </si>
  <si>
    <t>Prognose afname per stuk o.b.v. een kwartaal</t>
  </si>
  <si>
    <t>In elk tabblad is voor elk Product de geprognotiseerde afname per stuk o.b.v. een kwartaal opgenomen. Let op: de geprognotiseerde afname is dus niet gebaseerd op de besteleenheid. De afgegeven geprognotiseerde afname is gebaseerd op de historische afname over het afgelopen jaar waarbij dit vervolgens teruggerekend is naar een afname per kwartaal. Het betreft hier een fictieve afname. U kunt geen rechten ontlenen aan deze aantallen.</t>
  </si>
  <si>
    <t>Houd rekening met de in kolommen T, U en/of V genoemde prijsvoorwaarden én overige voorwaarden.</t>
  </si>
  <si>
    <t>Thee 1-kops zakjes english breakfast</t>
  </si>
  <si>
    <r>
      <t xml:space="preserve">In dit tabblad wordt u ook gevraagd de door u aangeboden verpakking in te vullen: sachet, stick, cup, bakje, zakje, pakje waarbij u rekening houdt met de </t>
    </r>
    <r>
      <rPr>
        <u/>
        <sz val="11"/>
        <color theme="1"/>
        <rFont val="Calibri"/>
        <family val="2"/>
        <scheme val="minor"/>
      </rPr>
      <t>SUP-wetgeving</t>
    </r>
    <r>
      <rPr>
        <sz val="11"/>
        <color theme="1"/>
        <rFont val="Calibri"/>
        <family val="2"/>
        <scheme val="minor"/>
      </rPr>
      <t>.</t>
    </r>
  </si>
  <si>
    <t>Zuivelspread naturel</t>
  </si>
  <si>
    <t>Stuks o.b.v. doosje van 6</t>
  </si>
  <si>
    <t>Helaas is het niet inzichtelijk wat de historische en exacte afname is. Wel is bekend dat de afname laag is doordat er zich slechts maximaal 15 justitiabelen binnen de EBI in Vught bevinden. Daarom is er op basis van een inschatting gekozen voor een fictieve afname van 25 stuks per Product.</t>
  </si>
  <si>
    <t>De door u aangeboden prijzen zijn vast, buiten de in het Programma van Eisen opgenomen indexatie-/aanpassingsmogelijkheid na.</t>
  </si>
  <si>
    <t xml:space="preserve">Op  verzoek van DJI overlegt inschrijver een openboek calculatie zodat DJI kan controleren of u rekening hebt gehouden met het gelijkheidsbeginsel en/of toetsen hoe u tot de aangeboden prijzen bent gekomen. </t>
  </si>
  <si>
    <t>De door u afgegeven prijzen zijn all-in prijzen, dus inclusief alle bijbehorende kosten als vervoerskosten, accountmanagement, inrichting webshop, het plaatsen van automatische bestellingen, aanvraag VOG's, etc. Ook als u al Leverancier van DJI bent, houdt u hiermee rekening.</t>
  </si>
  <si>
    <t>Bestel
eenheid
(per doos, pak, bilster of ...)</t>
  </si>
  <si>
    <t>Filet americain</t>
  </si>
  <si>
    <t>Toiletpapier 2-laags</t>
  </si>
  <si>
    <t>Propia</t>
  </si>
  <si>
    <t>Fictieve afname o.b.v. pak van 4 rollen</t>
  </si>
  <si>
    <t>Verpakken, beschermen en overig</t>
  </si>
  <si>
    <t>Zalmfilet op huid</t>
  </si>
  <si>
    <t>Maximale toegestane besteleenheid is 5 kg.</t>
  </si>
  <si>
    <t>Tomaten B of C</t>
  </si>
  <si>
    <t>Voorwaarden prijs
(excl. btw)</t>
  </si>
  <si>
    <t>Kalkoenfilet (gewoon of a la minute)</t>
  </si>
  <si>
    <t>Varkenhaas circa 2x 180-225 gram</t>
  </si>
  <si>
    <t>Margarine / halvarine (smeerboter)</t>
  </si>
  <si>
    <t>Vleeswaren (gesneden)</t>
  </si>
  <si>
    <t>Garam masala</t>
  </si>
  <si>
    <t>Mozarella (125 gram betreft het uitlekgewicht)</t>
  </si>
  <si>
    <t>(Gerookte) slagersachterham</t>
  </si>
  <si>
    <t>Kwark mager/halfvol vanille</t>
  </si>
  <si>
    <t>Kwark mager/halfvol aardbei</t>
  </si>
  <si>
    <t>Gesneden groentemix bami-nasi (400/500 gr of 2x200/250gr)</t>
  </si>
  <si>
    <t>Broodjes bruine/tarwe/volkoren bollen normaal</t>
  </si>
  <si>
    <t>Appelmoes normaal of zonder toegevoegde suiker</t>
  </si>
  <si>
    <t>Vleeskruiden met/zonder zout</t>
  </si>
  <si>
    <t>Pistolets bruin/volkoren/meergranen</t>
  </si>
  <si>
    <t>Mentos drop rol (8x5 rollen of 40 rollen)</t>
  </si>
  <si>
    <t>Mentos mint (8x5 rollen of 40 rollen)</t>
  </si>
  <si>
    <t>Nuts 42 gram</t>
  </si>
  <si>
    <t>Drinkyoghurt aarbei/perzik</t>
  </si>
  <si>
    <t>(Gras)parkietenzaad</t>
  </si>
  <si>
    <t>Parkietencracker 2 in 1 (1-3 stuks)</t>
  </si>
  <si>
    <t>Bakpapier</t>
  </si>
  <si>
    <t>Pen chrystal blauw (2x50 of 1x100 stuks)</t>
  </si>
  <si>
    <t>Envelop EC4 A4 akte 240x340mm (7x15 of 100 stuks)</t>
  </si>
  <si>
    <t>Enveloppen C6 162x114mm zelfklevend (2x 50 of 100 stuks)</t>
  </si>
  <si>
    <t>Sense original / Becel</t>
  </si>
  <si>
    <t>Geitenkaas gerijpt vegetarisch (stuk of schijfjes</t>
  </si>
  <si>
    <t>Snoeprol aardbei (20 rollen of 4x5 rollen)</t>
  </si>
  <si>
    <t>Pepermuntrol original (7x5 of 36 rollen)</t>
  </si>
  <si>
    <t>Almhof / Campina</t>
  </si>
  <si>
    <t>Bonomel / huismerk</t>
  </si>
  <si>
    <t>Gesuikerde schuimbananas</t>
  </si>
  <si>
    <t>Vergelijkingsprijs o.b.v. vastgestelde grammage per stuk excl btw</t>
  </si>
  <si>
    <t>Grammage per stuk t.b.v. vergelijkingsprijs</t>
  </si>
  <si>
    <t>Vergelijkingsprijs per stuk excl btw 
X
hoeveelheid t.b.v. de beoordeling</t>
  </si>
  <si>
    <t>Max. toegestane besteleenheid is netje v 5 stuks.</t>
  </si>
  <si>
    <t>Tomatenketchup (2x 325ml of 490-750ml)</t>
  </si>
  <si>
    <t>Appel Jonagold / Pink Lady / Fuiji 73/80</t>
  </si>
  <si>
    <t>Let op: Tijdens de Europese aanbesteding TN490986 zijn op basis van de gestelde vragen in de Nota van Inlichtingen enkele eerder gevraagde Producten komen te vervallen. Deze Producten zijn uit dit formulier gehaald. Hierdoor zijn de regels niet meer 1-op-1 vergelijkbaar met de vorige uitvraag.</t>
  </si>
  <si>
    <t>Protein shake aardbei of aardbei framboos</t>
  </si>
  <si>
    <t>Smaak + merk in te vullen door inschrijver</t>
  </si>
  <si>
    <t>Mueseli krokant met rozijnen of appel-rozijnen</t>
  </si>
  <si>
    <t>LU / Liga, aan te geven door inschrijver</t>
  </si>
  <si>
    <t>Benco / Nestle Nesquik, aan te geven door inschrijver</t>
  </si>
  <si>
    <t>Protein bar glutenvrij 1-3st: (pure) chocolade &amp; noten, chocolade, noten &amp; zeezout, chocolade &amp; pinda</t>
  </si>
  <si>
    <t>Kenmerk TN518447, 27 maart 2025, versie 1.0</t>
  </si>
  <si>
    <t>Griekse yoghurt 2% vet</t>
  </si>
  <si>
    <t>Yoghurt turkse 3% of 3,5% vet</t>
  </si>
  <si>
    <t>Fruittella</t>
  </si>
  <si>
    <t>Protein bars caramel, zeezout-caramel, cookie-caramel of caramel-choco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</si>
</sst>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Red]&quot;€&quot;\ \-#,##0.00"/>
    <numFmt numFmtId="164" formatCode="&quot;€&quot;\ #,##0.00"/>
    <numFmt numFmtId="165" formatCode="0.0"/>
  </numFmts>
  <fonts count="19" x14ac:knownFonts="1">
    <font>
      <sz val="11"/>
      <color theme="1"/>
      <name val="Calibri"/>
      <family val="2"/>
      <scheme val="minor"/>
    </font>
    <font>
      <sz val="11"/>
      <name val="Calibri"/>
      <family val="2"/>
      <scheme val="minor"/>
    </font>
    <font>
      <i/>
      <sz val="11"/>
      <name val="Calibri"/>
      <family val="2"/>
      <scheme val="minor"/>
    </font>
    <font>
      <sz val="11"/>
      <color rgb="FFFF0000"/>
      <name val="Calibri"/>
      <family val="2"/>
      <scheme val="minor"/>
    </font>
    <font>
      <b/>
      <sz val="11"/>
      <name val="Calibri"/>
      <family val="2"/>
      <scheme val="minor"/>
    </font>
    <font>
      <b/>
      <sz val="11"/>
      <color theme="0"/>
      <name val="Calibri"/>
      <family val="2"/>
      <scheme val="minor"/>
    </font>
    <font>
      <b/>
      <sz val="11"/>
      <color rgb="FFFF0000"/>
      <name val="Calibri"/>
      <family val="2"/>
      <scheme val="minor"/>
    </font>
    <font>
      <b/>
      <sz val="11"/>
      <color theme="1"/>
      <name val="Calibri"/>
      <family val="2"/>
      <scheme val="minor"/>
    </font>
    <font>
      <sz val="10"/>
      <name val="Arial"/>
      <family val="2"/>
    </font>
    <font>
      <b/>
      <sz val="16"/>
      <color rgb="FFFF0000"/>
      <name val="Calibri"/>
      <family val="2"/>
      <scheme val="minor"/>
    </font>
    <font>
      <b/>
      <sz val="18"/>
      <color rgb="FFFF0000"/>
      <name val="Calibri"/>
      <family val="2"/>
      <scheme val="minor"/>
    </font>
    <font>
      <b/>
      <sz val="16"/>
      <color theme="1"/>
      <name val="Calibri"/>
      <family val="2"/>
      <scheme val="minor"/>
    </font>
    <font>
      <b/>
      <sz val="18"/>
      <name val="Calibri"/>
      <family val="2"/>
      <scheme val="minor"/>
    </font>
    <font>
      <b/>
      <sz val="16"/>
      <name val="Calibri"/>
      <family val="2"/>
      <scheme val="minor"/>
    </font>
    <font>
      <b/>
      <sz val="14"/>
      <color theme="1"/>
      <name val="Calibri"/>
      <family val="2"/>
      <scheme val="minor"/>
    </font>
    <font>
      <u/>
      <sz val="11"/>
      <color rgb="FF009FEE"/>
      <name val="Calibri"/>
      <family val="2"/>
      <scheme val="minor"/>
    </font>
    <font>
      <u/>
      <sz val="11"/>
      <color theme="1"/>
      <name val="Calibri"/>
      <family val="2"/>
      <scheme val="minor"/>
    </font>
    <font>
      <strike/>
      <sz val="11"/>
      <color rgb="FFFF0000"/>
      <name val="Calibri"/>
      <family val="2"/>
      <scheme val="minor"/>
    </font>
    <font>
      <sz val="11"/>
      <color theme="5"/>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009FEE"/>
        <bgColor indexed="64"/>
      </patternFill>
    </fill>
    <fill>
      <patternFill patternType="solid">
        <fgColor theme="5" tint="0.39997558519241921"/>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bgColor indexed="64"/>
      </patternFill>
    </fill>
    <fill>
      <patternFill patternType="solid">
        <fgColor rgb="FFFF99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8" fillId="0" borderId="0"/>
  </cellStyleXfs>
  <cellXfs count="379">
    <xf numFmtId="0" fontId="0" fillId="0" borderId="0" xfId="0"/>
    <xf numFmtId="0" fontId="2" fillId="3" borderId="3" xfId="0" applyFont="1" applyFill="1" applyBorder="1" applyAlignment="1" applyProtection="1">
      <alignment horizontal="left" vertical="top"/>
      <protection locked="0"/>
    </xf>
    <xf numFmtId="1" fontId="1" fillId="3" borderId="4" xfId="0" applyNumberFormat="1" applyFont="1" applyFill="1" applyBorder="1" applyAlignment="1" applyProtection="1">
      <alignment horizontal="center" wrapText="1"/>
      <protection locked="0"/>
    </xf>
    <xf numFmtId="10" fontId="1" fillId="3" borderId="4" xfId="0" applyNumberFormat="1" applyFont="1" applyFill="1" applyBorder="1" applyAlignment="1" applyProtection="1">
      <alignment horizontal="center" vertical="center" wrapText="1"/>
      <protection locked="0"/>
    </xf>
    <xf numFmtId="0" fontId="0" fillId="2" borderId="0" xfId="0" applyFill="1" applyProtection="1"/>
    <xf numFmtId="0" fontId="0" fillId="2" borderId="0" xfId="0" applyFill="1" applyBorder="1" applyProtection="1"/>
    <xf numFmtId="0" fontId="0" fillId="0" borderId="0" xfId="0" applyProtection="1"/>
    <xf numFmtId="0" fontId="5" fillId="4" borderId="1" xfId="0" applyFont="1" applyFill="1" applyBorder="1" applyAlignment="1" applyProtection="1">
      <alignment horizontal="left" vertical="top"/>
    </xf>
    <xf numFmtId="0" fontId="5" fillId="4" borderId="1" xfId="0" applyFont="1" applyFill="1" applyBorder="1" applyAlignment="1" applyProtection="1">
      <alignment horizontal="left" vertical="top" wrapText="1"/>
    </xf>
    <xf numFmtId="0" fontId="1" fillId="2" borderId="4" xfId="0" applyFont="1" applyFill="1" applyBorder="1" applyAlignment="1" applyProtection="1">
      <alignment horizontal="left" vertical="top"/>
    </xf>
    <xf numFmtId="0" fontId="1" fillId="2" borderId="3" xfId="0" applyFont="1" applyFill="1" applyBorder="1" applyAlignment="1" applyProtection="1">
      <alignment horizontal="left" vertical="top"/>
    </xf>
    <xf numFmtId="0" fontId="1" fillId="2" borderId="3" xfId="0" applyFont="1" applyFill="1" applyBorder="1" applyAlignment="1" applyProtection="1">
      <alignment horizontal="right" vertical="top"/>
    </xf>
    <xf numFmtId="0" fontId="1" fillId="2" borderId="4" xfId="0" applyFont="1" applyFill="1" applyBorder="1" applyAlignment="1" applyProtection="1">
      <alignment horizontal="center" wrapText="1"/>
    </xf>
    <xf numFmtId="164" fontId="1" fillId="2" borderId="4" xfId="0" applyNumberFormat="1" applyFont="1" applyFill="1" applyBorder="1" applyAlignment="1" applyProtection="1">
      <alignment horizontal="center" vertical="center" wrapText="1"/>
    </xf>
    <xf numFmtId="0" fontId="1" fillId="2" borderId="1" xfId="0" applyFont="1" applyFill="1" applyBorder="1" applyProtection="1"/>
    <xf numFmtId="0" fontId="0" fillId="0" borderId="0" xfId="0" applyFill="1" applyProtection="1"/>
    <xf numFmtId="0" fontId="0" fillId="0" borderId="0" xfId="0" applyAlignment="1" applyProtection="1">
      <alignment wrapText="1"/>
    </xf>
    <xf numFmtId="0" fontId="3" fillId="0" borderId="0" xfId="0" applyFont="1" applyProtection="1"/>
    <xf numFmtId="0" fontId="0" fillId="0" borderId="0" xfId="0" applyAlignment="1" applyProtection="1">
      <alignment horizontal="right"/>
    </xf>
    <xf numFmtId="0" fontId="0" fillId="0" borderId="0" xfId="0" applyAlignment="1"/>
    <xf numFmtId="0" fontId="0" fillId="2" borderId="2" xfId="0" applyFill="1" applyBorder="1" applyAlignment="1"/>
    <xf numFmtId="0" fontId="0" fillId="2" borderId="0" xfId="0" applyFill="1" applyBorder="1" applyAlignment="1"/>
    <xf numFmtId="0" fontId="5" fillId="4" borderId="7" xfId="0" applyFont="1" applyFill="1" applyBorder="1" applyAlignment="1" applyProtection="1">
      <alignment horizontal="center" vertical="center" wrapText="1"/>
    </xf>
    <xf numFmtId="0" fontId="0" fillId="2" borderId="8" xfId="0" applyFill="1" applyBorder="1" applyProtection="1"/>
    <xf numFmtId="0" fontId="0" fillId="2" borderId="0" xfId="0" applyFill="1" applyBorder="1" applyAlignment="1" applyProtection="1">
      <alignment horizontal="center"/>
    </xf>
    <xf numFmtId="0" fontId="1" fillId="2" borderId="1" xfId="0" applyFont="1" applyFill="1" applyBorder="1" applyAlignment="1" applyProtection="1">
      <alignment horizontal="left" vertical="top"/>
    </xf>
    <xf numFmtId="0" fontId="1" fillId="2" borderId="6" xfId="0" applyFont="1" applyFill="1" applyBorder="1" applyAlignment="1" applyProtection="1">
      <alignment horizontal="left" vertical="top"/>
    </xf>
    <xf numFmtId="0" fontId="0" fillId="2" borderId="0" xfId="0" applyFill="1" applyAlignment="1" applyProtection="1">
      <alignment vertical="center"/>
    </xf>
    <xf numFmtId="0" fontId="1" fillId="2" borderId="7" xfId="0" applyFont="1" applyFill="1" applyBorder="1" applyAlignment="1" applyProtection="1">
      <alignment horizontal="left" vertical="top"/>
    </xf>
    <xf numFmtId="0" fontId="2" fillId="3" borderId="5" xfId="0" applyFont="1" applyFill="1" applyBorder="1" applyAlignment="1" applyProtection="1">
      <alignment horizontal="left" vertical="top"/>
      <protection locked="0"/>
    </xf>
    <xf numFmtId="0" fontId="1" fillId="2" borderId="6" xfId="0" applyFont="1" applyFill="1" applyBorder="1" applyAlignment="1" applyProtection="1">
      <alignment horizontal="center" wrapText="1"/>
    </xf>
    <xf numFmtId="164" fontId="1" fillId="2" borderId="6" xfId="0" applyNumberFormat="1" applyFont="1" applyFill="1" applyBorder="1" applyAlignment="1" applyProtection="1">
      <alignment horizontal="center" vertical="center" wrapText="1"/>
    </xf>
    <xf numFmtId="10" fontId="1" fillId="3" borderId="6" xfId="0" applyNumberFormat="1" applyFont="1" applyFill="1" applyBorder="1" applyAlignment="1" applyProtection="1">
      <alignment horizontal="center" vertical="center" wrapText="1"/>
      <protection locked="0"/>
    </xf>
    <xf numFmtId="0" fontId="1" fillId="2" borderId="7" xfId="0" applyFont="1" applyFill="1" applyBorder="1" applyProtection="1"/>
    <xf numFmtId="0" fontId="1" fillId="2" borderId="14" xfId="0" applyFont="1" applyFill="1" applyBorder="1" applyAlignment="1" applyProtection="1">
      <alignment horizontal="right" vertical="top"/>
    </xf>
    <xf numFmtId="0" fontId="1" fillId="2" borderId="14" xfId="0" applyFont="1" applyFill="1" applyBorder="1" applyAlignment="1" applyProtection="1">
      <alignment horizontal="left" vertical="top"/>
    </xf>
    <xf numFmtId="0" fontId="1" fillId="2" borderId="14" xfId="0" applyFont="1" applyFill="1" applyBorder="1" applyAlignment="1" applyProtection="1">
      <alignment horizontal="center" wrapText="1"/>
    </xf>
    <xf numFmtId="164" fontId="1" fillId="2" borderId="14" xfId="0" applyNumberFormat="1" applyFont="1" applyFill="1" applyBorder="1" applyAlignment="1" applyProtection="1">
      <alignment horizontal="center" vertical="center" wrapText="1"/>
    </xf>
    <xf numFmtId="0" fontId="1" fillId="2" borderId="14" xfId="0" applyFont="1" applyFill="1" applyBorder="1" applyProtection="1"/>
    <xf numFmtId="0" fontId="1" fillId="2" borderId="4" xfId="0" applyFont="1" applyFill="1" applyBorder="1" applyProtection="1"/>
    <xf numFmtId="0" fontId="1" fillId="2" borderId="10" xfId="0" applyFont="1" applyFill="1" applyBorder="1" applyAlignment="1" applyProtection="1">
      <alignment horizontal="left" vertical="top"/>
    </xf>
    <xf numFmtId="0" fontId="1" fillId="2" borderId="1" xfId="0" applyFont="1" applyFill="1" applyBorder="1" applyAlignment="1" applyProtection="1">
      <alignment horizontal="center" wrapText="1"/>
    </xf>
    <xf numFmtId="1" fontId="1" fillId="3" borderId="1" xfId="0" applyNumberFormat="1" applyFont="1" applyFill="1" applyBorder="1" applyAlignment="1" applyProtection="1">
      <alignment horizontal="center" wrapText="1"/>
      <protection locked="0"/>
    </xf>
    <xf numFmtId="164" fontId="1" fillId="2" borderId="1" xfId="0" applyNumberFormat="1" applyFont="1" applyFill="1" applyBorder="1" applyAlignment="1" applyProtection="1">
      <alignment horizontal="center" vertical="center" wrapText="1"/>
    </xf>
    <xf numFmtId="10" fontId="1" fillId="3"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left" vertical="top"/>
      <protection locked="0"/>
    </xf>
    <xf numFmtId="0" fontId="1" fillId="2" borderId="5" xfId="0" applyFont="1" applyFill="1" applyBorder="1" applyAlignment="1" applyProtection="1">
      <alignment horizontal="left" vertical="top"/>
    </xf>
    <xf numFmtId="0" fontId="1" fillId="2" borderId="10" xfId="0" applyFont="1" applyFill="1" applyBorder="1" applyAlignment="1" applyProtection="1">
      <alignment horizontal="center" wrapText="1"/>
    </xf>
    <xf numFmtId="164" fontId="1" fillId="2" borderId="10" xfId="0" applyNumberFormat="1" applyFont="1" applyFill="1" applyBorder="1" applyAlignment="1" applyProtection="1">
      <alignment horizontal="center" vertical="center" wrapText="1"/>
    </xf>
    <xf numFmtId="0" fontId="1" fillId="2" borderId="6" xfId="0" applyFont="1" applyFill="1" applyBorder="1" applyProtection="1"/>
    <xf numFmtId="0" fontId="3" fillId="0" borderId="0" xfId="0" applyFont="1" applyAlignment="1" applyProtection="1">
      <alignment wrapText="1"/>
    </xf>
    <xf numFmtId="0" fontId="1" fillId="2" borderId="12" xfId="0" applyFont="1" applyFill="1" applyBorder="1" applyAlignment="1" applyProtection="1">
      <alignment horizontal="left" vertical="top"/>
    </xf>
    <xf numFmtId="0" fontId="1" fillId="2" borderId="0" xfId="0" applyFont="1" applyFill="1" applyBorder="1" applyAlignment="1" applyProtection="1">
      <alignment horizontal="left" vertical="top"/>
    </xf>
    <xf numFmtId="0" fontId="1" fillId="2" borderId="11" xfId="0" applyFont="1" applyFill="1" applyBorder="1" applyAlignment="1" applyProtection="1">
      <alignment horizontal="right" vertical="top"/>
    </xf>
    <xf numFmtId="0" fontId="1" fillId="2" borderId="9" xfId="0" applyFont="1" applyFill="1" applyBorder="1" applyAlignment="1" applyProtection="1">
      <alignment horizontal="left" vertical="top"/>
    </xf>
    <xf numFmtId="0" fontId="1" fillId="8" borderId="3" xfId="0" applyFont="1" applyFill="1" applyBorder="1" applyAlignment="1" applyProtection="1">
      <alignment horizontal="left" vertical="top"/>
    </xf>
    <xf numFmtId="0" fontId="1" fillId="5" borderId="3" xfId="0" applyFont="1" applyFill="1" applyBorder="1" applyAlignment="1" applyProtection="1">
      <alignment horizontal="left" vertical="top"/>
    </xf>
    <xf numFmtId="0" fontId="0" fillId="0" borderId="0" xfId="0" applyAlignment="1" applyProtection="1">
      <alignment horizontal="center"/>
    </xf>
    <xf numFmtId="0" fontId="10" fillId="0" borderId="0" xfId="0" applyFont="1" applyAlignment="1" applyProtection="1">
      <alignment horizontal="center" wrapText="1"/>
    </xf>
    <xf numFmtId="0" fontId="10" fillId="0" borderId="0" xfId="0" applyFont="1" applyAlignment="1" applyProtection="1">
      <alignment horizontal="left" wrapText="1"/>
    </xf>
    <xf numFmtId="164" fontId="1" fillId="2" borderId="12" xfId="0" applyNumberFormat="1" applyFont="1" applyFill="1" applyBorder="1" applyAlignment="1" applyProtection="1">
      <alignment horizontal="center" vertical="center" wrapText="1"/>
    </xf>
    <xf numFmtId="0" fontId="1" fillId="2" borderId="0" xfId="0" applyFont="1" applyFill="1" applyBorder="1" applyAlignment="1" applyProtection="1">
      <alignment horizontal="center" wrapText="1"/>
    </xf>
    <xf numFmtId="164" fontId="1" fillId="2" borderId="0" xfId="0" applyNumberFormat="1" applyFont="1" applyFill="1" applyBorder="1" applyAlignment="1" applyProtection="1">
      <alignment horizontal="center" vertical="center" wrapText="1"/>
    </xf>
    <xf numFmtId="0" fontId="1" fillId="2" borderId="0" xfId="0" applyFont="1" applyFill="1" applyBorder="1" applyProtection="1"/>
    <xf numFmtId="0" fontId="1" fillId="5" borderId="14" xfId="0" applyFont="1" applyFill="1" applyBorder="1" applyAlignment="1" applyProtection="1">
      <alignment horizontal="left" vertical="top"/>
    </xf>
    <xf numFmtId="0" fontId="1" fillId="5" borderId="14" xfId="0" applyFont="1" applyFill="1" applyBorder="1" applyAlignment="1" applyProtection="1">
      <alignment horizontal="center" wrapText="1"/>
    </xf>
    <xf numFmtId="164" fontId="1" fillId="5" borderId="14" xfId="0" applyNumberFormat="1" applyFont="1" applyFill="1" applyBorder="1" applyAlignment="1" applyProtection="1">
      <alignment horizontal="center" vertical="center" wrapText="1"/>
    </xf>
    <xf numFmtId="0" fontId="1" fillId="5" borderId="14" xfId="0" applyFont="1" applyFill="1" applyBorder="1" applyProtection="1"/>
    <xf numFmtId="0" fontId="1" fillId="5" borderId="4" xfId="0" applyFont="1" applyFill="1" applyBorder="1" applyProtection="1"/>
    <xf numFmtId="0" fontId="1" fillId="8" borderId="14" xfId="0" applyFont="1" applyFill="1" applyBorder="1" applyAlignment="1" applyProtection="1">
      <alignment horizontal="left" vertical="top"/>
    </xf>
    <xf numFmtId="0" fontId="1" fillId="8" borderId="14" xfId="0" applyFont="1" applyFill="1" applyBorder="1" applyAlignment="1" applyProtection="1">
      <alignment horizontal="center" wrapText="1"/>
    </xf>
    <xf numFmtId="164" fontId="1" fillId="8" borderId="14" xfId="0" applyNumberFormat="1" applyFont="1" applyFill="1" applyBorder="1" applyAlignment="1" applyProtection="1">
      <alignment horizontal="center" vertical="center" wrapText="1"/>
    </xf>
    <xf numFmtId="0" fontId="1" fillId="8" borderId="14" xfId="0" applyFont="1" applyFill="1" applyBorder="1" applyProtection="1"/>
    <xf numFmtId="0" fontId="1" fillId="8" borderId="4" xfId="0" applyFont="1" applyFill="1" applyBorder="1" applyProtection="1"/>
    <xf numFmtId="0" fontId="0" fillId="2" borderId="0" xfId="0" applyFill="1" applyAlignment="1" applyProtection="1">
      <alignment wrapText="1"/>
    </xf>
    <xf numFmtId="0" fontId="4" fillId="7" borderId="5" xfId="0" applyFont="1" applyFill="1" applyBorder="1" applyAlignment="1" applyProtection="1">
      <alignment horizontal="left" vertical="center"/>
    </xf>
    <xf numFmtId="0" fontId="1" fillId="7" borderId="10" xfId="0" applyFont="1" applyFill="1" applyBorder="1" applyAlignment="1" applyProtection="1">
      <alignment horizontal="left" vertical="center"/>
    </xf>
    <xf numFmtId="0" fontId="1" fillId="7" borderId="10" xfId="0" applyFont="1" applyFill="1" applyBorder="1" applyAlignment="1" applyProtection="1">
      <alignment horizontal="right" vertical="center"/>
    </xf>
    <xf numFmtId="0" fontId="1" fillId="7" borderId="10" xfId="0" applyFont="1" applyFill="1" applyBorder="1" applyAlignment="1" applyProtection="1">
      <alignment horizontal="center" vertical="center" wrapText="1"/>
    </xf>
    <xf numFmtId="164" fontId="1" fillId="7" borderId="10" xfId="0" applyNumberFormat="1" applyFont="1" applyFill="1" applyBorder="1" applyAlignment="1" applyProtection="1">
      <alignment horizontal="center" vertical="center" wrapText="1"/>
    </xf>
    <xf numFmtId="0" fontId="1" fillId="7" borderId="10" xfId="0" applyFont="1" applyFill="1" applyBorder="1" applyAlignment="1" applyProtection="1">
      <alignment vertical="center"/>
    </xf>
    <xf numFmtId="0" fontId="1" fillId="7" borderId="6" xfId="0" applyFont="1" applyFill="1" applyBorder="1" applyAlignment="1" applyProtection="1">
      <alignment vertical="center"/>
    </xf>
    <xf numFmtId="0" fontId="1" fillId="2" borderId="13" xfId="0" applyFont="1" applyFill="1" applyBorder="1" applyAlignment="1" applyProtection="1">
      <alignment horizontal="left" vertical="top"/>
    </xf>
    <xf numFmtId="0" fontId="2" fillId="3" borderId="11" xfId="0" applyFont="1" applyFill="1" applyBorder="1" applyAlignment="1" applyProtection="1">
      <alignment horizontal="left" vertical="top"/>
      <protection locked="0"/>
    </xf>
    <xf numFmtId="0" fontId="1" fillId="2" borderId="9" xfId="0" applyFont="1" applyFill="1" applyBorder="1" applyAlignment="1" applyProtection="1">
      <alignment horizontal="center" wrapText="1"/>
    </xf>
    <xf numFmtId="1" fontId="1" fillId="3" borderId="9" xfId="0" applyNumberFormat="1" applyFont="1" applyFill="1" applyBorder="1" applyAlignment="1" applyProtection="1">
      <alignment horizontal="center" wrapText="1"/>
      <protection locked="0"/>
    </xf>
    <xf numFmtId="164" fontId="1" fillId="3" borderId="9" xfId="0" applyNumberFormat="1" applyFont="1" applyFill="1" applyBorder="1" applyAlignment="1" applyProtection="1">
      <alignment horizontal="center" vertical="center" wrapText="1"/>
      <protection locked="0"/>
    </xf>
    <xf numFmtId="164" fontId="1" fillId="2" borderId="9" xfId="0" applyNumberFormat="1" applyFont="1" applyFill="1" applyBorder="1" applyAlignment="1" applyProtection="1">
      <alignment horizontal="center" vertical="center" wrapText="1"/>
    </xf>
    <xf numFmtId="10" fontId="1" fillId="3" borderId="9" xfId="0" applyNumberFormat="1" applyFont="1" applyFill="1" applyBorder="1" applyAlignment="1" applyProtection="1">
      <alignment horizontal="center" vertical="center" wrapText="1"/>
      <protection locked="0"/>
    </xf>
    <xf numFmtId="0" fontId="1" fillId="2" borderId="11" xfId="0" applyFont="1" applyFill="1" applyBorder="1" applyProtection="1"/>
    <xf numFmtId="8" fontId="1" fillId="2" borderId="9" xfId="0" applyNumberFormat="1" applyFont="1" applyFill="1" applyBorder="1" applyAlignment="1" applyProtection="1">
      <alignment horizontal="left"/>
    </xf>
    <xf numFmtId="8" fontId="1" fillId="2" borderId="9" xfId="0" applyNumberFormat="1" applyFont="1" applyFill="1" applyBorder="1" applyProtection="1"/>
    <xf numFmtId="0" fontId="5" fillId="6" borderId="14" xfId="0" applyFont="1" applyFill="1" applyBorder="1" applyAlignment="1" applyProtection="1">
      <alignment horizontal="center" vertical="top" wrapText="1"/>
    </xf>
    <xf numFmtId="0" fontId="5" fillId="6" borderId="14" xfId="0" applyFont="1" applyFill="1" applyBorder="1" applyAlignment="1" applyProtection="1">
      <alignment horizontal="left" vertical="top" wrapText="1"/>
    </xf>
    <xf numFmtId="0" fontId="5" fillId="6" borderId="4" xfId="0" applyFont="1" applyFill="1" applyBorder="1" applyAlignment="1" applyProtection="1">
      <alignment horizontal="left" vertical="top" wrapText="1"/>
    </xf>
    <xf numFmtId="0" fontId="5" fillId="6" borderId="10" xfId="0" applyFont="1" applyFill="1" applyBorder="1" applyAlignment="1" applyProtection="1">
      <alignment horizontal="center" vertical="top" wrapText="1"/>
    </xf>
    <xf numFmtId="0" fontId="10" fillId="0" borderId="0" xfId="0" applyFont="1" applyAlignment="1" applyProtection="1">
      <alignment horizontal="right" wrapText="1"/>
    </xf>
    <xf numFmtId="0" fontId="5" fillId="6" borderId="10" xfId="0" applyFont="1" applyFill="1" applyBorder="1" applyAlignment="1" applyProtection="1">
      <alignment horizontal="right" vertical="top"/>
    </xf>
    <xf numFmtId="0" fontId="0" fillId="2" borderId="0" xfId="0" applyFill="1" applyAlignment="1" applyProtection="1">
      <alignment horizontal="right"/>
    </xf>
    <xf numFmtId="0" fontId="0" fillId="0" borderId="0" xfId="0" applyAlignment="1" applyProtection="1">
      <alignment horizontal="left"/>
    </xf>
    <xf numFmtId="0" fontId="5" fillId="6" borderId="10" xfId="0" applyFont="1" applyFill="1" applyBorder="1" applyAlignment="1" applyProtection="1">
      <alignment horizontal="left" vertical="top" wrapText="1"/>
    </xf>
    <xf numFmtId="0" fontId="0" fillId="2" borderId="0" xfId="0" applyFill="1" applyAlignment="1" applyProtection="1">
      <alignment horizontal="left"/>
    </xf>
    <xf numFmtId="0" fontId="1" fillId="2" borderId="10" xfId="0" applyFont="1" applyFill="1" applyBorder="1" applyAlignment="1" applyProtection="1">
      <alignment horizontal="center" vertical="top"/>
    </xf>
    <xf numFmtId="0" fontId="1" fillId="7" borderId="10" xfId="0" applyFont="1" applyFill="1" applyBorder="1" applyAlignment="1" applyProtection="1">
      <alignment horizontal="center" vertical="center"/>
    </xf>
    <xf numFmtId="0" fontId="1" fillId="2" borderId="3" xfId="0" applyFont="1" applyFill="1" applyBorder="1" applyAlignment="1" applyProtection="1">
      <alignment horizontal="center" vertical="top"/>
    </xf>
    <xf numFmtId="0" fontId="1" fillId="8" borderId="14" xfId="0" applyFont="1" applyFill="1" applyBorder="1" applyAlignment="1" applyProtection="1">
      <alignment horizontal="center" vertical="top"/>
    </xf>
    <xf numFmtId="0" fontId="1" fillId="2" borderId="14" xfId="0" applyFont="1" applyFill="1" applyBorder="1" applyAlignment="1" applyProtection="1">
      <alignment horizontal="center" vertical="top"/>
    </xf>
    <xf numFmtId="0" fontId="0" fillId="2" borderId="0" xfId="0" applyFill="1" applyAlignment="1" applyProtection="1">
      <alignment horizontal="center"/>
    </xf>
    <xf numFmtId="0" fontId="1" fillId="5" borderId="14" xfId="0" applyFont="1" applyFill="1" applyBorder="1" applyAlignment="1" applyProtection="1">
      <alignment horizontal="center" vertical="top"/>
    </xf>
    <xf numFmtId="0" fontId="1" fillId="2" borderId="2" xfId="0" applyFont="1" applyFill="1" applyBorder="1" applyAlignment="1" applyProtection="1">
      <alignment horizontal="left" vertical="top"/>
    </xf>
    <xf numFmtId="0" fontId="1" fillId="2" borderId="0" xfId="0" applyFont="1" applyFill="1" applyBorder="1" applyAlignment="1" applyProtection="1">
      <alignment horizontal="center" vertical="top"/>
    </xf>
    <xf numFmtId="0" fontId="1" fillId="2" borderId="8" xfId="0" applyFont="1" applyFill="1" applyBorder="1" applyProtection="1"/>
    <xf numFmtId="0" fontId="5" fillId="6" borderId="14" xfId="0" applyFont="1" applyFill="1" applyBorder="1" applyAlignment="1" applyProtection="1">
      <alignment horizontal="right" vertical="top"/>
    </xf>
    <xf numFmtId="0" fontId="5" fillId="6" borderId="10" xfId="0" applyFont="1" applyFill="1" applyBorder="1" applyAlignment="1" applyProtection="1">
      <alignment horizontal="left" vertical="top"/>
    </xf>
    <xf numFmtId="8" fontId="10" fillId="0" borderId="0" xfId="0" applyNumberFormat="1" applyFont="1" applyAlignment="1" applyProtection="1">
      <alignment horizontal="left" wrapText="1"/>
    </xf>
    <xf numFmtId="8" fontId="5" fillId="4" borderId="4" xfId="0" applyNumberFormat="1" applyFont="1" applyFill="1" applyBorder="1" applyAlignment="1" applyProtection="1">
      <alignment horizontal="left" vertical="top" wrapText="1"/>
    </xf>
    <xf numFmtId="8" fontId="5" fillId="6" borderId="14" xfId="0" applyNumberFormat="1" applyFont="1" applyFill="1" applyBorder="1" applyAlignment="1" applyProtection="1">
      <alignment horizontal="left" vertical="top" wrapText="1"/>
    </xf>
    <xf numFmtId="0" fontId="1" fillId="2" borderId="11" xfId="0" applyFont="1" applyFill="1" applyBorder="1" applyAlignment="1" applyProtection="1">
      <alignment horizontal="left" vertical="top"/>
    </xf>
    <xf numFmtId="8" fontId="1" fillId="2" borderId="0" xfId="0" applyNumberFormat="1" applyFont="1" applyFill="1" applyBorder="1" applyAlignment="1" applyProtection="1">
      <alignment horizontal="left"/>
    </xf>
    <xf numFmtId="8" fontId="1" fillId="7" borderId="10" xfId="0" applyNumberFormat="1" applyFont="1" applyFill="1" applyBorder="1" applyAlignment="1" applyProtection="1">
      <alignment horizontal="left" vertical="center"/>
    </xf>
    <xf numFmtId="8" fontId="1" fillId="8" borderId="14" xfId="0" applyNumberFormat="1" applyFont="1" applyFill="1" applyBorder="1" applyAlignment="1" applyProtection="1">
      <alignment horizontal="left"/>
    </xf>
    <xf numFmtId="8" fontId="0" fillId="2" borderId="0" xfId="0" applyNumberFormat="1" applyFill="1" applyAlignment="1" applyProtection="1">
      <alignment horizontal="left"/>
    </xf>
    <xf numFmtId="8" fontId="1" fillId="5" borderId="14" xfId="0" applyNumberFormat="1" applyFont="1" applyFill="1" applyBorder="1" applyAlignment="1" applyProtection="1">
      <alignment horizontal="left"/>
    </xf>
    <xf numFmtId="8" fontId="0" fillId="0" borderId="0" xfId="0" applyNumberFormat="1" applyAlignment="1" applyProtection="1">
      <alignment horizontal="left"/>
    </xf>
    <xf numFmtId="0" fontId="1" fillId="2" borderId="11" xfId="0" applyFont="1" applyFill="1" applyBorder="1" applyAlignment="1" applyProtection="1">
      <alignment horizontal="center" vertical="top"/>
    </xf>
    <xf numFmtId="0" fontId="5" fillId="6" borderId="3" xfId="0" applyFont="1" applyFill="1" applyBorder="1" applyAlignment="1" applyProtection="1">
      <alignment vertical="top"/>
    </xf>
    <xf numFmtId="0" fontId="5" fillId="6" borderId="14" xfId="0" applyFont="1" applyFill="1" applyBorder="1" applyAlignment="1" applyProtection="1">
      <alignment vertical="top"/>
    </xf>
    <xf numFmtId="0" fontId="5" fillId="6" borderId="4" xfId="0" applyFont="1" applyFill="1" applyBorder="1" applyAlignment="1" applyProtection="1">
      <alignment vertical="top"/>
    </xf>
    <xf numFmtId="0" fontId="6" fillId="6" borderId="4" xfId="0" applyFont="1" applyFill="1" applyBorder="1" applyAlignment="1" applyProtection="1">
      <alignment horizontal="left" vertical="top" wrapText="1"/>
    </xf>
    <xf numFmtId="0" fontId="1" fillId="2" borderId="11" xfId="0" applyFont="1" applyFill="1" applyBorder="1" applyAlignment="1" applyProtection="1">
      <alignment horizontal="left"/>
    </xf>
    <xf numFmtId="1" fontId="1" fillId="3" borderId="8" xfId="0" applyNumberFormat="1" applyFont="1" applyFill="1" applyBorder="1" applyAlignment="1" applyProtection="1">
      <alignment horizontal="center" wrapText="1"/>
      <protection locked="0"/>
    </xf>
    <xf numFmtId="0" fontId="1" fillId="2" borderId="2" xfId="0" applyFont="1" applyFill="1" applyBorder="1" applyAlignment="1" applyProtection="1">
      <alignment horizontal="left"/>
    </xf>
    <xf numFmtId="0" fontId="0" fillId="8" borderId="14" xfId="0" applyFill="1" applyBorder="1" applyProtection="1"/>
    <xf numFmtId="0" fontId="0" fillId="8" borderId="4" xfId="0" applyFill="1" applyBorder="1" applyProtection="1"/>
    <xf numFmtId="0" fontId="1" fillId="8" borderId="10" xfId="0" applyFont="1" applyFill="1" applyBorder="1" applyAlignment="1" applyProtection="1">
      <alignment horizontal="left" vertical="top"/>
    </xf>
    <xf numFmtId="0" fontId="1" fillId="8" borderId="10" xfId="0" applyFont="1" applyFill="1" applyBorder="1" applyAlignment="1" applyProtection="1">
      <alignment horizontal="center" vertical="top"/>
    </xf>
    <xf numFmtId="0" fontId="1" fillId="8" borderId="5" xfId="0" applyFont="1" applyFill="1" applyBorder="1" applyAlignment="1" applyProtection="1">
      <alignment horizontal="left" vertical="top"/>
    </xf>
    <xf numFmtId="0" fontId="1" fillId="8" borderId="10" xfId="0" applyFont="1" applyFill="1" applyBorder="1" applyAlignment="1" applyProtection="1">
      <alignment horizontal="center" wrapText="1"/>
    </xf>
    <xf numFmtId="164" fontId="1" fillId="8" borderId="10" xfId="0" applyNumberFormat="1" applyFont="1" applyFill="1" applyBorder="1" applyAlignment="1" applyProtection="1">
      <alignment horizontal="center" vertical="center" wrapText="1"/>
    </xf>
    <xf numFmtId="0" fontId="1" fillId="8" borderId="10" xfId="0" applyFont="1" applyFill="1" applyBorder="1" applyProtection="1"/>
    <xf numFmtId="8" fontId="1" fillId="5" borderId="4" xfId="0" applyNumberFormat="1" applyFont="1" applyFill="1" applyBorder="1" applyAlignment="1" applyProtection="1">
      <alignment horizontal="left"/>
    </xf>
    <xf numFmtId="0" fontId="3" fillId="0" borderId="0" xfId="0" applyFont="1" applyFill="1" applyBorder="1" applyAlignment="1" applyProtection="1"/>
    <xf numFmtId="0" fontId="1" fillId="8" borderId="6" xfId="0" applyFont="1" applyFill="1" applyBorder="1" applyProtection="1"/>
    <xf numFmtId="164" fontId="7" fillId="8" borderId="14" xfId="0" applyNumberFormat="1" applyFont="1" applyFill="1" applyBorder="1" applyAlignment="1" applyProtection="1">
      <alignment horizontal="center"/>
    </xf>
    <xf numFmtId="164" fontId="7" fillId="8" borderId="10" xfId="0" applyNumberFormat="1" applyFont="1" applyFill="1" applyBorder="1" applyAlignment="1" applyProtection="1">
      <alignment horizontal="center"/>
    </xf>
    <xf numFmtId="1" fontId="1" fillId="3" borderId="13" xfId="0" applyNumberFormat="1" applyFont="1" applyFill="1" applyBorder="1" applyAlignment="1" applyProtection="1">
      <alignment horizontal="center" wrapText="1"/>
      <protection locked="0"/>
    </xf>
    <xf numFmtId="0" fontId="0" fillId="2" borderId="2" xfId="0" applyFill="1" applyBorder="1" applyAlignment="1" applyProtection="1">
      <alignment wrapText="1"/>
    </xf>
    <xf numFmtId="0" fontId="0" fillId="2" borderId="0" xfId="0" applyFill="1" applyBorder="1" applyAlignment="1" applyProtection="1">
      <alignment horizontal="right"/>
    </xf>
    <xf numFmtId="0" fontId="0" fillId="2" borderId="0" xfId="0" applyFill="1" applyBorder="1" applyAlignment="1" applyProtection="1">
      <alignment horizontal="left"/>
    </xf>
    <xf numFmtId="8" fontId="0" fillId="2" borderId="0" xfId="0" applyNumberFormat="1" applyFill="1" applyBorder="1" applyAlignment="1" applyProtection="1">
      <alignment horizontal="left"/>
    </xf>
    <xf numFmtId="0" fontId="0" fillId="0" borderId="8" xfId="0" applyBorder="1" applyProtection="1"/>
    <xf numFmtId="0" fontId="9" fillId="0" borderId="0" xfId="0" applyFont="1" applyAlignment="1" applyProtection="1">
      <alignment wrapText="1"/>
    </xf>
    <xf numFmtId="0" fontId="9" fillId="0" borderId="3" xfId="0" applyFont="1" applyBorder="1" applyAlignment="1" applyProtection="1">
      <alignment horizontal="center" wrapText="1"/>
    </xf>
    <xf numFmtId="0" fontId="1" fillId="0" borderId="4" xfId="0" applyFont="1" applyBorder="1" applyAlignment="1" applyProtection="1">
      <alignment horizontal="right" wrapText="1"/>
    </xf>
    <xf numFmtId="0" fontId="12" fillId="0" borderId="0" xfId="0" applyFont="1" applyAlignment="1" applyProtection="1">
      <alignment wrapText="1"/>
    </xf>
    <xf numFmtId="0" fontId="11" fillId="0" borderId="0" xfId="0" applyFont="1" applyAlignment="1" applyProtection="1">
      <alignment wrapText="1"/>
    </xf>
    <xf numFmtId="0" fontId="15" fillId="0" borderId="0" xfId="0" applyFont="1" applyProtection="1"/>
    <xf numFmtId="0" fontId="7" fillId="0" borderId="0" xfId="0" applyFont="1" applyProtection="1"/>
    <xf numFmtId="0" fontId="3" fillId="0" borderId="0" xfId="0" applyFont="1" applyAlignment="1" applyProtection="1">
      <alignment horizontal="left" wrapText="1"/>
    </xf>
    <xf numFmtId="0" fontId="0" fillId="0" borderId="0" xfId="0" applyFont="1" applyProtection="1"/>
    <xf numFmtId="0" fontId="1" fillId="0" borderId="0" xfId="0" applyFont="1" applyProtection="1"/>
    <xf numFmtId="0" fontId="1" fillId="0" borderId="0" xfId="0" applyFont="1" applyFill="1" applyProtection="1"/>
    <xf numFmtId="0" fontId="10" fillId="0" borderId="0" xfId="0" applyFont="1" applyAlignment="1" applyProtection="1">
      <alignment horizontal="left" vertical="top" wrapText="1"/>
    </xf>
    <xf numFmtId="8" fontId="10" fillId="0" borderId="0" xfId="0" applyNumberFormat="1" applyFont="1" applyAlignment="1" applyProtection="1">
      <alignment horizontal="left" vertical="top" wrapText="1"/>
    </xf>
    <xf numFmtId="0" fontId="1" fillId="2" borderId="0" xfId="0" applyFont="1" applyFill="1" applyBorder="1" applyAlignment="1" applyProtection="1">
      <alignment vertical="top"/>
    </xf>
    <xf numFmtId="8" fontId="1" fillId="2" borderId="0" xfId="0" applyNumberFormat="1" applyFont="1" applyFill="1" applyBorder="1" applyAlignment="1" applyProtection="1">
      <alignment horizontal="left" vertical="top"/>
    </xf>
    <xf numFmtId="0" fontId="1" fillId="2" borderId="6" xfId="0" applyFont="1" applyFill="1" applyBorder="1" applyAlignment="1" applyProtection="1">
      <alignment vertical="top"/>
    </xf>
    <xf numFmtId="0" fontId="1" fillId="7" borderId="10" xfId="0" applyFont="1" applyFill="1" applyBorder="1" applyAlignment="1" applyProtection="1">
      <alignment vertical="top"/>
    </xf>
    <xf numFmtId="8" fontId="1" fillId="7" borderId="10" xfId="0" applyNumberFormat="1" applyFont="1" applyFill="1" applyBorder="1" applyAlignment="1" applyProtection="1">
      <alignment horizontal="left" vertical="top"/>
    </xf>
    <xf numFmtId="0" fontId="1" fillId="7" borderId="6" xfId="0" applyFont="1" applyFill="1" applyBorder="1" applyAlignment="1" applyProtection="1">
      <alignment vertical="top"/>
    </xf>
    <xf numFmtId="0" fontId="1" fillId="2" borderId="11" xfId="0" applyFont="1" applyFill="1" applyBorder="1" applyAlignment="1" applyProtection="1">
      <alignment vertical="top"/>
    </xf>
    <xf numFmtId="8" fontId="1" fillId="2" borderId="9" xfId="0" applyNumberFormat="1" applyFont="1" applyFill="1" applyBorder="1" applyAlignment="1" applyProtection="1">
      <alignment horizontal="left" vertical="top"/>
    </xf>
    <xf numFmtId="8" fontId="1" fillId="2" borderId="9" xfId="0" applyNumberFormat="1" applyFont="1" applyFill="1" applyBorder="1" applyAlignment="1" applyProtection="1">
      <alignment vertical="top"/>
    </xf>
    <xf numFmtId="0" fontId="1" fillId="2" borderId="1" xfId="0" applyFont="1" applyFill="1" applyBorder="1" applyAlignment="1" applyProtection="1">
      <alignment vertical="top"/>
    </xf>
    <xf numFmtId="0" fontId="1" fillId="2" borderId="7" xfId="0" applyFont="1" applyFill="1" applyBorder="1" applyAlignment="1" applyProtection="1">
      <alignment vertical="top"/>
    </xf>
    <xf numFmtId="0" fontId="1" fillId="8" borderId="14" xfId="0" applyFont="1" applyFill="1" applyBorder="1" applyAlignment="1" applyProtection="1">
      <alignment vertical="top"/>
    </xf>
    <xf numFmtId="8" fontId="1" fillId="8" borderId="14" xfId="0" applyNumberFormat="1" applyFont="1" applyFill="1" applyBorder="1" applyAlignment="1" applyProtection="1">
      <alignment horizontal="left" vertical="top"/>
    </xf>
    <xf numFmtId="0" fontId="1" fillId="8" borderId="4" xfId="0" applyFont="1" applyFill="1" applyBorder="1" applyAlignment="1" applyProtection="1">
      <alignment vertical="top"/>
    </xf>
    <xf numFmtId="0" fontId="1" fillId="2" borderId="8" xfId="0" applyFont="1" applyFill="1" applyBorder="1" applyAlignment="1" applyProtection="1">
      <alignment vertical="top"/>
    </xf>
    <xf numFmtId="0" fontId="1" fillId="2" borderId="13" xfId="0" applyFont="1" applyFill="1" applyBorder="1" applyAlignment="1" applyProtection="1">
      <alignment vertical="top"/>
    </xf>
    <xf numFmtId="0" fontId="1" fillId="2" borderId="14" xfId="0" applyFont="1" applyFill="1" applyBorder="1" applyAlignment="1" applyProtection="1">
      <alignment vertical="top"/>
    </xf>
    <xf numFmtId="8" fontId="1" fillId="2" borderId="14" xfId="0" applyNumberFormat="1" applyFont="1" applyFill="1" applyBorder="1" applyAlignment="1" applyProtection="1">
      <alignment horizontal="left" vertical="top"/>
    </xf>
    <xf numFmtId="0" fontId="1" fillId="2" borderId="4" xfId="0" applyFont="1" applyFill="1" applyBorder="1" applyAlignment="1" applyProtection="1">
      <alignment vertical="top"/>
    </xf>
    <xf numFmtId="0" fontId="1" fillId="2" borderId="10" xfId="0" applyFont="1" applyFill="1" applyBorder="1" applyAlignment="1" applyProtection="1">
      <alignment vertical="top"/>
    </xf>
    <xf numFmtId="8" fontId="1" fillId="2" borderId="10" xfId="0" applyNumberFormat="1" applyFont="1" applyFill="1" applyBorder="1" applyAlignment="1" applyProtection="1">
      <alignment horizontal="left" vertical="top"/>
    </xf>
    <xf numFmtId="0" fontId="1" fillId="0" borderId="9" xfId="0" applyFont="1" applyFill="1" applyBorder="1" applyAlignment="1" applyProtection="1">
      <alignment vertical="top"/>
    </xf>
    <xf numFmtId="0" fontId="1" fillId="2" borderId="3" xfId="0" applyFont="1" applyFill="1" applyBorder="1" applyAlignment="1" applyProtection="1">
      <alignment vertical="top"/>
    </xf>
    <xf numFmtId="8" fontId="1" fillId="2" borderId="4" xfId="0" applyNumberFormat="1" applyFont="1" applyFill="1" applyBorder="1" applyAlignment="1" applyProtection="1">
      <alignment horizontal="left" vertical="top"/>
    </xf>
    <xf numFmtId="0" fontId="1" fillId="0" borderId="1" xfId="0" applyFont="1" applyFill="1" applyBorder="1" applyAlignment="1" applyProtection="1">
      <alignment vertical="top"/>
    </xf>
    <xf numFmtId="0" fontId="1" fillId="0" borderId="13" xfId="0" applyFont="1" applyFill="1" applyBorder="1" applyAlignment="1" applyProtection="1">
      <alignment vertical="top"/>
    </xf>
    <xf numFmtId="0" fontId="1" fillId="2" borderId="1" xfId="0" applyFont="1" applyFill="1" applyBorder="1" applyAlignment="1" applyProtection="1">
      <alignment vertical="top" wrapText="1"/>
    </xf>
    <xf numFmtId="0" fontId="0" fillId="2" borderId="0" xfId="0" applyFill="1" applyAlignment="1" applyProtection="1">
      <alignment vertical="top"/>
    </xf>
    <xf numFmtId="8" fontId="0" fillId="2" borderId="0" xfId="0" applyNumberFormat="1" applyFill="1" applyAlignment="1" applyProtection="1">
      <alignment horizontal="left" vertical="top"/>
    </xf>
    <xf numFmtId="0" fontId="1" fillId="5" borderId="14" xfId="0" applyFont="1" applyFill="1" applyBorder="1" applyAlignment="1" applyProtection="1">
      <alignment vertical="top"/>
    </xf>
    <xf numFmtId="8" fontId="1" fillId="5" borderId="14" xfId="0" applyNumberFormat="1" applyFont="1" applyFill="1" applyBorder="1" applyAlignment="1" applyProtection="1">
      <alignment horizontal="left" vertical="top"/>
    </xf>
    <xf numFmtId="0" fontId="1" fillId="5" borderId="4" xfId="0" applyFont="1" applyFill="1" applyBorder="1" applyAlignment="1" applyProtection="1">
      <alignment vertical="top"/>
    </xf>
    <xf numFmtId="0" fontId="0" fillId="0" borderId="0" xfId="0" applyAlignment="1" applyProtection="1">
      <alignment vertical="top"/>
    </xf>
    <xf numFmtId="8" fontId="0" fillId="0" borderId="0" xfId="0" applyNumberFormat="1" applyAlignment="1" applyProtection="1">
      <alignment horizontal="left" vertical="top"/>
    </xf>
    <xf numFmtId="0" fontId="0" fillId="0" borderId="0" xfId="0" applyAlignment="1" applyProtection="1">
      <alignment horizontal="right" vertical="top"/>
    </xf>
    <xf numFmtId="164" fontId="1" fillId="8" borderId="4" xfId="0" applyNumberFormat="1" applyFont="1" applyFill="1" applyBorder="1" applyAlignment="1" applyProtection="1">
      <alignment horizontal="center" wrapText="1"/>
    </xf>
    <xf numFmtId="164" fontId="1" fillId="8" borderId="1" xfId="0" applyNumberFormat="1" applyFont="1" applyFill="1" applyBorder="1" applyAlignment="1" applyProtection="1">
      <alignment horizontal="center" wrapText="1"/>
    </xf>
    <xf numFmtId="164" fontId="9" fillId="0" borderId="0" xfId="0" applyNumberFormat="1" applyFont="1" applyAlignment="1" applyProtection="1">
      <alignment horizontal="center" wrapText="1"/>
    </xf>
    <xf numFmtId="164" fontId="13" fillId="5" borderId="1" xfId="0" applyNumberFormat="1" applyFont="1" applyFill="1" applyBorder="1" applyAlignment="1" applyProtection="1">
      <alignment horizontal="center" vertical="center" wrapText="1"/>
    </xf>
    <xf numFmtId="0" fontId="1" fillId="2" borderId="3" xfId="0" applyFont="1" applyFill="1" applyBorder="1" applyAlignment="1" applyProtection="1">
      <alignment horizontal="left"/>
    </xf>
    <xf numFmtId="0" fontId="5" fillId="6" borderId="3" xfId="0" applyFont="1" applyFill="1" applyBorder="1" applyAlignment="1" applyProtection="1">
      <alignment horizontal="left" vertical="top"/>
    </xf>
    <xf numFmtId="0" fontId="5" fillId="6" borderId="14" xfId="0" applyFont="1" applyFill="1" applyBorder="1" applyAlignment="1" applyProtection="1">
      <alignment horizontal="left" vertical="top"/>
    </xf>
    <xf numFmtId="0" fontId="1" fillId="2" borderId="1" xfId="0" applyFont="1" applyFill="1" applyBorder="1" applyAlignment="1" applyProtection="1">
      <alignment wrapText="1"/>
    </xf>
    <xf numFmtId="0" fontId="1" fillId="8" borderId="4" xfId="0" applyFont="1" applyFill="1" applyBorder="1" applyAlignment="1" applyProtection="1">
      <alignment wrapText="1"/>
    </xf>
    <xf numFmtId="0" fontId="0" fillId="2" borderId="8" xfId="0" applyFill="1" applyBorder="1" applyAlignment="1" applyProtection="1">
      <alignment wrapText="1"/>
    </xf>
    <xf numFmtId="0" fontId="5" fillId="6" borderId="11" xfId="0" applyFont="1" applyFill="1" applyBorder="1" applyAlignment="1" applyProtection="1">
      <alignment horizontal="left" vertical="top"/>
    </xf>
    <xf numFmtId="0" fontId="5" fillId="6" borderId="12" xfId="0" applyFont="1" applyFill="1" applyBorder="1" applyAlignment="1" applyProtection="1">
      <alignment horizontal="left" vertical="top"/>
    </xf>
    <xf numFmtId="0" fontId="5" fillId="6" borderId="12" xfId="0" applyFont="1" applyFill="1" applyBorder="1" applyAlignment="1" applyProtection="1">
      <alignment horizontal="right" vertical="top"/>
    </xf>
    <xf numFmtId="0" fontId="5" fillId="6" borderId="12" xfId="0" applyFont="1" applyFill="1" applyBorder="1" applyAlignment="1" applyProtection="1">
      <alignment horizontal="left" vertical="top" wrapText="1"/>
    </xf>
    <xf numFmtId="0" fontId="5" fillId="6" borderId="12" xfId="0" applyFont="1" applyFill="1" applyBorder="1" applyAlignment="1" applyProtection="1">
      <alignment horizontal="center" vertical="top" wrapText="1"/>
    </xf>
    <xf numFmtId="0" fontId="5" fillId="6" borderId="9" xfId="0" applyFont="1" applyFill="1" applyBorder="1" applyAlignment="1" applyProtection="1">
      <alignment horizontal="left" vertical="top" wrapText="1"/>
    </xf>
    <xf numFmtId="0" fontId="4" fillId="7" borderId="3" xfId="0" applyFont="1" applyFill="1" applyBorder="1" applyAlignment="1" applyProtection="1">
      <alignment vertical="center"/>
    </xf>
    <xf numFmtId="0" fontId="4" fillId="7" borderId="14" xfId="0" applyFont="1" applyFill="1" applyBorder="1" applyAlignment="1" applyProtection="1">
      <alignment vertical="center"/>
    </xf>
    <xf numFmtId="0" fontId="4" fillId="7" borderId="4" xfId="0" applyFont="1" applyFill="1" applyBorder="1" applyAlignment="1" applyProtection="1">
      <alignment vertical="center"/>
    </xf>
    <xf numFmtId="8" fontId="1" fillId="2" borderId="1" xfId="0" applyNumberFormat="1" applyFont="1" applyFill="1" applyBorder="1" applyProtection="1"/>
    <xf numFmtId="8" fontId="1" fillId="2" borderId="13" xfId="0" applyNumberFormat="1" applyFont="1" applyFill="1" applyBorder="1" applyProtection="1"/>
    <xf numFmtId="0" fontId="1" fillId="2" borderId="1" xfId="0" applyFont="1" applyFill="1" applyBorder="1" applyAlignment="1" applyProtection="1">
      <alignment horizontal="left" vertical="top" wrapText="1"/>
    </xf>
    <xf numFmtId="0" fontId="10" fillId="0" borderId="0" xfId="0" applyFont="1" applyAlignment="1" applyProtection="1">
      <alignment wrapText="1"/>
    </xf>
    <xf numFmtId="0" fontId="1" fillId="2" borderId="2" xfId="0" applyFont="1" applyFill="1" applyBorder="1" applyAlignment="1"/>
    <xf numFmtId="0" fontId="9" fillId="0" borderId="0" xfId="0" applyFont="1" applyAlignment="1" applyProtection="1">
      <alignment horizontal="center" wrapText="1"/>
    </xf>
    <xf numFmtId="0" fontId="5" fillId="4" borderId="3" xfId="0" applyFont="1" applyFill="1" applyBorder="1" applyAlignment="1" applyProtection="1">
      <alignment horizontal="center" vertical="top" wrapText="1"/>
    </xf>
    <xf numFmtId="0" fontId="5" fillId="4" borderId="1" xfId="0" applyFont="1" applyFill="1" applyBorder="1" applyAlignment="1" applyProtection="1">
      <alignment horizontal="center" vertical="top" wrapText="1"/>
    </xf>
    <xf numFmtId="0" fontId="5" fillId="4" borderId="3" xfId="0" applyFont="1" applyFill="1" applyBorder="1" applyAlignment="1" applyProtection="1">
      <alignment horizontal="left" vertical="top" wrapText="1"/>
    </xf>
    <xf numFmtId="0" fontId="5" fillId="4" borderId="4" xfId="0" applyFont="1" applyFill="1" applyBorder="1" applyAlignment="1" applyProtection="1">
      <alignment horizontal="left" vertical="top" wrapText="1"/>
    </xf>
    <xf numFmtId="0" fontId="2" fillId="2" borderId="10" xfId="0" applyFont="1" applyFill="1" applyBorder="1" applyAlignment="1" applyProtection="1">
      <alignment horizontal="left" vertical="top"/>
    </xf>
    <xf numFmtId="0" fontId="2" fillId="2" borderId="10" xfId="0" applyFont="1" applyFill="1" applyBorder="1" applyAlignment="1" applyProtection="1">
      <alignment horizontal="right" vertical="top"/>
    </xf>
    <xf numFmtId="1" fontId="1" fillId="2" borderId="10" xfId="0" applyNumberFormat="1" applyFont="1" applyFill="1" applyBorder="1" applyAlignment="1" applyProtection="1">
      <alignment horizontal="center" wrapText="1"/>
    </xf>
    <xf numFmtId="3" fontId="3" fillId="2" borderId="10" xfId="0" applyNumberFormat="1" applyFont="1" applyFill="1" applyBorder="1" applyAlignment="1" applyProtection="1">
      <alignment horizontal="center" vertical="center" wrapText="1"/>
    </xf>
    <xf numFmtId="10" fontId="1" fillId="2" borderId="10" xfId="0" applyNumberFormat="1" applyFont="1" applyFill="1" applyBorder="1" applyAlignment="1" applyProtection="1">
      <alignment horizontal="center" vertical="center" wrapText="1"/>
    </xf>
    <xf numFmtId="1" fontId="1" fillId="7" borderId="10" xfId="0" applyNumberFormat="1" applyFont="1" applyFill="1" applyBorder="1" applyAlignment="1" applyProtection="1">
      <alignment horizontal="center" vertical="center" wrapText="1"/>
    </xf>
    <xf numFmtId="10" fontId="1" fillId="7" borderId="10" xfId="0" applyNumberFormat="1" applyFont="1" applyFill="1" applyBorder="1" applyAlignment="1" applyProtection="1">
      <alignment horizontal="center" vertical="center" wrapText="1"/>
    </xf>
    <xf numFmtId="1" fontId="1" fillId="2" borderId="9" xfId="0" applyNumberFormat="1" applyFont="1" applyFill="1" applyBorder="1" applyAlignment="1" applyProtection="1">
      <alignment horizontal="center" wrapText="1"/>
    </xf>
    <xf numFmtId="3" fontId="1" fillId="2" borderId="9" xfId="0" applyNumberFormat="1" applyFont="1" applyFill="1" applyBorder="1" applyAlignment="1" applyProtection="1">
      <alignment horizontal="center" vertical="center" wrapText="1"/>
    </xf>
    <xf numFmtId="1" fontId="1" fillId="2" borderId="9" xfId="0" applyNumberFormat="1" applyFont="1" applyFill="1" applyBorder="1" applyAlignment="1" applyProtection="1">
      <alignment horizontal="center" vertical="center" wrapText="1"/>
    </xf>
    <xf numFmtId="3" fontId="1" fillId="2" borderId="4" xfId="0" applyNumberFormat="1" applyFont="1" applyFill="1" applyBorder="1" applyAlignment="1" applyProtection="1">
      <alignment horizontal="center" vertical="center" wrapText="1"/>
    </xf>
    <xf numFmtId="0" fontId="2" fillId="8" borderId="14" xfId="0" applyFont="1" applyFill="1" applyBorder="1" applyAlignment="1" applyProtection="1">
      <alignment horizontal="left" vertical="top"/>
    </xf>
    <xf numFmtId="0" fontId="2" fillId="8" borderId="14" xfId="0" applyFont="1" applyFill="1" applyBorder="1" applyAlignment="1" applyProtection="1">
      <alignment horizontal="right" vertical="top"/>
    </xf>
    <xf numFmtId="1" fontId="1" fillId="8" borderId="14" xfId="0" applyNumberFormat="1" applyFont="1" applyFill="1" applyBorder="1" applyAlignment="1" applyProtection="1">
      <alignment horizontal="center" wrapText="1"/>
    </xf>
    <xf numFmtId="3" fontId="4" fillId="8" borderId="14" xfId="0" applyNumberFormat="1" applyFont="1" applyFill="1" applyBorder="1" applyAlignment="1" applyProtection="1">
      <alignment horizontal="right" vertical="center" wrapText="1"/>
    </xf>
    <xf numFmtId="164" fontId="4" fillId="8" borderId="14" xfId="0" applyNumberFormat="1" applyFont="1" applyFill="1" applyBorder="1" applyAlignment="1" applyProtection="1">
      <alignment horizontal="center" vertical="center" wrapText="1"/>
    </xf>
    <xf numFmtId="10" fontId="1" fillId="8" borderId="14" xfId="0" applyNumberFormat="1" applyFont="1" applyFill="1" applyBorder="1" applyAlignment="1" applyProtection="1">
      <alignment horizontal="center" vertical="center" wrapText="1"/>
    </xf>
    <xf numFmtId="0" fontId="2" fillId="2" borderId="14" xfId="0" applyFont="1" applyFill="1" applyBorder="1" applyAlignment="1" applyProtection="1">
      <alignment horizontal="left" vertical="top"/>
    </xf>
    <xf numFmtId="1" fontId="1" fillId="2" borderId="14" xfId="0" applyNumberFormat="1" applyFont="1" applyFill="1" applyBorder="1" applyAlignment="1" applyProtection="1">
      <alignment horizontal="center" wrapText="1"/>
    </xf>
    <xf numFmtId="3" fontId="3" fillId="2" borderId="14" xfId="0" applyNumberFormat="1" applyFont="1" applyFill="1" applyBorder="1" applyAlignment="1" applyProtection="1">
      <alignment horizontal="center" vertical="center" wrapText="1"/>
    </xf>
    <xf numFmtId="10" fontId="1" fillId="2" borderId="14" xfId="0" applyNumberFormat="1" applyFont="1" applyFill="1" applyBorder="1" applyAlignment="1" applyProtection="1">
      <alignment horizontal="center" vertical="center" wrapText="1"/>
    </xf>
    <xf numFmtId="0" fontId="2" fillId="8" borderId="10" xfId="0" applyFont="1" applyFill="1" applyBorder="1" applyAlignment="1" applyProtection="1">
      <alignment horizontal="left" vertical="top"/>
    </xf>
    <xf numFmtId="0" fontId="2" fillId="8" borderId="10" xfId="0" applyFont="1" applyFill="1" applyBorder="1" applyAlignment="1" applyProtection="1">
      <alignment horizontal="right" vertical="top"/>
    </xf>
    <xf numFmtId="1" fontId="1" fillId="8" borderId="10" xfId="0" applyNumberFormat="1" applyFont="1" applyFill="1" applyBorder="1" applyAlignment="1" applyProtection="1">
      <alignment horizontal="center" wrapText="1"/>
    </xf>
    <xf numFmtId="3" fontId="4" fillId="8" borderId="10" xfId="0" applyNumberFormat="1" applyFont="1" applyFill="1" applyBorder="1" applyAlignment="1" applyProtection="1">
      <alignment horizontal="right" vertical="center" wrapText="1"/>
    </xf>
    <xf numFmtId="164" fontId="4" fillId="8" borderId="10" xfId="0" applyNumberFormat="1" applyFont="1" applyFill="1" applyBorder="1" applyAlignment="1" applyProtection="1">
      <alignment horizontal="center" vertical="center" wrapText="1"/>
    </xf>
    <xf numFmtId="10" fontId="1" fillId="8" borderId="10" xfId="0" applyNumberFormat="1" applyFont="1" applyFill="1" applyBorder="1" applyAlignment="1" applyProtection="1">
      <alignment horizontal="center" vertical="center" wrapText="1"/>
    </xf>
    <xf numFmtId="0" fontId="2" fillId="5" borderId="14" xfId="0" applyFont="1" applyFill="1" applyBorder="1" applyAlignment="1" applyProtection="1">
      <alignment horizontal="left" vertical="top"/>
    </xf>
    <xf numFmtId="0" fontId="2" fillId="5" borderId="14" xfId="0" applyFont="1" applyFill="1" applyBorder="1" applyAlignment="1" applyProtection="1">
      <alignment horizontal="right" vertical="top"/>
    </xf>
    <xf numFmtId="1" fontId="1" fillId="5" borderId="14" xfId="0" applyNumberFormat="1" applyFont="1" applyFill="1" applyBorder="1" applyAlignment="1" applyProtection="1">
      <alignment horizontal="center" wrapText="1"/>
    </xf>
    <xf numFmtId="3" fontId="4" fillId="5" borderId="14" xfId="0" applyNumberFormat="1" applyFont="1" applyFill="1" applyBorder="1" applyAlignment="1" applyProtection="1">
      <alignment horizontal="right" vertical="center" wrapText="1"/>
    </xf>
    <xf numFmtId="10" fontId="1" fillId="5" borderId="14" xfId="0" applyNumberFormat="1" applyFont="1" applyFill="1" applyBorder="1" applyAlignment="1" applyProtection="1">
      <alignment horizontal="center" vertical="center" wrapText="1"/>
    </xf>
    <xf numFmtId="0" fontId="1" fillId="3" borderId="3" xfId="0" applyFont="1" applyFill="1" applyBorder="1" applyAlignment="1" applyProtection="1">
      <alignment horizontal="center" vertical="top"/>
      <protection locked="0"/>
    </xf>
    <xf numFmtId="0" fontId="1" fillId="2" borderId="10" xfId="0" applyFont="1" applyFill="1" applyBorder="1" applyAlignment="1" applyProtection="1">
      <alignment horizontal="right" vertical="top"/>
    </xf>
    <xf numFmtId="1" fontId="1" fillId="2" borderId="8" xfId="0" applyNumberFormat="1" applyFont="1" applyFill="1" applyBorder="1" applyAlignment="1" applyProtection="1">
      <alignment horizontal="center" wrapText="1"/>
    </xf>
    <xf numFmtId="3" fontId="1" fillId="2" borderId="6" xfId="0" applyNumberFormat="1" applyFont="1" applyFill="1" applyBorder="1" applyAlignment="1" applyProtection="1">
      <alignment horizontal="center" vertical="center" wrapText="1"/>
    </xf>
    <xf numFmtId="1" fontId="1" fillId="2" borderId="4" xfId="0" applyNumberFormat="1" applyFont="1" applyFill="1" applyBorder="1" applyAlignment="1" applyProtection="1">
      <alignment horizontal="center" wrapText="1"/>
    </xf>
    <xf numFmtId="164" fontId="4" fillId="5" borderId="14" xfId="0" applyNumberFormat="1" applyFont="1" applyFill="1" applyBorder="1" applyAlignment="1" applyProtection="1">
      <alignment horizontal="center" vertical="center" wrapText="1"/>
    </xf>
    <xf numFmtId="0" fontId="1" fillId="3" borderId="5" xfId="0" applyFont="1" applyFill="1" applyBorder="1" applyAlignment="1" applyProtection="1">
      <alignment horizontal="center" vertical="top"/>
      <protection locked="0"/>
    </xf>
    <xf numFmtId="0" fontId="1" fillId="2" borderId="5" xfId="0" applyFont="1" applyFill="1" applyBorder="1" applyAlignment="1" applyProtection="1">
      <alignment horizontal="right" vertical="top"/>
    </xf>
    <xf numFmtId="1" fontId="1" fillId="2" borderId="6" xfId="0" applyNumberFormat="1" applyFont="1" applyFill="1" applyBorder="1" applyAlignment="1" applyProtection="1">
      <alignment horizontal="center" wrapText="1"/>
    </xf>
    <xf numFmtId="3" fontId="6" fillId="8" borderId="14" xfId="0" applyNumberFormat="1" applyFont="1" applyFill="1" applyBorder="1" applyAlignment="1" applyProtection="1">
      <alignment horizontal="right" vertical="center" wrapText="1"/>
    </xf>
    <xf numFmtId="0" fontId="2" fillId="2" borderId="0" xfId="0" applyFont="1" applyFill="1" applyBorder="1" applyAlignment="1" applyProtection="1">
      <alignment horizontal="left" vertical="top"/>
    </xf>
    <xf numFmtId="0" fontId="2" fillId="2" borderId="0" xfId="0" applyFont="1" applyFill="1" applyBorder="1" applyAlignment="1" applyProtection="1">
      <alignment horizontal="right" vertical="top"/>
    </xf>
    <xf numFmtId="1" fontId="1" fillId="2" borderId="0" xfId="0" applyNumberFormat="1" applyFont="1" applyFill="1" applyBorder="1" applyAlignment="1" applyProtection="1">
      <alignment horizontal="center" wrapText="1"/>
    </xf>
    <xf numFmtId="3" fontId="3" fillId="2" borderId="0" xfId="0" applyNumberFormat="1" applyFont="1" applyFill="1" applyBorder="1" applyAlignment="1" applyProtection="1">
      <alignment horizontal="center" vertical="center" wrapText="1"/>
    </xf>
    <xf numFmtId="10" fontId="1" fillId="2" borderId="0" xfId="0" applyNumberFormat="1" applyFont="1" applyFill="1" applyBorder="1" applyAlignment="1" applyProtection="1">
      <alignment horizontal="center" vertical="center" wrapText="1"/>
    </xf>
    <xf numFmtId="3" fontId="1" fillId="2" borderId="1" xfId="0" applyNumberFormat="1" applyFont="1" applyFill="1" applyBorder="1" applyAlignment="1" applyProtection="1">
      <alignment horizontal="center" vertical="center" wrapText="1"/>
    </xf>
    <xf numFmtId="1" fontId="1" fillId="2" borderId="1" xfId="0" applyNumberFormat="1" applyFont="1" applyFill="1" applyBorder="1" applyAlignment="1" applyProtection="1">
      <alignment horizontal="center" wrapText="1"/>
    </xf>
    <xf numFmtId="0" fontId="2" fillId="2" borderId="14" xfId="0" applyFont="1" applyFill="1" applyBorder="1" applyAlignment="1" applyProtection="1">
      <alignment horizontal="right" vertical="top"/>
    </xf>
    <xf numFmtId="3" fontId="6" fillId="5" borderId="14" xfId="0" applyNumberFormat="1" applyFont="1" applyFill="1" applyBorder="1" applyAlignment="1" applyProtection="1">
      <alignment horizontal="right" vertical="center" wrapText="1"/>
    </xf>
    <xf numFmtId="0" fontId="1" fillId="3" borderId="14" xfId="0" applyFont="1" applyFill="1" applyBorder="1" applyAlignment="1" applyProtection="1">
      <alignment horizontal="center" vertical="top"/>
      <protection locked="0"/>
    </xf>
    <xf numFmtId="0" fontId="1" fillId="3" borderId="11" xfId="0" applyFont="1" applyFill="1" applyBorder="1" applyAlignment="1" applyProtection="1">
      <alignment horizontal="center" vertical="top"/>
      <protection locked="0"/>
    </xf>
    <xf numFmtId="0" fontId="1" fillId="3" borderId="12" xfId="0" applyFont="1" applyFill="1" applyBorder="1" applyAlignment="1" applyProtection="1">
      <alignment horizontal="center" vertical="top"/>
      <protection locked="0"/>
    </xf>
    <xf numFmtId="0" fontId="1" fillId="2" borderId="12" xfId="0" applyFont="1" applyFill="1" applyBorder="1" applyAlignment="1" applyProtection="1">
      <alignment vertical="top"/>
    </xf>
    <xf numFmtId="8" fontId="1" fillId="2" borderId="12" xfId="0" applyNumberFormat="1" applyFont="1" applyFill="1" applyBorder="1" applyAlignment="1" applyProtection="1">
      <alignment horizontal="left" vertical="top"/>
    </xf>
    <xf numFmtId="0" fontId="12" fillId="0" borderId="0" xfId="0" applyFont="1" applyAlignment="1" applyProtection="1">
      <alignment horizontal="left" vertical="top" wrapText="1"/>
    </xf>
    <xf numFmtId="8" fontId="4" fillId="6" borderId="14" xfId="0" applyNumberFormat="1" applyFont="1" applyFill="1" applyBorder="1" applyAlignment="1" applyProtection="1">
      <alignment horizontal="left" vertical="top" wrapText="1"/>
    </xf>
    <xf numFmtId="0" fontId="4" fillId="6" borderId="14" xfId="0" applyFont="1" applyFill="1" applyBorder="1" applyAlignment="1" applyProtection="1">
      <alignment vertical="top"/>
    </xf>
    <xf numFmtId="8" fontId="4" fillId="6" borderId="12" xfId="0" applyNumberFormat="1" applyFont="1" applyFill="1" applyBorder="1" applyAlignment="1" applyProtection="1">
      <alignment horizontal="left" vertical="top" wrapText="1"/>
    </xf>
    <xf numFmtId="0" fontId="1" fillId="2" borderId="0" xfId="0" applyFont="1" applyFill="1" applyAlignment="1" applyProtection="1">
      <alignment vertical="top"/>
    </xf>
    <xf numFmtId="0" fontId="1" fillId="0" borderId="0" xfId="0" applyFont="1" applyAlignment="1" applyProtection="1">
      <alignment vertical="top"/>
    </xf>
    <xf numFmtId="0" fontId="1" fillId="2" borderId="0" xfId="0" applyFont="1" applyFill="1" applyProtection="1"/>
    <xf numFmtId="0" fontId="1" fillId="2" borderId="1" xfId="0" applyFont="1" applyFill="1" applyBorder="1" applyAlignment="1" applyProtection="1">
      <alignment horizontal="center" vertical="top" wrapText="1"/>
    </xf>
    <xf numFmtId="1" fontId="1" fillId="3" borderId="4" xfId="0" applyNumberFormat="1" applyFont="1" applyFill="1" applyBorder="1" applyAlignment="1" applyProtection="1">
      <alignment horizontal="center" vertical="top" wrapText="1"/>
      <protection locked="0"/>
    </xf>
    <xf numFmtId="1" fontId="1" fillId="2" borderId="1" xfId="0" applyNumberFormat="1" applyFont="1" applyFill="1" applyBorder="1" applyAlignment="1" applyProtection="1">
      <alignment horizontal="center" vertical="top" wrapText="1"/>
    </xf>
    <xf numFmtId="164" fontId="1" fillId="2" borderId="9" xfId="0" applyNumberFormat="1" applyFont="1" applyFill="1" applyBorder="1" applyAlignment="1" applyProtection="1">
      <alignment horizontal="center" vertical="top" wrapText="1"/>
    </xf>
    <xf numFmtId="3" fontId="1" fillId="2" borderId="1" xfId="0" applyNumberFormat="1" applyFont="1" applyFill="1" applyBorder="1" applyAlignment="1" applyProtection="1">
      <alignment horizontal="center" vertical="top" wrapText="1"/>
    </xf>
    <xf numFmtId="10" fontId="1" fillId="3" borderId="1" xfId="0" applyNumberFormat="1" applyFont="1" applyFill="1" applyBorder="1" applyAlignment="1" applyProtection="1">
      <alignment horizontal="center" vertical="top" wrapText="1"/>
      <protection locked="0"/>
    </xf>
    <xf numFmtId="164" fontId="1" fillId="2" borderId="4" xfId="0" applyNumberFormat="1" applyFont="1" applyFill="1" applyBorder="1" applyAlignment="1" applyProtection="1">
      <alignment horizontal="center" vertical="top" wrapText="1"/>
    </xf>
    <xf numFmtId="0" fontId="17" fillId="0" borderId="1" xfId="0" applyFont="1" applyFill="1" applyBorder="1" applyAlignment="1" applyProtection="1">
      <alignment wrapText="1"/>
    </xf>
    <xf numFmtId="165" fontId="1" fillId="2" borderId="14" xfId="0" applyNumberFormat="1" applyFont="1" applyFill="1" applyBorder="1" applyAlignment="1" applyProtection="1">
      <alignment horizontal="left" vertical="top"/>
    </xf>
    <xf numFmtId="8" fontId="1" fillId="0" borderId="9" xfId="0" applyNumberFormat="1" applyFont="1" applyFill="1" applyBorder="1" applyAlignment="1" applyProtection="1">
      <alignment horizontal="left" vertical="top"/>
    </xf>
    <xf numFmtId="0" fontId="1" fillId="2" borderId="12" xfId="0" applyFont="1" applyFill="1" applyBorder="1" applyAlignment="1" applyProtection="1">
      <alignment horizontal="right" vertical="top"/>
    </xf>
    <xf numFmtId="0" fontId="3" fillId="2" borderId="0" xfId="0" applyFont="1" applyFill="1" applyProtection="1"/>
    <xf numFmtId="165" fontId="1" fillId="2" borderId="3" xfId="0" applyNumberFormat="1" applyFont="1" applyFill="1" applyBorder="1" applyAlignment="1" applyProtection="1">
      <alignment horizontal="right" vertical="top"/>
    </xf>
    <xf numFmtId="0" fontId="13" fillId="0" borderId="0" xfId="0" applyFont="1" applyAlignment="1" applyProtection="1">
      <alignment horizontal="center" wrapText="1"/>
    </xf>
    <xf numFmtId="0" fontId="5" fillId="4" borderId="1" xfId="0" applyFont="1" applyFill="1" applyBorder="1" applyAlignment="1" applyProtection="1">
      <alignment horizontal="center" vertical="top" wrapText="1"/>
    </xf>
    <xf numFmtId="0" fontId="2" fillId="3" borderId="3" xfId="0" applyFont="1" applyFill="1" applyBorder="1" applyAlignment="1" applyProtection="1">
      <alignment horizontal="left" vertical="center"/>
      <protection locked="0"/>
    </xf>
    <xf numFmtId="0" fontId="1" fillId="2" borderId="1" xfId="0" applyFont="1" applyFill="1" applyBorder="1" applyAlignment="1" applyProtection="1">
      <alignment horizontal="left" vertical="center"/>
    </xf>
    <xf numFmtId="1" fontId="0" fillId="0" borderId="0" xfId="0" applyNumberFormat="1" applyAlignment="1" applyProtection="1">
      <alignment horizontal="right"/>
    </xf>
    <xf numFmtId="1" fontId="10" fillId="0" borderId="0" xfId="0" applyNumberFormat="1" applyFont="1" applyAlignment="1" applyProtection="1">
      <alignment wrapText="1"/>
    </xf>
    <xf numFmtId="1" fontId="5" fillId="4" borderId="1" xfId="0" applyNumberFormat="1" applyFont="1" applyFill="1" applyBorder="1" applyAlignment="1" applyProtection="1">
      <alignment horizontal="center" vertical="top" wrapText="1"/>
    </xf>
    <xf numFmtId="1" fontId="1" fillId="2" borderId="10" xfId="0" applyNumberFormat="1" applyFont="1" applyFill="1" applyBorder="1" applyAlignment="1" applyProtection="1">
      <alignment horizontal="center" vertical="center" wrapText="1"/>
    </xf>
    <xf numFmtId="1" fontId="5" fillId="6" borderId="14" xfId="0" applyNumberFormat="1" applyFont="1" applyFill="1" applyBorder="1" applyAlignment="1" applyProtection="1">
      <alignment horizontal="center" vertical="top" wrapText="1"/>
    </xf>
    <xf numFmtId="1" fontId="4" fillId="8" borderId="14" xfId="0" applyNumberFormat="1" applyFont="1" applyFill="1" applyBorder="1" applyAlignment="1" applyProtection="1">
      <alignment horizontal="right" vertical="center" wrapText="1"/>
    </xf>
    <xf numFmtId="1" fontId="0" fillId="2" borderId="0" xfId="0" applyNumberFormat="1" applyFill="1" applyBorder="1" applyProtection="1"/>
    <xf numFmtId="1" fontId="4" fillId="5" borderId="14" xfId="0" applyNumberFormat="1" applyFont="1" applyFill="1" applyBorder="1" applyAlignment="1" applyProtection="1">
      <alignment horizontal="right" vertical="center" wrapText="1"/>
    </xf>
    <xf numFmtId="1" fontId="0" fillId="2" borderId="0" xfId="0" applyNumberFormat="1" applyFill="1" applyProtection="1"/>
    <xf numFmtId="1" fontId="0" fillId="0" borderId="0" xfId="0" applyNumberFormat="1" applyProtection="1"/>
    <xf numFmtId="1" fontId="1" fillId="0" borderId="9" xfId="0" applyNumberFormat="1" applyFont="1" applyFill="1" applyBorder="1" applyAlignment="1" applyProtection="1">
      <alignment horizontal="center" vertical="center" wrapText="1"/>
      <protection locked="0"/>
    </xf>
    <xf numFmtId="164" fontId="1" fillId="2" borderId="9" xfId="0" applyNumberFormat="1" applyFont="1" applyFill="1" applyBorder="1" applyAlignment="1" applyProtection="1">
      <alignment horizontal="center" vertical="center" wrapText="1"/>
      <protection locked="0"/>
    </xf>
    <xf numFmtId="1" fontId="6" fillId="0" borderId="0" xfId="0" applyNumberFormat="1" applyFont="1" applyFill="1" applyAlignment="1" applyProtection="1">
      <alignment horizontal="center"/>
    </xf>
    <xf numFmtId="0" fontId="6" fillId="0" borderId="0" xfId="0" applyFont="1" applyFill="1" applyAlignment="1" applyProtection="1">
      <alignment horizontal="center"/>
    </xf>
    <xf numFmtId="0" fontId="0" fillId="0" borderId="0" xfId="0" applyFill="1" applyAlignment="1" applyProtection="1">
      <alignment horizontal="right"/>
    </xf>
    <xf numFmtId="0" fontId="1" fillId="2" borderId="9" xfId="0" applyNumberFormat="1" applyFont="1" applyFill="1" applyBorder="1" applyAlignment="1" applyProtection="1">
      <alignment horizontal="center" vertical="center" wrapText="1"/>
    </xf>
    <xf numFmtId="1" fontId="1" fillId="0" borderId="9" xfId="0" applyNumberFormat="1" applyFont="1" applyFill="1" applyBorder="1" applyAlignment="1" applyProtection="1">
      <alignment horizontal="center" vertical="center" wrapText="1"/>
    </xf>
    <xf numFmtId="1" fontId="10" fillId="0" borderId="0" xfId="0" applyNumberFormat="1" applyFont="1" applyAlignment="1" applyProtection="1">
      <alignment horizontal="left" wrapText="1"/>
    </xf>
    <xf numFmtId="1" fontId="13" fillId="0" borderId="0" xfId="0" applyNumberFormat="1" applyFont="1" applyAlignment="1" applyProtection="1">
      <alignment horizontal="center" wrapText="1"/>
    </xf>
    <xf numFmtId="1" fontId="1" fillId="2" borderId="0" xfId="0" applyNumberFormat="1" applyFont="1" applyFill="1" applyBorder="1" applyAlignment="1" applyProtection="1">
      <alignment horizontal="center" vertical="center" wrapText="1"/>
    </xf>
    <xf numFmtId="1" fontId="5" fillId="6" borderId="14" xfId="0" applyNumberFormat="1" applyFont="1" applyFill="1" applyBorder="1" applyAlignment="1" applyProtection="1">
      <alignment vertical="top"/>
    </xf>
    <xf numFmtId="1" fontId="4" fillId="7" borderId="14" xfId="0" applyNumberFormat="1" applyFont="1" applyFill="1" applyBorder="1" applyAlignment="1" applyProtection="1">
      <alignment vertical="center"/>
    </xf>
    <xf numFmtId="1" fontId="5" fillId="6" borderId="12" xfId="0" applyNumberFormat="1" applyFont="1" applyFill="1" applyBorder="1" applyAlignment="1" applyProtection="1">
      <alignment horizontal="center" vertical="top" wrapText="1"/>
    </xf>
    <xf numFmtId="1" fontId="1" fillId="2" borderId="14"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center" vertical="top"/>
    </xf>
    <xf numFmtId="3" fontId="1" fillId="0" borderId="9" xfId="0" applyNumberFormat="1" applyFont="1" applyFill="1" applyBorder="1" applyAlignment="1" applyProtection="1">
      <alignment horizontal="center" vertical="center" wrapText="1"/>
      <protection locked="0"/>
    </xf>
    <xf numFmtId="3" fontId="1" fillId="2" borderId="9" xfId="0" applyNumberFormat="1"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xf>
    <xf numFmtId="1" fontId="1" fillId="2" borderId="4" xfId="0" applyNumberFormat="1" applyFont="1" applyFill="1" applyBorder="1" applyAlignment="1" applyProtection="1">
      <alignment horizontal="center" vertical="center" wrapText="1"/>
    </xf>
    <xf numFmtId="0" fontId="1" fillId="9" borderId="14" xfId="0" applyFont="1" applyFill="1" applyBorder="1" applyAlignment="1" applyProtection="1">
      <alignment horizontal="left" vertical="top"/>
    </xf>
    <xf numFmtId="0" fontId="1" fillId="9" borderId="0" xfId="0" applyFont="1" applyFill="1" applyProtection="1"/>
    <xf numFmtId="0" fontId="1" fillId="9" borderId="1" xfId="0" applyFont="1" applyFill="1" applyBorder="1" applyAlignment="1" applyProtection="1">
      <alignment horizontal="left" vertical="top"/>
    </xf>
    <xf numFmtId="0" fontId="2" fillId="9" borderId="3" xfId="0" applyFont="1" applyFill="1" applyBorder="1" applyAlignment="1" applyProtection="1">
      <alignment horizontal="left" vertical="top"/>
      <protection locked="0"/>
    </xf>
    <xf numFmtId="0" fontId="1" fillId="10" borderId="0" xfId="0" applyFont="1" applyFill="1" applyProtection="1"/>
    <xf numFmtId="0" fontId="1" fillId="10" borderId="14" xfId="0" applyFont="1" applyFill="1" applyBorder="1" applyAlignment="1" applyProtection="1">
      <alignment horizontal="left" vertical="top"/>
    </xf>
    <xf numFmtId="0" fontId="0" fillId="10" borderId="0" xfId="0" applyFill="1" applyProtection="1"/>
    <xf numFmtId="0" fontId="1" fillId="10" borderId="11" xfId="0" applyFont="1" applyFill="1" applyBorder="1" applyAlignment="1" applyProtection="1">
      <alignment horizontal="right" vertical="top"/>
    </xf>
    <xf numFmtId="0" fontId="1" fillId="10" borderId="12" xfId="0" applyFont="1" applyFill="1" applyBorder="1" applyAlignment="1" applyProtection="1">
      <alignment horizontal="left" vertical="top"/>
    </xf>
    <xf numFmtId="0" fontId="1" fillId="10" borderId="4" xfId="0" applyFont="1" applyFill="1" applyBorder="1" applyAlignment="1" applyProtection="1">
      <alignment horizontal="left" vertical="top"/>
    </xf>
    <xf numFmtId="0" fontId="1" fillId="10" borderId="1" xfId="0" applyFont="1" applyFill="1" applyBorder="1" applyAlignment="1" applyProtection="1">
      <alignment horizontal="left" vertical="top"/>
    </xf>
    <xf numFmtId="0" fontId="1" fillId="10" borderId="3" xfId="0" applyFont="1" applyFill="1" applyBorder="1" applyAlignment="1" applyProtection="1">
      <alignment horizontal="left" vertical="top"/>
    </xf>
    <xf numFmtId="0" fontId="1" fillId="10" borderId="14" xfId="0" applyFont="1" applyFill="1" applyBorder="1" applyAlignment="1" applyProtection="1">
      <alignment horizontal="right" vertical="top"/>
    </xf>
    <xf numFmtId="0" fontId="1" fillId="10" borderId="4" xfId="0" applyFont="1" applyFill="1" applyBorder="1" applyAlignment="1" applyProtection="1">
      <alignment horizontal="center" wrapText="1"/>
    </xf>
    <xf numFmtId="1" fontId="1" fillId="10" borderId="9" xfId="0" applyNumberFormat="1" applyFont="1" applyFill="1" applyBorder="1" applyAlignment="1" applyProtection="1">
      <alignment horizontal="center" wrapText="1"/>
    </xf>
    <xf numFmtId="1" fontId="1" fillId="10" borderId="9" xfId="0" applyNumberFormat="1" applyFont="1" applyFill="1" applyBorder="1" applyAlignment="1" applyProtection="1">
      <alignment horizontal="center" vertical="center" wrapText="1"/>
    </xf>
    <xf numFmtId="164" fontId="1" fillId="10" borderId="9" xfId="0" applyNumberFormat="1" applyFont="1" applyFill="1" applyBorder="1" applyAlignment="1" applyProtection="1">
      <alignment horizontal="center" vertical="center" wrapText="1"/>
    </xf>
    <xf numFmtId="3" fontId="1" fillId="10" borderId="4" xfId="0" applyNumberFormat="1" applyFont="1" applyFill="1" applyBorder="1" applyAlignment="1" applyProtection="1">
      <alignment horizontal="center" vertical="center" wrapText="1"/>
    </xf>
    <xf numFmtId="164" fontId="1" fillId="10" borderId="4" xfId="0" applyNumberFormat="1" applyFont="1" applyFill="1" applyBorder="1" applyAlignment="1" applyProtection="1">
      <alignment horizontal="center" vertical="center" wrapText="1"/>
    </xf>
    <xf numFmtId="0" fontId="1" fillId="10" borderId="11" xfId="0" applyFont="1" applyFill="1" applyBorder="1" applyAlignment="1" applyProtection="1">
      <alignment horizontal="left"/>
    </xf>
    <xf numFmtId="0" fontId="1" fillId="10" borderId="1" xfId="0" applyFont="1" applyFill="1" applyBorder="1" applyProtection="1"/>
    <xf numFmtId="0" fontId="0" fillId="0" borderId="0" xfId="0" applyAlignment="1" applyProtection="1">
      <alignment horizontal="left" wrapText="1"/>
    </xf>
    <xf numFmtId="0" fontId="1" fillId="0" borderId="0" xfId="0" applyFont="1" applyAlignment="1" applyProtection="1">
      <alignment horizontal="left" wrapText="1"/>
    </xf>
    <xf numFmtId="0" fontId="12" fillId="0" borderId="0" xfId="0" applyFont="1" applyAlignment="1" applyProtection="1">
      <alignment horizontal="center" wrapText="1"/>
    </xf>
    <xf numFmtId="0" fontId="11" fillId="0" borderId="0" xfId="0" applyFont="1" applyAlignment="1" applyProtection="1">
      <alignment horizontal="center" wrapText="1"/>
    </xf>
    <xf numFmtId="0" fontId="13" fillId="0" borderId="0" xfId="0" applyFont="1" applyAlignment="1" applyProtection="1">
      <alignment horizontal="center" wrapText="1"/>
    </xf>
    <xf numFmtId="0" fontId="0" fillId="0" borderId="0" xfId="0" applyAlignment="1" applyProtection="1">
      <alignment horizontal="left" vertical="top" wrapText="1"/>
    </xf>
    <xf numFmtId="0" fontId="18" fillId="0" borderId="0" xfId="0" applyFont="1" applyFill="1" applyAlignment="1" applyProtection="1">
      <alignment horizontal="left" wrapText="1"/>
    </xf>
    <xf numFmtId="0" fontId="5" fillId="4" borderId="3" xfId="0" applyFont="1" applyFill="1" applyBorder="1" applyAlignment="1" applyProtection="1">
      <alignment horizontal="center" vertical="top" wrapText="1"/>
    </xf>
    <xf numFmtId="0" fontId="5" fillId="4" borderId="14" xfId="0" applyFont="1" applyFill="1" applyBorder="1" applyAlignment="1" applyProtection="1">
      <alignment horizontal="center" vertical="top" wrapText="1"/>
    </xf>
    <xf numFmtId="0" fontId="5" fillId="4" borderId="4" xfId="0" applyFont="1" applyFill="1" applyBorder="1" applyAlignment="1" applyProtection="1">
      <alignment horizontal="center" vertical="top" wrapText="1"/>
    </xf>
    <xf numFmtId="0" fontId="5" fillId="4" borderId="1" xfId="0" applyFont="1" applyFill="1" applyBorder="1" applyAlignment="1" applyProtection="1">
      <alignment horizontal="center" vertical="top" wrapText="1"/>
    </xf>
    <xf numFmtId="0" fontId="1" fillId="2" borderId="7" xfId="0" applyFont="1" applyFill="1" applyBorder="1" applyAlignment="1" applyProtection="1">
      <alignment horizontal="left" vertical="center" wrapText="1"/>
    </xf>
    <xf numFmtId="0" fontId="1" fillId="2" borderId="15" xfId="0" applyFont="1" applyFill="1" applyBorder="1" applyAlignment="1" applyProtection="1">
      <alignment horizontal="left" vertical="center" wrapText="1"/>
    </xf>
    <xf numFmtId="0" fontId="1" fillId="2" borderId="13" xfId="0" applyFont="1" applyFill="1" applyBorder="1" applyAlignment="1" applyProtection="1">
      <alignment horizontal="left" vertical="center" wrapText="1"/>
    </xf>
    <xf numFmtId="0" fontId="5" fillId="4" borderId="3" xfId="0" applyFont="1" applyFill="1" applyBorder="1" applyAlignment="1" applyProtection="1">
      <alignment horizontal="left" vertical="top" wrapText="1"/>
    </xf>
    <xf numFmtId="0" fontId="5" fillId="4" borderId="14" xfId="0" applyFont="1" applyFill="1" applyBorder="1" applyAlignment="1" applyProtection="1">
      <alignment horizontal="left" vertical="top" wrapText="1"/>
    </xf>
    <xf numFmtId="0" fontId="9" fillId="0" borderId="0" xfId="0" applyFont="1" applyAlignment="1" applyProtection="1">
      <alignment horizontal="center" wrapText="1"/>
    </xf>
    <xf numFmtId="0" fontId="14" fillId="2" borderId="3" xfId="0" applyFont="1" applyFill="1" applyBorder="1" applyAlignment="1" applyProtection="1">
      <alignment horizontal="right" wrapText="1"/>
    </xf>
    <xf numFmtId="0" fontId="14" fillId="2" borderId="4" xfId="0" applyFont="1" applyFill="1" applyBorder="1" applyAlignment="1" applyProtection="1">
      <alignment horizontal="right" wrapText="1"/>
    </xf>
    <xf numFmtId="0" fontId="5" fillId="4" borderId="3" xfId="0" applyFont="1" applyFill="1" applyBorder="1" applyAlignment="1" applyProtection="1">
      <alignment horizontal="right" vertical="center" wrapText="1"/>
    </xf>
    <xf numFmtId="0" fontId="5" fillId="4" borderId="4" xfId="0" applyFont="1" applyFill="1" applyBorder="1" applyAlignment="1" applyProtection="1">
      <alignment horizontal="right" vertical="center" wrapText="1"/>
    </xf>
  </cellXfs>
  <cellStyles count="2">
    <cellStyle name="Standaard" xfId="0" builtinId="0"/>
    <cellStyle name="Standaard 2" xfId="1"/>
  </cellStyles>
  <dxfs count="0"/>
  <tableStyles count="0" defaultTableStyle="TableStyleMedium2" defaultPivotStyle="PivotStyleLight16"/>
  <colors>
    <mruColors>
      <color rgb="FFFF99FF"/>
      <color rgb="FFFF00FF"/>
      <color rgb="FF009FEE"/>
      <color rgb="FFFFE2C5"/>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tabSelected="1" view="pageBreakPreview" zoomScale="80" zoomScaleNormal="100" zoomScaleSheetLayoutView="80" workbookViewId="0">
      <selection activeCell="B23" sqref="B23"/>
    </sheetView>
  </sheetViews>
  <sheetFormatPr defaultColWidth="25.5703125" defaultRowHeight="15" x14ac:dyDescent="0.25"/>
  <cols>
    <col min="1" max="1" width="2.140625" style="6" customWidth="1"/>
    <col min="2" max="2" width="43.42578125" style="6" customWidth="1"/>
    <col min="3" max="3" width="43.42578125" style="16" customWidth="1"/>
    <col min="4" max="6" width="43.42578125" style="6" customWidth="1"/>
    <col min="7" max="7" width="2.140625" style="15" customWidth="1"/>
    <col min="8" max="8" width="8.140625" style="18" customWidth="1"/>
    <col min="9" max="9" width="13.85546875" style="18" customWidth="1"/>
    <col min="10" max="10" width="14.140625" style="18" customWidth="1"/>
    <col min="11" max="11" width="12.28515625" style="18" customWidth="1"/>
    <col min="12" max="12" width="16" style="18" customWidth="1"/>
    <col min="13" max="13" width="11.42578125" style="18" customWidth="1"/>
    <col min="14" max="14" width="13.140625" style="18" customWidth="1"/>
    <col min="15" max="15" width="16.140625" style="18" customWidth="1"/>
    <col min="16" max="16" width="20.5703125" style="18" customWidth="1"/>
    <col min="17" max="17" width="18.5703125" style="6" customWidth="1"/>
    <col min="18" max="18" width="14.28515625" style="6" customWidth="1"/>
    <col min="19" max="19" width="16.5703125" style="6" customWidth="1"/>
    <col min="20" max="20" width="25.5703125" style="6"/>
    <col min="21" max="21" width="7.85546875" style="6" customWidth="1"/>
    <col min="22" max="22" width="34" style="6" customWidth="1"/>
    <col min="23" max="16384" width="25.5703125" style="6"/>
  </cols>
  <sheetData>
    <row r="1" spans="1:22" x14ac:dyDescent="0.25">
      <c r="A1" s="15"/>
      <c r="B1" s="15"/>
      <c r="E1" s="18"/>
      <c r="H1" s="6"/>
      <c r="I1" s="57"/>
      <c r="J1" s="6"/>
      <c r="K1" s="6"/>
      <c r="Q1" s="18"/>
      <c r="R1" s="18"/>
      <c r="S1" s="18"/>
      <c r="T1" s="18"/>
      <c r="U1" s="123"/>
    </row>
    <row r="2" spans="1:22" ht="23.25" customHeight="1" x14ac:dyDescent="0.35">
      <c r="A2" s="15"/>
      <c r="B2" s="360" t="s">
        <v>519</v>
      </c>
      <c r="C2" s="360"/>
      <c r="D2" s="360"/>
      <c r="E2" s="360"/>
      <c r="F2" s="360"/>
      <c r="H2" s="154"/>
      <c r="I2" s="154"/>
      <c r="J2" s="154"/>
      <c r="K2" s="154"/>
      <c r="L2" s="154"/>
      <c r="M2" s="154"/>
      <c r="N2" s="154"/>
      <c r="O2" s="154"/>
      <c r="P2" s="154"/>
      <c r="Q2" s="154"/>
      <c r="R2" s="154"/>
      <c r="S2" s="154"/>
      <c r="T2" s="154"/>
      <c r="U2" s="154"/>
      <c r="V2" s="154"/>
    </row>
    <row r="3" spans="1:22" ht="23.25" customHeight="1" x14ac:dyDescent="0.35">
      <c r="A3" s="15"/>
      <c r="B3" s="360" t="s">
        <v>520</v>
      </c>
      <c r="C3" s="360"/>
      <c r="D3" s="360"/>
      <c r="E3" s="360"/>
      <c r="F3" s="360"/>
      <c r="H3" s="154"/>
      <c r="I3" s="154"/>
      <c r="J3" s="154"/>
      <c r="K3" s="154"/>
      <c r="L3" s="154"/>
      <c r="M3" s="154"/>
      <c r="N3" s="154"/>
      <c r="O3" s="154"/>
      <c r="P3" s="154"/>
      <c r="Q3" s="154"/>
      <c r="R3" s="154"/>
      <c r="S3" s="154"/>
      <c r="T3" s="154"/>
      <c r="U3" s="154"/>
      <c r="V3" s="154"/>
    </row>
    <row r="4" spans="1:22" ht="23.25" x14ac:dyDescent="0.35">
      <c r="A4" s="15"/>
      <c r="B4" s="15"/>
      <c r="C4" s="59"/>
      <c r="D4" s="59"/>
      <c r="E4" s="96"/>
      <c r="F4" s="59"/>
      <c r="H4" s="59"/>
      <c r="I4" s="58"/>
      <c r="J4" s="59"/>
      <c r="K4" s="59"/>
      <c r="L4" s="59"/>
      <c r="M4" s="59"/>
      <c r="N4" s="59"/>
      <c r="O4" s="59"/>
      <c r="P4" s="59"/>
      <c r="Q4" s="59"/>
      <c r="R4" s="59"/>
      <c r="S4" s="59"/>
      <c r="T4" s="59"/>
      <c r="U4" s="114"/>
      <c r="V4" s="59"/>
    </row>
    <row r="5" spans="1:22" ht="21" customHeight="1" x14ac:dyDescent="0.35">
      <c r="A5" s="15"/>
      <c r="B5" s="361" t="s">
        <v>584</v>
      </c>
      <c r="C5" s="361"/>
      <c r="D5" s="361"/>
      <c r="E5" s="361"/>
      <c r="F5" s="361"/>
      <c r="H5" s="155"/>
      <c r="I5" s="155"/>
      <c r="J5" s="155"/>
      <c r="K5" s="155"/>
      <c r="L5" s="155"/>
      <c r="M5" s="155"/>
      <c r="N5" s="155"/>
      <c r="O5" s="155"/>
      <c r="P5" s="155"/>
      <c r="Q5" s="155"/>
      <c r="R5" s="155"/>
      <c r="S5" s="155"/>
      <c r="T5" s="155"/>
      <c r="U5" s="155"/>
      <c r="V5" s="155"/>
    </row>
    <row r="6" spans="1:22" ht="21" x14ac:dyDescent="0.35">
      <c r="A6" s="15"/>
      <c r="B6" s="362" t="s">
        <v>722</v>
      </c>
      <c r="C6" s="362"/>
      <c r="D6" s="362"/>
      <c r="E6" s="362"/>
      <c r="F6" s="362"/>
      <c r="H6" s="151"/>
      <c r="I6" s="151"/>
      <c r="J6" s="151"/>
      <c r="K6" s="151"/>
      <c r="L6" s="151"/>
      <c r="M6" s="151"/>
      <c r="N6" s="151"/>
      <c r="O6" s="151"/>
      <c r="P6" s="151"/>
      <c r="Q6" s="151"/>
      <c r="R6" s="151"/>
      <c r="S6" s="151"/>
      <c r="T6" s="151"/>
      <c r="U6" s="151"/>
      <c r="V6" s="151"/>
    </row>
    <row r="7" spans="1:22" ht="21" x14ac:dyDescent="0.35">
      <c r="A7" s="15"/>
      <c r="B7" s="15"/>
      <c r="C7" s="223"/>
      <c r="D7" s="223"/>
      <c r="E7" s="223"/>
      <c r="F7" s="223"/>
      <c r="H7" s="223"/>
      <c r="I7" s="223"/>
      <c r="J7" s="223"/>
      <c r="K7" s="223"/>
      <c r="L7" s="223"/>
      <c r="M7" s="223"/>
      <c r="N7" s="223"/>
      <c r="O7" s="223"/>
      <c r="P7" s="223"/>
      <c r="Q7" s="223"/>
      <c r="R7" s="223"/>
      <c r="S7" s="223"/>
      <c r="T7" s="223"/>
      <c r="U7" s="223"/>
      <c r="V7" s="223"/>
    </row>
    <row r="8" spans="1:22" x14ac:dyDescent="0.25">
      <c r="B8" s="156" t="s">
        <v>585</v>
      </c>
      <c r="H8" s="6"/>
      <c r="I8" s="6"/>
      <c r="J8" s="6"/>
      <c r="K8" s="6"/>
      <c r="L8" s="6"/>
      <c r="M8" s="6"/>
      <c r="N8" s="6"/>
      <c r="O8" s="6"/>
      <c r="P8" s="6"/>
    </row>
    <row r="9" spans="1:22" x14ac:dyDescent="0.25">
      <c r="B9" s="358" t="s">
        <v>586</v>
      </c>
      <c r="C9" s="358"/>
      <c r="D9" s="358"/>
      <c r="E9" s="358"/>
      <c r="F9" s="358"/>
      <c r="H9" s="6"/>
      <c r="I9" s="6"/>
      <c r="J9" s="6"/>
      <c r="K9" s="6"/>
      <c r="L9" s="6"/>
      <c r="M9" s="6"/>
      <c r="N9" s="6"/>
      <c r="O9" s="6"/>
      <c r="P9" s="6"/>
    </row>
    <row r="10" spans="1:22" ht="49.5" customHeight="1" x14ac:dyDescent="0.25">
      <c r="B10" s="363" t="s">
        <v>658</v>
      </c>
      <c r="C10" s="363"/>
      <c r="D10" s="363"/>
      <c r="E10" s="363"/>
      <c r="F10" s="363"/>
      <c r="H10" s="6"/>
      <c r="I10" s="6"/>
      <c r="J10" s="6"/>
      <c r="K10" s="6"/>
      <c r="L10" s="6"/>
      <c r="M10" s="6"/>
      <c r="N10" s="6"/>
      <c r="O10" s="6"/>
      <c r="P10" s="6"/>
    </row>
    <row r="11" spans="1:22" x14ac:dyDescent="0.25">
      <c r="B11" s="358" t="s">
        <v>603</v>
      </c>
      <c r="C11" s="358"/>
      <c r="D11" s="358"/>
      <c r="E11" s="358"/>
      <c r="F11" s="358"/>
      <c r="H11" s="6"/>
      <c r="I11" s="6"/>
      <c r="J11" s="6"/>
      <c r="K11" s="6"/>
      <c r="L11" s="6"/>
      <c r="M11" s="6"/>
      <c r="N11" s="6"/>
      <c r="O11" s="6"/>
      <c r="P11" s="6"/>
    </row>
    <row r="12" spans="1:22" x14ac:dyDescent="0.25">
      <c r="B12" s="358" t="s">
        <v>607</v>
      </c>
      <c r="C12" s="358"/>
      <c r="D12" s="358"/>
      <c r="E12" s="358"/>
      <c r="F12" s="358"/>
      <c r="H12" s="6"/>
      <c r="I12" s="6"/>
      <c r="J12" s="6"/>
      <c r="K12" s="6"/>
      <c r="L12" s="6"/>
      <c r="M12" s="6"/>
      <c r="N12" s="6"/>
      <c r="O12" s="6"/>
      <c r="P12" s="6"/>
    </row>
    <row r="13" spans="1:22" s="15" customFormat="1" ht="30" customHeight="1" x14ac:dyDescent="0.25">
      <c r="B13" s="364" t="s">
        <v>715</v>
      </c>
      <c r="C13" s="364"/>
      <c r="D13" s="364"/>
      <c r="E13" s="364"/>
      <c r="F13" s="364"/>
    </row>
    <row r="14" spans="1:22" x14ac:dyDescent="0.25">
      <c r="H14" s="6"/>
      <c r="I14" s="6"/>
      <c r="J14" s="6"/>
      <c r="K14" s="6"/>
      <c r="L14" s="6"/>
      <c r="M14" s="6"/>
      <c r="N14" s="6"/>
      <c r="O14" s="6"/>
      <c r="P14" s="6"/>
    </row>
    <row r="15" spans="1:22" x14ac:dyDescent="0.25">
      <c r="B15" s="156" t="s">
        <v>19</v>
      </c>
      <c r="H15" s="6"/>
      <c r="I15" s="6"/>
      <c r="J15" s="6"/>
      <c r="K15" s="6"/>
      <c r="L15" s="6"/>
      <c r="M15" s="6"/>
      <c r="N15" s="6"/>
      <c r="O15" s="6"/>
      <c r="P15" s="6"/>
    </row>
    <row r="16" spans="1:22" x14ac:dyDescent="0.25">
      <c r="B16" s="156"/>
      <c r="H16" s="6"/>
      <c r="I16" s="6"/>
      <c r="J16" s="6"/>
      <c r="K16" s="6"/>
      <c r="L16" s="6"/>
      <c r="M16" s="6"/>
      <c r="N16" s="6"/>
      <c r="O16" s="6"/>
      <c r="P16" s="6"/>
    </row>
    <row r="17" spans="2:16" x14ac:dyDescent="0.25">
      <c r="B17" s="157" t="s">
        <v>587</v>
      </c>
      <c r="H17" s="6"/>
      <c r="I17" s="6"/>
      <c r="J17" s="6"/>
      <c r="K17" s="6"/>
      <c r="L17" s="6"/>
      <c r="M17" s="6"/>
      <c r="N17" s="6"/>
      <c r="O17" s="6"/>
      <c r="P17" s="6"/>
    </row>
    <row r="18" spans="2:16" x14ac:dyDescent="0.25">
      <c r="B18" s="358" t="s">
        <v>589</v>
      </c>
      <c r="C18" s="358"/>
      <c r="D18" s="358"/>
      <c r="E18" s="358"/>
      <c r="F18" s="358"/>
      <c r="H18" s="6"/>
      <c r="I18" s="6"/>
      <c r="J18" s="6"/>
      <c r="K18" s="6"/>
      <c r="L18" s="6"/>
      <c r="M18" s="6"/>
      <c r="N18" s="6"/>
      <c r="O18" s="6"/>
      <c r="P18" s="6"/>
    </row>
    <row r="19" spans="2:16" x14ac:dyDescent="0.25">
      <c r="B19" s="358" t="s">
        <v>604</v>
      </c>
      <c r="C19" s="358"/>
      <c r="D19" s="358"/>
      <c r="E19" s="358"/>
      <c r="F19" s="358"/>
      <c r="H19" s="6"/>
      <c r="I19" s="6"/>
      <c r="J19" s="6"/>
      <c r="K19" s="6"/>
      <c r="L19" s="6"/>
      <c r="M19" s="6"/>
      <c r="N19" s="6"/>
      <c r="O19" s="6"/>
      <c r="P19" s="6"/>
    </row>
    <row r="20" spans="2:16" ht="30" customHeight="1" x14ac:dyDescent="0.25">
      <c r="B20" s="358" t="s">
        <v>595</v>
      </c>
      <c r="C20" s="358"/>
      <c r="D20" s="358"/>
      <c r="E20" s="358"/>
      <c r="F20" s="358"/>
      <c r="H20" s="6"/>
      <c r="I20" s="6"/>
      <c r="J20" s="6"/>
      <c r="K20" s="6"/>
      <c r="L20" s="6"/>
      <c r="M20" s="6"/>
      <c r="N20" s="6"/>
      <c r="O20" s="6"/>
      <c r="P20" s="6"/>
    </row>
    <row r="21" spans="2:16" s="160" customFormat="1" x14ac:dyDescent="0.25">
      <c r="B21" s="359" t="s">
        <v>659</v>
      </c>
      <c r="C21" s="359"/>
      <c r="D21" s="359"/>
      <c r="E21" s="359"/>
      <c r="F21" s="359"/>
      <c r="G21" s="161"/>
    </row>
    <row r="22" spans="2:16" x14ac:dyDescent="0.25">
      <c r="H22" s="6"/>
      <c r="I22" s="6"/>
      <c r="J22" s="6"/>
      <c r="K22" s="6"/>
      <c r="L22" s="6"/>
      <c r="M22" s="6"/>
      <c r="N22" s="6"/>
      <c r="O22" s="6"/>
      <c r="P22" s="6"/>
    </row>
    <row r="23" spans="2:16" x14ac:dyDescent="0.25">
      <c r="B23" s="157" t="s">
        <v>588</v>
      </c>
      <c r="H23" s="6"/>
      <c r="I23" s="6"/>
      <c r="J23" s="6"/>
      <c r="K23" s="6"/>
      <c r="L23" s="6"/>
      <c r="M23" s="6"/>
      <c r="N23" s="6"/>
      <c r="O23" s="6"/>
      <c r="P23" s="6"/>
    </row>
    <row r="24" spans="2:16" x14ac:dyDescent="0.25">
      <c r="B24" s="358" t="s">
        <v>591</v>
      </c>
      <c r="C24" s="358"/>
      <c r="D24" s="358"/>
      <c r="E24" s="358"/>
      <c r="F24" s="358"/>
      <c r="H24" s="6"/>
      <c r="I24" s="6"/>
      <c r="J24" s="6"/>
      <c r="K24" s="6"/>
      <c r="L24" s="6"/>
      <c r="M24" s="6"/>
      <c r="N24" s="6"/>
      <c r="O24" s="6"/>
      <c r="P24" s="6"/>
    </row>
    <row r="25" spans="2:16" x14ac:dyDescent="0.25">
      <c r="B25" s="358" t="s">
        <v>661</v>
      </c>
      <c r="C25" s="358"/>
      <c r="D25" s="358"/>
      <c r="E25" s="358"/>
      <c r="F25" s="358"/>
      <c r="H25" s="6"/>
      <c r="I25" s="6"/>
      <c r="J25" s="6"/>
      <c r="K25" s="6"/>
      <c r="L25" s="6"/>
      <c r="M25" s="6"/>
      <c r="N25" s="6"/>
      <c r="O25" s="6"/>
      <c r="P25" s="6"/>
    </row>
    <row r="26" spans="2:16" x14ac:dyDescent="0.25">
      <c r="H26" s="6"/>
      <c r="I26" s="6"/>
      <c r="J26" s="6"/>
      <c r="K26" s="6"/>
      <c r="L26" s="6"/>
      <c r="M26" s="6"/>
      <c r="N26" s="6"/>
      <c r="O26" s="6"/>
      <c r="P26" s="6"/>
    </row>
    <row r="27" spans="2:16" x14ac:dyDescent="0.25">
      <c r="B27" s="157" t="s">
        <v>590</v>
      </c>
      <c r="H27" s="6"/>
      <c r="I27" s="6"/>
      <c r="J27" s="6"/>
      <c r="K27" s="6"/>
      <c r="L27" s="6"/>
      <c r="M27" s="6"/>
      <c r="N27" s="6"/>
      <c r="O27" s="6"/>
      <c r="P27" s="6"/>
    </row>
    <row r="28" spans="2:16" ht="30" customHeight="1" x14ac:dyDescent="0.25">
      <c r="B28" s="358" t="s">
        <v>593</v>
      </c>
      <c r="C28" s="358"/>
      <c r="D28" s="358"/>
      <c r="E28" s="358"/>
      <c r="F28" s="358"/>
      <c r="H28" s="6"/>
      <c r="I28" s="6"/>
      <c r="J28" s="6"/>
      <c r="K28" s="6"/>
      <c r="L28" s="6"/>
      <c r="M28" s="6"/>
      <c r="N28" s="6"/>
      <c r="O28" s="6"/>
      <c r="P28" s="6"/>
    </row>
    <row r="29" spans="2:16" ht="30" customHeight="1" x14ac:dyDescent="0.25">
      <c r="B29" s="358" t="s">
        <v>594</v>
      </c>
      <c r="C29" s="358"/>
      <c r="D29" s="358"/>
      <c r="E29" s="358"/>
      <c r="F29" s="358"/>
      <c r="H29" s="6"/>
      <c r="I29" s="6"/>
      <c r="J29" s="6"/>
      <c r="K29" s="6"/>
      <c r="L29" s="6"/>
      <c r="M29" s="6"/>
      <c r="N29" s="6"/>
      <c r="O29" s="6"/>
      <c r="P29" s="6"/>
    </row>
    <row r="30" spans="2:16" ht="15" customHeight="1" x14ac:dyDescent="0.25">
      <c r="B30" s="6" t="s">
        <v>592</v>
      </c>
      <c r="H30" s="6"/>
      <c r="I30" s="6"/>
      <c r="J30" s="6"/>
      <c r="K30" s="6"/>
      <c r="L30" s="6"/>
      <c r="M30" s="6"/>
      <c r="N30" s="6"/>
      <c r="O30" s="6"/>
      <c r="P30" s="6"/>
    </row>
    <row r="31" spans="2:16" x14ac:dyDescent="0.25">
      <c r="H31" s="6"/>
      <c r="I31" s="6"/>
      <c r="J31" s="6"/>
      <c r="K31" s="6"/>
      <c r="L31" s="6"/>
      <c r="M31" s="6"/>
      <c r="N31" s="6"/>
      <c r="O31" s="6"/>
      <c r="P31" s="6"/>
    </row>
    <row r="32" spans="2:16" x14ac:dyDescent="0.25">
      <c r="B32" s="157" t="s">
        <v>596</v>
      </c>
      <c r="H32" s="6"/>
      <c r="I32" s="6"/>
      <c r="J32" s="6"/>
      <c r="K32" s="6"/>
      <c r="L32" s="6"/>
      <c r="M32" s="6"/>
      <c r="N32" s="6"/>
      <c r="O32" s="6"/>
      <c r="P32" s="6"/>
    </row>
    <row r="33" spans="2:16" x14ac:dyDescent="0.25">
      <c r="B33" s="358" t="s">
        <v>597</v>
      </c>
      <c r="C33" s="358"/>
      <c r="D33" s="358"/>
      <c r="E33" s="358"/>
      <c r="F33" s="358"/>
      <c r="H33" s="6"/>
      <c r="I33" s="6"/>
      <c r="J33" s="6"/>
      <c r="K33" s="6"/>
      <c r="L33" s="6"/>
      <c r="M33" s="6"/>
      <c r="N33" s="6"/>
      <c r="O33" s="6"/>
      <c r="P33" s="6"/>
    </row>
    <row r="34" spans="2:16" x14ac:dyDescent="0.25">
      <c r="H34" s="6"/>
      <c r="I34" s="6"/>
      <c r="J34" s="6"/>
      <c r="K34" s="6"/>
      <c r="L34" s="6"/>
      <c r="M34" s="6"/>
      <c r="N34" s="6"/>
      <c r="O34" s="6"/>
      <c r="P34" s="6"/>
    </row>
    <row r="35" spans="2:16" x14ac:dyDescent="0.25">
      <c r="B35" s="157" t="s">
        <v>600</v>
      </c>
      <c r="H35" s="6"/>
      <c r="I35" s="6"/>
      <c r="J35" s="6"/>
      <c r="K35" s="6"/>
      <c r="L35" s="6"/>
      <c r="M35" s="6"/>
      <c r="N35" s="6"/>
      <c r="O35" s="6"/>
      <c r="P35" s="6"/>
    </row>
    <row r="36" spans="2:16" x14ac:dyDescent="0.25">
      <c r="B36" s="358" t="s">
        <v>599</v>
      </c>
      <c r="C36" s="358"/>
      <c r="D36" s="358"/>
      <c r="E36" s="358"/>
      <c r="F36" s="358"/>
      <c r="H36" s="6"/>
      <c r="I36" s="6"/>
      <c r="J36" s="6"/>
      <c r="K36" s="6"/>
      <c r="L36" s="6"/>
      <c r="M36" s="6"/>
      <c r="N36" s="6"/>
      <c r="O36" s="6"/>
      <c r="P36" s="6"/>
    </row>
    <row r="37" spans="2:16" ht="30" customHeight="1" x14ac:dyDescent="0.25">
      <c r="B37" s="358" t="s">
        <v>664</v>
      </c>
      <c r="C37" s="358"/>
      <c r="D37" s="358"/>
      <c r="E37" s="358"/>
      <c r="F37" s="358"/>
      <c r="H37" s="6"/>
      <c r="I37" s="6"/>
      <c r="J37" s="6"/>
      <c r="K37" s="6"/>
      <c r="L37" s="6"/>
      <c r="M37" s="6"/>
      <c r="N37" s="6"/>
      <c r="O37" s="6"/>
      <c r="P37" s="6"/>
    </row>
    <row r="38" spans="2:16" x14ac:dyDescent="0.25">
      <c r="B38" s="359" t="s">
        <v>615</v>
      </c>
      <c r="C38" s="359"/>
      <c r="D38" s="359"/>
      <c r="E38" s="359"/>
      <c r="F38" s="359"/>
      <c r="H38" s="6"/>
      <c r="I38" s="6"/>
      <c r="J38" s="6"/>
      <c r="K38" s="6"/>
      <c r="L38" s="6"/>
      <c r="M38" s="6"/>
      <c r="N38" s="6"/>
      <c r="O38" s="6"/>
      <c r="P38" s="6"/>
    </row>
    <row r="39" spans="2:16" x14ac:dyDescent="0.25">
      <c r="H39" s="6"/>
      <c r="I39" s="6"/>
      <c r="J39" s="6"/>
      <c r="K39" s="6"/>
      <c r="L39" s="6"/>
      <c r="M39" s="6"/>
      <c r="N39" s="6"/>
      <c r="O39" s="6"/>
      <c r="P39" s="6"/>
    </row>
    <row r="40" spans="2:16" x14ac:dyDescent="0.25">
      <c r="B40" s="157" t="s">
        <v>601</v>
      </c>
      <c r="H40" s="6"/>
      <c r="I40" s="6"/>
      <c r="J40" s="6"/>
      <c r="K40" s="6"/>
      <c r="L40" s="6"/>
      <c r="M40" s="6"/>
      <c r="N40" s="6"/>
      <c r="O40" s="6"/>
      <c r="P40" s="6"/>
    </row>
    <row r="41" spans="2:16" x14ac:dyDescent="0.25">
      <c r="B41" s="358" t="s">
        <v>602</v>
      </c>
      <c r="C41" s="358"/>
      <c r="D41" s="358"/>
      <c r="E41" s="358"/>
      <c r="F41" s="358"/>
      <c r="H41" s="6"/>
      <c r="I41" s="6"/>
      <c r="J41" s="6"/>
      <c r="K41" s="6"/>
      <c r="L41" s="6"/>
      <c r="M41" s="6"/>
      <c r="N41" s="6"/>
      <c r="O41" s="6"/>
      <c r="P41" s="6"/>
    </row>
    <row r="42" spans="2:16" x14ac:dyDescent="0.25">
      <c r="B42" s="158"/>
      <c r="C42" s="158"/>
      <c r="D42" s="158"/>
      <c r="E42" s="158"/>
      <c r="F42" s="158"/>
      <c r="H42" s="6"/>
      <c r="I42" s="6"/>
      <c r="J42" s="6"/>
      <c r="K42" s="6"/>
      <c r="L42" s="6"/>
      <c r="M42" s="6"/>
      <c r="N42" s="6"/>
      <c r="O42" s="6"/>
      <c r="P42" s="6"/>
    </row>
    <row r="43" spans="2:16" x14ac:dyDescent="0.25">
      <c r="B43" s="156" t="s">
        <v>12</v>
      </c>
      <c r="H43" s="6"/>
      <c r="I43" s="6"/>
      <c r="J43" s="6"/>
      <c r="K43" s="6"/>
      <c r="L43" s="6"/>
      <c r="M43" s="6"/>
      <c r="N43" s="6"/>
      <c r="O43" s="6"/>
      <c r="P43" s="6"/>
    </row>
    <row r="44" spans="2:16" x14ac:dyDescent="0.25">
      <c r="B44" s="20" t="s">
        <v>606</v>
      </c>
      <c r="H44" s="6"/>
      <c r="I44" s="6"/>
      <c r="J44" s="6"/>
      <c r="K44" s="6"/>
      <c r="L44" s="6"/>
      <c r="M44" s="6"/>
      <c r="N44" s="6"/>
      <c r="O44" s="6"/>
      <c r="P44" s="6"/>
    </row>
    <row r="45" spans="2:16" x14ac:dyDescent="0.25">
      <c r="B45" s="222" t="s">
        <v>665</v>
      </c>
      <c r="H45" s="6"/>
      <c r="I45" s="6"/>
      <c r="J45" s="6"/>
      <c r="K45" s="6"/>
      <c r="L45" s="6"/>
      <c r="M45" s="6"/>
      <c r="N45" s="6"/>
      <c r="O45" s="6"/>
      <c r="P45" s="6"/>
    </row>
    <row r="46" spans="2:16" x14ac:dyDescent="0.25">
      <c r="B46" s="20" t="s">
        <v>608</v>
      </c>
      <c r="H46" s="6"/>
      <c r="I46" s="6"/>
      <c r="J46" s="6"/>
      <c r="K46" s="6"/>
      <c r="L46" s="6"/>
      <c r="M46" s="6"/>
      <c r="N46" s="6"/>
      <c r="O46" s="6"/>
      <c r="P46" s="6"/>
    </row>
    <row r="47" spans="2:16" ht="40.5" customHeight="1" x14ac:dyDescent="0.25">
      <c r="B47" s="359" t="s">
        <v>667</v>
      </c>
      <c r="C47" s="359"/>
      <c r="D47" s="359"/>
      <c r="E47" s="359"/>
      <c r="F47" s="359"/>
      <c r="H47" s="6"/>
      <c r="I47" s="6"/>
      <c r="J47" s="6"/>
      <c r="K47" s="6"/>
      <c r="L47" s="6"/>
      <c r="M47" s="6"/>
      <c r="N47" s="6"/>
      <c r="O47" s="6"/>
      <c r="P47" s="6"/>
    </row>
    <row r="48" spans="2:16" x14ac:dyDescent="0.25">
      <c r="B48" s="159" t="s">
        <v>605</v>
      </c>
      <c r="H48" s="6"/>
      <c r="I48" s="6"/>
      <c r="J48" s="6"/>
      <c r="K48" s="6"/>
      <c r="L48" s="6"/>
      <c r="M48" s="6"/>
      <c r="N48" s="6"/>
      <c r="O48" s="6"/>
      <c r="P48" s="6"/>
    </row>
    <row r="49" spans="1:16" ht="18.75" customHeight="1" x14ac:dyDescent="0.25">
      <c r="B49" s="358" t="s">
        <v>666</v>
      </c>
      <c r="C49" s="358"/>
      <c r="D49" s="358"/>
      <c r="E49" s="358"/>
      <c r="F49" s="358"/>
      <c r="H49" s="6"/>
      <c r="I49" s="6"/>
      <c r="J49" s="6"/>
      <c r="K49" s="6"/>
      <c r="L49" s="6"/>
      <c r="M49" s="6"/>
      <c r="N49" s="6"/>
      <c r="O49" s="6"/>
      <c r="P49" s="6"/>
    </row>
    <row r="50" spans="1:16" ht="81.75" customHeight="1" x14ac:dyDescent="0.25">
      <c r="B50" s="358" t="s">
        <v>20</v>
      </c>
      <c r="C50" s="358"/>
      <c r="D50" s="358"/>
      <c r="E50" s="358"/>
      <c r="F50" s="358"/>
      <c r="H50" s="6"/>
      <c r="I50" s="6"/>
      <c r="J50" s="6"/>
      <c r="K50" s="6"/>
      <c r="L50" s="6"/>
      <c r="M50" s="6"/>
      <c r="N50" s="6"/>
      <c r="O50" s="6"/>
      <c r="P50" s="6"/>
    </row>
    <row r="51" spans="1:16" x14ac:dyDescent="0.25">
      <c r="B51" s="158"/>
      <c r="C51" s="158"/>
      <c r="D51" s="158"/>
      <c r="E51" s="158"/>
      <c r="F51" s="158"/>
      <c r="H51" s="6"/>
      <c r="I51" s="6"/>
      <c r="J51" s="6"/>
      <c r="K51" s="6"/>
      <c r="L51" s="6"/>
      <c r="M51" s="6"/>
      <c r="N51" s="6"/>
      <c r="O51" s="6"/>
      <c r="P51" s="6"/>
    </row>
    <row r="52" spans="1:16" x14ac:dyDescent="0.25">
      <c r="A52" s="20"/>
      <c r="B52" s="21"/>
      <c r="C52" s="21"/>
      <c r="D52" s="21"/>
      <c r="E52" s="21"/>
      <c r="F52" s="21"/>
      <c r="G52" s="21"/>
      <c r="H52" s="21"/>
      <c r="I52" s="21"/>
      <c r="J52" s="19"/>
      <c r="K52" s="19"/>
    </row>
    <row r="53" spans="1:16" x14ac:dyDescent="0.25">
      <c r="A53" s="19"/>
      <c r="B53" s="19"/>
      <c r="C53" s="19"/>
      <c r="D53" s="19"/>
      <c r="E53" s="19"/>
      <c r="F53" s="19"/>
      <c r="G53" s="19"/>
      <c r="H53" s="19"/>
      <c r="I53" s="19"/>
      <c r="J53" s="19"/>
      <c r="K53" s="19"/>
    </row>
    <row r="54" spans="1:16" x14ac:dyDescent="0.25">
      <c r="A54" s="19"/>
      <c r="B54" s="19"/>
      <c r="C54" s="19"/>
      <c r="D54" s="19"/>
      <c r="E54" s="19"/>
      <c r="F54" s="19"/>
      <c r="G54" s="19"/>
      <c r="H54" s="19"/>
      <c r="I54" s="19"/>
      <c r="J54" s="19"/>
      <c r="K54" s="19"/>
    </row>
    <row r="55" spans="1:16" x14ac:dyDescent="0.25">
      <c r="A55" s="19"/>
      <c r="B55" s="19"/>
      <c r="C55" s="19"/>
      <c r="D55" s="19"/>
      <c r="E55" s="19"/>
      <c r="F55" s="19"/>
      <c r="G55" s="19"/>
      <c r="H55" s="19"/>
      <c r="I55" s="19"/>
      <c r="J55" s="19"/>
      <c r="K55" s="19"/>
    </row>
    <row r="56" spans="1:16" x14ac:dyDescent="0.25">
      <c r="A56" s="19"/>
      <c r="B56" s="19"/>
      <c r="C56" s="19"/>
      <c r="D56" s="19"/>
      <c r="E56" s="19"/>
      <c r="F56" s="19"/>
      <c r="G56" s="19"/>
      <c r="H56" s="19"/>
      <c r="I56" s="19"/>
      <c r="J56" s="19"/>
    </row>
    <row r="57" spans="1:16" x14ac:dyDescent="0.25">
      <c r="A57" s="141"/>
      <c r="B57" s="19"/>
      <c r="C57" s="19"/>
      <c r="D57" s="19"/>
      <c r="E57" s="19"/>
      <c r="F57" s="19"/>
      <c r="G57" s="19"/>
      <c r="H57" s="19"/>
      <c r="I57" s="19"/>
      <c r="J57" s="19"/>
    </row>
    <row r="58" spans="1:16" x14ac:dyDescent="0.25">
      <c r="A58" s="19"/>
      <c r="B58" s="19"/>
      <c r="C58" s="19"/>
      <c r="D58" s="19"/>
      <c r="E58" s="19"/>
      <c r="F58" s="19"/>
      <c r="G58" s="19"/>
      <c r="H58" s="19"/>
      <c r="I58" s="19"/>
      <c r="J58" s="19"/>
    </row>
    <row r="59" spans="1:16" x14ac:dyDescent="0.25">
      <c r="A59" s="19"/>
      <c r="B59" s="19"/>
      <c r="C59" s="19"/>
      <c r="D59" s="19"/>
      <c r="E59" s="19"/>
      <c r="F59" s="19"/>
      <c r="G59" s="19"/>
      <c r="H59" s="19"/>
      <c r="I59" s="19"/>
      <c r="J59" s="19"/>
    </row>
    <row r="60" spans="1:16" x14ac:dyDescent="0.25">
      <c r="A60" s="19"/>
      <c r="B60" s="19"/>
      <c r="C60" s="19"/>
      <c r="D60" s="19"/>
      <c r="E60" s="19"/>
      <c r="F60" s="19"/>
      <c r="G60" s="19"/>
      <c r="H60" s="19"/>
      <c r="I60" s="19"/>
      <c r="J60" s="19"/>
    </row>
    <row r="61" spans="1:16" x14ac:dyDescent="0.25">
      <c r="A61" s="50"/>
      <c r="B61" s="19"/>
      <c r="C61" s="19"/>
      <c r="D61" s="19"/>
      <c r="E61" s="19"/>
      <c r="F61" s="19"/>
      <c r="G61" s="19"/>
      <c r="H61" s="19"/>
      <c r="I61" s="19"/>
      <c r="J61" s="19"/>
    </row>
    <row r="62" spans="1:16" x14ac:dyDescent="0.25">
      <c r="B62" s="50"/>
      <c r="C62" s="19"/>
      <c r="D62" s="19"/>
      <c r="E62" s="19"/>
      <c r="F62" s="19"/>
      <c r="G62" s="19"/>
      <c r="H62" s="19"/>
      <c r="I62" s="19"/>
      <c r="J62" s="19"/>
    </row>
    <row r="63" spans="1:16" x14ac:dyDescent="0.25">
      <c r="B63" s="50"/>
      <c r="C63" s="19"/>
      <c r="D63" s="19"/>
      <c r="E63" s="19"/>
      <c r="F63" s="19"/>
      <c r="G63" s="19"/>
      <c r="H63" s="19"/>
      <c r="I63" s="19"/>
      <c r="J63" s="19"/>
    </row>
    <row r="64" spans="1:16" x14ac:dyDescent="0.25">
      <c r="B64" s="50"/>
      <c r="C64" s="19"/>
      <c r="D64" s="19"/>
      <c r="E64" s="19"/>
      <c r="F64" s="19"/>
      <c r="G64" s="19"/>
      <c r="H64" s="19"/>
      <c r="I64" s="19"/>
      <c r="J64" s="19"/>
    </row>
  </sheetData>
  <sheetProtection algorithmName="SHA-512" hashValue="ITL0xNWqIZkm0p3fniE6jb2Zym6sQlH50HM6PydSp8MYDtw1ifqMUDVIL2ogY3kkksfpmsL/uAdOM3YfoirOLg==" saltValue="KH9z5SZ6jGybGV35t5oVmA==" spinCount="100000" sheet="1" objects="1" scenarios="1"/>
  <mergeCells count="25">
    <mergeCell ref="B10:F10"/>
    <mergeCell ref="B38:F38"/>
    <mergeCell ref="B29:F29"/>
    <mergeCell ref="B12:F12"/>
    <mergeCell ref="B20:F20"/>
    <mergeCell ref="B33:F33"/>
    <mergeCell ref="B36:F36"/>
    <mergeCell ref="B21:F21"/>
    <mergeCell ref="B37:F37"/>
    <mergeCell ref="B18:F18"/>
    <mergeCell ref="B24:F24"/>
    <mergeCell ref="B25:F25"/>
    <mergeCell ref="B28:F28"/>
    <mergeCell ref="B13:F13"/>
    <mergeCell ref="B2:F2"/>
    <mergeCell ref="B3:F3"/>
    <mergeCell ref="B5:F5"/>
    <mergeCell ref="B6:F6"/>
    <mergeCell ref="B9:F9"/>
    <mergeCell ref="B41:F41"/>
    <mergeCell ref="B11:F11"/>
    <mergeCell ref="B19:F19"/>
    <mergeCell ref="B49:F49"/>
    <mergeCell ref="B50:F50"/>
    <mergeCell ref="B47:F47"/>
  </mergeCells>
  <pageMargins left="0.70866141732283472" right="0.70866141732283472" top="0.74803149606299213" bottom="0.74803149606299213" header="0.31496062992125984" footer="0.31496062992125984"/>
  <pageSetup paperSize="9" scale="59" fitToHeight="0" orientation="landscape" r:id="rId1"/>
  <rowBreaks count="2" manualBreakCount="2">
    <brk id="42" max="6" man="1"/>
    <brk id="5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2"/>
  <sheetViews>
    <sheetView view="pageBreakPreview" topLeftCell="A4" zoomScale="85" zoomScaleNormal="100" zoomScaleSheetLayoutView="85" workbookViewId="0">
      <selection activeCell="A24" sqref="A24"/>
    </sheetView>
  </sheetViews>
  <sheetFormatPr defaultColWidth="25.5703125" defaultRowHeight="15" x14ac:dyDescent="0.25"/>
  <cols>
    <col min="1" max="1" width="2.140625" style="6" customWidth="1"/>
    <col min="2" max="2" width="36.140625" style="16" customWidth="1"/>
    <col min="3" max="3" width="33.140625" style="6" customWidth="1"/>
    <col min="4" max="4" width="5" style="6" customWidth="1"/>
    <col min="5" max="5" width="3.85546875" style="6" customWidth="1"/>
    <col min="6" max="6" width="5.140625" style="6" customWidth="1"/>
    <col min="7" max="7" width="6" style="18" customWidth="1"/>
    <col min="8" max="9" width="9.85546875" style="18" customWidth="1"/>
    <col min="10" max="10" width="27.140625" style="18" customWidth="1"/>
    <col min="11" max="12" width="11.28515625" style="18" customWidth="1"/>
    <col min="13" max="13" width="16.28515625" style="18" customWidth="1"/>
    <col min="14" max="14" width="15.5703125" style="18" customWidth="1"/>
    <col min="15" max="15" width="16.28515625" style="18" customWidth="1"/>
    <col min="16" max="16" width="22" style="6" customWidth="1"/>
    <col min="17" max="18" width="16.28515625" style="6" customWidth="1"/>
    <col min="19" max="19" width="22.42578125" style="6" bestFit="1" customWidth="1"/>
    <col min="20" max="20" width="25.140625" style="6" customWidth="1"/>
    <col min="21" max="21" width="51.28515625" style="6" customWidth="1"/>
    <col min="22" max="22" width="2.28515625" style="6" customWidth="1"/>
    <col min="23" max="16384" width="25.5703125" style="6"/>
  </cols>
  <sheetData>
    <row r="1" spans="1:22" x14ac:dyDescent="0.25">
      <c r="A1" s="15"/>
      <c r="D1" s="18"/>
      <c r="F1" s="99"/>
      <c r="G1" s="6"/>
      <c r="H1" s="57"/>
      <c r="I1" s="6"/>
      <c r="J1" s="6"/>
      <c r="P1" s="18"/>
      <c r="Q1" s="18"/>
      <c r="R1" s="18"/>
      <c r="S1" s="18"/>
      <c r="T1" s="123"/>
      <c r="U1" s="15"/>
    </row>
    <row r="2" spans="1:22" ht="23.25" customHeight="1" x14ac:dyDescent="0.35">
      <c r="A2" s="15"/>
      <c r="B2" s="360" t="s">
        <v>519</v>
      </c>
      <c r="C2" s="360"/>
      <c r="D2" s="360"/>
      <c r="E2" s="360"/>
      <c r="F2" s="360"/>
      <c r="G2" s="360"/>
      <c r="H2" s="360"/>
      <c r="I2" s="360"/>
      <c r="J2" s="360"/>
      <c r="K2" s="360"/>
      <c r="L2" s="360"/>
      <c r="M2" s="360"/>
      <c r="N2" s="360"/>
      <c r="O2" s="360"/>
      <c r="P2" s="360"/>
      <c r="Q2" s="360"/>
      <c r="R2" s="360"/>
      <c r="S2" s="360"/>
      <c r="T2" s="360"/>
      <c r="U2" s="360"/>
    </row>
    <row r="3" spans="1:22" ht="23.25" customHeight="1" x14ac:dyDescent="0.35">
      <c r="A3" s="15"/>
      <c r="B3" s="360" t="s">
        <v>520</v>
      </c>
      <c r="C3" s="360"/>
      <c r="D3" s="360"/>
      <c r="E3" s="360"/>
      <c r="F3" s="360"/>
      <c r="G3" s="360"/>
      <c r="H3" s="360"/>
      <c r="I3" s="360"/>
      <c r="J3" s="360"/>
      <c r="K3" s="360"/>
      <c r="L3" s="360"/>
      <c r="M3" s="360"/>
      <c r="N3" s="360"/>
      <c r="O3" s="360"/>
      <c r="P3" s="360"/>
      <c r="Q3" s="360"/>
      <c r="R3" s="360"/>
      <c r="S3" s="360"/>
      <c r="T3" s="360"/>
      <c r="U3" s="360"/>
    </row>
    <row r="4" spans="1:22" ht="23.25" x14ac:dyDescent="0.35">
      <c r="A4" s="15"/>
      <c r="B4" s="221"/>
      <c r="C4" s="221"/>
      <c r="D4" s="221"/>
      <c r="E4" s="221"/>
      <c r="F4" s="221"/>
      <c r="G4" s="221"/>
      <c r="H4" s="221"/>
      <c r="I4" s="221"/>
      <c r="J4" s="221"/>
      <c r="K4" s="221"/>
      <c r="L4" s="221"/>
      <c r="M4" s="221"/>
      <c r="N4" s="221"/>
      <c r="O4" s="221"/>
      <c r="P4" s="221"/>
      <c r="Q4" s="221"/>
      <c r="R4" s="221"/>
      <c r="S4" s="221"/>
      <c r="T4" s="221"/>
      <c r="U4" s="221"/>
    </row>
    <row r="5" spans="1:22" ht="21" customHeight="1" x14ac:dyDescent="0.35">
      <c r="A5" s="15"/>
      <c r="B5" s="361" t="s">
        <v>551</v>
      </c>
      <c r="C5" s="361"/>
      <c r="D5" s="361"/>
      <c r="E5" s="361"/>
      <c r="F5" s="361"/>
      <c r="G5" s="361"/>
      <c r="H5" s="361"/>
      <c r="I5" s="361"/>
      <c r="J5" s="361"/>
      <c r="K5" s="361"/>
      <c r="L5" s="361"/>
      <c r="M5" s="361"/>
      <c r="N5" s="361"/>
      <c r="O5" s="361"/>
      <c r="P5" s="361"/>
      <c r="Q5" s="361"/>
      <c r="R5" s="361"/>
      <c r="S5" s="361"/>
      <c r="T5" s="361"/>
      <c r="U5" s="361"/>
    </row>
    <row r="6" spans="1:22" ht="21" customHeight="1" x14ac:dyDescent="0.35">
      <c r="A6" s="15"/>
      <c r="B6" s="362" t="s">
        <v>722</v>
      </c>
      <c r="C6" s="362"/>
      <c r="D6" s="362"/>
      <c r="E6" s="362"/>
      <c r="F6" s="362"/>
      <c r="G6" s="362"/>
      <c r="H6" s="362"/>
      <c r="I6" s="362"/>
      <c r="J6" s="362"/>
      <c r="K6" s="362"/>
      <c r="L6" s="362"/>
      <c r="M6" s="362"/>
      <c r="N6" s="362"/>
      <c r="O6" s="362"/>
      <c r="P6" s="362"/>
      <c r="Q6" s="362"/>
      <c r="R6" s="362"/>
      <c r="S6" s="362"/>
      <c r="T6" s="362"/>
      <c r="U6" s="362"/>
      <c r="V6" s="362"/>
    </row>
    <row r="7" spans="1:22" x14ac:dyDescent="0.25">
      <c r="A7" s="15"/>
      <c r="D7" s="18"/>
      <c r="F7" s="99"/>
      <c r="G7" s="6"/>
      <c r="H7" s="57"/>
      <c r="I7" s="6"/>
      <c r="J7" s="6"/>
      <c r="P7" s="18"/>
      <c r="Q7" s="18"/>
      <c r="R7" s="18"/>
      <c r="S7" s="18"/>
      <c r="T7" s="123"/>
      <c r="U7" s="15"/>
    </row>
    <row r="8" spans="1:22" ht="114" customHeight="1" x14ac:dyDescent="0.25">
      <c r="A8" s="4"/>
      <c r="B8" s="7" t="s">
        <v>9</v>
      </c>
      <c r="C8" s="8" t="s">
        <v>10</v>
      </c>
      <c r="D8" s="365" t="s">
        <v>526</v>
      </c>
      <c r="E8" s="366"/>
      <c r="F8" s="366"/>
      <c r="G8" s="367"/>
      <c r="H8" s="368" t="s">
        <v>524</v>
      </c>
      <c r="I8" s="368"/>
      <c r="J8" s="225" t="s">
        <v>568</v>
      </c>
      <c r="K8" s="225" t="s">
        <v>668</v>
      </c>
      <c r="L8" s="225" t="s">
        <v>22</v>
      </c>
      <c r="M8" s="225" t="s">
        <v>15</v>
      </c>
      <c r="N8" s="225" t="s">
        <v>16</v>
      </c>
      <c r="O8" s="225" t="s">
        <v>657</v>
      </c>
      <c r="P8" s="225" t="s">
        <v>527</v>
      </c>
      <c r="Q8" s="225" t="s">
        <v>16</v>
      </c>
      <c r="R8" s="225" t="s">
        <v>11</v>
      </c>
      <c r="S8" s="224" t="s">
        <v>17</v>
      </c>
      <c r="T8" s="8" t="s">
        <v>12</v>
      </c>
      <c r="U8" s="227" t="s">
        <v>13</v>
      </c>
      <c r="V8" s="4"/>
    </row>
    <row r="9" spans="1:22" s="4" customFormat="1" x14ac:dyDescent="0.25">
      <c r="B9" s="46"/>
      <c r="C9" s="228"/>
      <c r="D9" s="229"/>
      <c r="E9" s="228"/>
      <c r="F9" s="40"/>
      <c r="G9" s="40"/>
      <c r="H9" s="102"/>
      <c r="I9" s="40"/>
      <c r="J9" s="47"/>
      <c r="K9" s="230"/>
      <c r="L9" s="230"/>
      <c r="M9" s="48"/>
      <c r="N9" s="48"/>
      <c r="O9" s="231"/>
      <c r="P9" s="48"/>
      <c r="Q9" s="48"/>
      <c r="R9" s="232"/>
      <c r="S9" s="48"/>
      <c r="T9" s="63"/>
      <c r="U9" s="49"/>
    </row>
    <row r="10" spans="1:22" s="27" customFormat="1" ht="23.25" customHeight="1" x14ac:dyDescent="0.25">
      <c r="B10" s="75" t="s">
        <v>491</v>
      </c>
      <c r="C10" s="76"/>
      <c r="D10" s="77"/>
      <c r="E10" s="76"/>
      <c r="F10" s="76"/>
      <c r="G10" s="76"/>
      <c r="H10" s="103"/>
      <c r="I10" s="76"/>
      <c r="J10" s="78"/>
      <c r="K10" s="233"/>
      <c r="L10" s="233"/>
      <c r="M10" s="79"/>
      <c r="N10" s="79"/>
      <c r="O10" s="79"/>
      <c r="P10" s="79"/>
      <c r="Q10" s="79"/>
      <c r="R10" s="234"/>
      <c r="S10" s="79"/>
      <c r="T10" s="80"/>
      <c r="U10" s="81"/>
    </row>
    <row r="11" spans="1:22" x14ac:dyDescent="0.25">
      <c r="A11" s="4"/>
      <c r="B11" s="204" t="s">
        <v>318</v>
      </c>
      <c r="C11" s="205"/>
      <c r="D11" s="97"/>
      <c r="E11" s="113"/>
      <c r="F11" s="100"/>
      <c r="G11" s="95"/>
      <c r="H11" s="92"/>
      <c r="I11" s="92"/>
      <c r="J11" s="92"/>
      <c r="K11" s="92"/>
      <c r="L11" s="92"/>
      <c r="M11" s="92"/>
      <c r="N11" s="92"/>
      <c r="O11" s="92"/>
      <c r="P11" s="92"/>
      <c r="Q11" s="92"/>
      <c r="R11" s="92"/>
      <c r="S11" s="92"/>
      <c r="T11" s="93"/>
      <c r="U11" s="94"/>
      <c r="V11" s="4"/>
    </row>
    <row r="12" spans="1:22" s="4" customFormat="1" x14ac:dyDescent="0.25">
      <c r="A12" s="15"/>
      <c r="B12" s="25" t="s">
        <v>188</v>
      </c>
      <c r="C12" s="1" t="s">
        <v>2</v>
      </c>
      <c r="D12" s="11">
        <v>1.5</v>
      </c>
      <c r="E12" s="35" t="s">
        <v>525</v>
      </c>
      <c r="F12" s="299">
        <v>1.8</v>
      </c>
      <c r="G12" s="9" t="s">
        <v>5</v>
      </c>
      <c r="H12" s="260"/>
      <c r="I12" s="54" t="s">
        <v>5</v>
      </c>
      <c r="J12" s="1" t="s">
        <v>2</v>
      </c>
      <c r="K12" s="42"/>
      <c r="L12" s="235">
        <v>1000</v>
      </c>
      <c r="M12" s="86"/>
      <c r="N12" s="87">
        <f>M12*K12</f>
        <v>0</v>
      </c>
      <c r="O12" s="236">
        <v>1449600</v>
      </c>
      <c r="P12" s="87">
        <f t="shared" ref="P12:P17" si="0">M12*O12</f>
        <v>0</v>
      </c>
      <c r="Q12" s="87">
        <f t="shared" ref="Q12:Q17" si="1">M12*K12</f>
        <v>0</v>
      </c>
      <c r="R12" s="88">
        <v>0.09</v>
      </c>
      <c r="S12" s="60">
        <f t="shared" ref="S12:S17" si="2">M12*(1+R12)</f>
        <v>0</v>
      </c>
      <c r="T12" s="203"/>
      <c r="U12" s="206" t="s">
        <v>616</v>
      </c>
    </row>
    <row r="13" spans="1:22" s="4" customFormat="1" x14ac:dyDescent="0.25">
      <c r="A13" s="15"/>
      <c r="B13" s="220" t="s">
        <v>660</v>
      </c>
      <c r="C13" s="1" t="s">
        <v>2</v>
      </c>
      <c r="D13" s="11">
        <v>2</v>
      </c>
      <c r="E13" s="35"/>
      <c r="F13" s="35"/>
      <c r="G13" s="9" t="s">
        <v>5</v>
      </c>
      <c r="H13" s="260"/>
      <c r="I13" s="9" t="s">
        <v>5</v>
      </c>
      <c r="J13" s="1" t="s">
        <v>2</v>
      </c>
      <c r="K13" s="145"/>
      <c r="L13" s="237">
        <v>1000</v>
      </c>
      <c r="M13" s="86"/>
      <c r="N13" s="87">
        <f t="shared" ref="N13:N17" si="3">M13*K13</f>
        <v>0</v>
      </c>
      <c r="O13" s="238">
        <v>528200</v>
      </c>
      <c r="P13" s="13">
        <f t="shared" si="0"/>
        <v>0</v>
      </c>
      <c r="Q13" s="87">
        <f t="shared" si="1"/>
        <v>0</v>
      </c>
      <c r="R13" s="3">
        <v>0.09</v>
      </c>
      <c r="S13" s="13">
        <f t="shared" si="2"/>
        <v>0</v>
      </c>
      <c r="T13" s="203"/>
      <c r="U13" s="206" t="s">
        <v>616</v>
      </c>
    </row>
    <row r="14" spans="1:22" s="4" customFormat="1" x14ac:dyDescent="0.25">
      <c r="A14" s="15"/>
      <c r="B14" s="25" t="s">
        <v>319</v>
      </c>
      <c r="C14" s="1" t="s">
        <v>2</v>
      </c>
      <c r="D14" s="11">
        <v>2.5</v>
      </c>
      <c r="E14" s="35"/>
      <c r="F14" s="35"/>
      <c r="G14" s="9" t="s">
        <v>5</v>
      </c>
      <c r="H14" s="260"/>
      <c r="I14" s="9" t="s">
        <v>5</v>
      </c>
      <c r="J14" s="1" t="s">
        <v>2</v>
      </c>
      <c r="K14" s="145"/>
      <c r="L14" s="235">
        <v>1000</v>
      </c>
      <c r="M14" s="86"/>
      <c r="N14" s="87">
        <f t="shared" si="3"/>
        <v>0</v>
      </c>
      <c r="O14" s="238">
        <v>1353304</v>
      </c>
      <c r="P14" s="13">
        <f t="shared" si="0"/>
        <v>0</v>
      </c>
      <c r="Q14" s="87">
        <f t="shared" si="1"/>
        <v>0</v>
      </c>
      <c r="R14" s="3">
        <v>0.09</v>
      </c>
      <c r="S14" s="13">
        <f t="shared" si="2"/>
        <v>0</v>
      </c>
      <c r="T14" s="203"/>
      <c r="U14" s="206" t="s">
        <v>617</v>
      </c>
    </row>
    <row r="15" spans="1:22" s="4" customFormat="1" x14ac:dyDescent="0.25">
      <c r="B15" s="25" t="s">
        <v>320</v>
      </c>
      <c r="C15" s="10" t="s">
        <v>321</v>
      </c>
      <c r="D15" s="11">
        <v>250</v>
      </c>
      <c r="E15" s="35"/>
      <c r="F15" s="35"/>
      <c r="G15" s="9" t="s">
        <v>0</v>
      </c>
      <c r="H15" s="260"/>
      <c r="I15" s="9" t="s">
        <v>0</v>
      </c>
      <c r="J15" s="1" t="s">
        <v>2</v>
      </c>
      <c r="K15" s="145"/>
      <c r="L15" s="235">
        <v>8</v>
      </c>
      <c r="M15" s="86"/>
      <c r="N15" s="87">
        <f t="shared" si="3"/>
        <v>0</v>
      </c>
      <c r="O15" s="238">
        <v>84920</v>
      </c>
      <c r="P15" s="13">
        <f t="shared" si="0"/>
        <v>0</v>
      </c>
      <c r="Q15" s="87">
        <f t="shared" si="1"/>
        <v>0</v>
      </c>
      <c r="R15" s="3">
        <v>0.09</v>
      </c>
      <c r="S15" s="13">
        <f t="shared" si="2"/>
        <v>0</v>
      </c>
      <c r="T15" s="203"/>
      <c r="U15" s="206" t="s">
        <v>624</v>
      </c>
    </row>
    <row r="16" spans="1:22" s="4" customFormat="1" x14ac:dyDescent="0.25">
      <c r="A16" s="302"/>
      <c r="B16" s="25" t="s">
        <v>322</v>
      </c>
      <c r="C16" s="1" t="s">
        <v>2</v>
      </c>
      <c r="D16" s="303">
        <v>4</v>
      </c>
      <c r="E16" s="35" t="s">
        <v>525</v>
      </c>
      <c r="F16" s="299">
        <v>5</v>
      </c>
      <c r="G16" s="9" t="s">
        <v>5</v>
      </c>
      <c r="H16" s="260"/>
      <c r="I16" s="9" t="s">
        <v>5</v>
      </c>
      <c r="J16" s="1" t="s">
        <v>2</v>
      </c>
      <c r="K16" s="145"/>
      <c r="L16" s="235">
        <v>1000</v>
      </c>
      <c r="M16" s="86"/>
      <c r="N16" s="87">
        <f t="shared" si="3"/>
        <v>0</v>
      </c>
      <c r="O16" s="238">
        <v>4000000</v>
      </c>
      <c r="P16" s="13">
        <f t="shared" si="0"/>
        <v>0</v>
      </c>
      <c r="Q16" s="87">
        <f t="shared" si="1"/>
        <v>0</v>
      </c>
      <c r="R16" s="3">
        <v>0.09</v>
      </c>
      <c r="S16" s="13">
        <f t="shared" si="2"/>
        <v>0</v>
      </c>
      <c r="T16" s="203"/>
      <c r="U16" s="206" t="s">
        <v>618</v>
      </c>
    </row>
    <row r="17" spans="1:22" s="4" customFormat="1" x14ac:dyDescent="0.25">
      <c r="A17" s="15"/>
      <c r="B17" s="25" t="s">
        <v>323</v>
      </c>
      <c r="C17" s="1" t="s">
        <v>2</v>
      </c>
      <c r="D17" s="11">
        <v>0.5</v>
      </c>
      <c r="E17" s="35"/>
      <c r="F17" s="35"/>
      <c r="G17" s="9" t="s">
        <v>5</v>
      </c>
      <c r="H17" s="260"/>
      <c r="I17" s="9" t="s">
        <v>5</v>
      </c>
      <c r="J17" s="1" t="s">
        <v>2</v>
      </c>
      <c r="K17" s="145"/>
      <c r="L17" s="235">
        <v>1000</v>
      </c>
      <c r="M17" s="86"/>
      <c r="N17" s="87">
        <f t="shared" si="3"/>
        <v>0</v>
      </c>
      <c r="O17" s="238">
        <v>434000</v>
      </c>
      <c r="P17" s="13">
        <f t="shared" si="0"/>
        <v>0</v>
      </c>
      <c r="Q17" s="87">
        <f t="shared" si="1"/>
        <v>0</v>
      </c>
      <c r="R17" s="3">
        <v>0.09</v>
      </c>
      <c r="S17" s="13">
        <f t="shared" si="2"/>
        <v>0</v>
      </c>
      <c r="T17" s="203"/>
      <c r="U17" s="206" t="s">
        <v>616</v>
      </c>
    </row>
    <row r="18" spans="1:22" s="4" customFormat="1" x14ac:dyDescent="0.25">
      <c r="A18" s="15"/>
      <c r="B18" s="55"/>
      <c r="C18" s="239"/>
      <c r="D18" s="240"/>
      <c r="E18" s="239"/>
      <c r="F18" s="69"/>
      <c r="G18" s="69"/>
      <c r="H18" s="105"/>
      <c r="I18" s="69"/>
      <c r="J18" s="70"/>
      <c r="K18" s="241"/>
      <c r="L18" s="242"/>
      <c r="M18" s="242" t="s">
        <v>18</v>
      </c>
      <c r="N18" s="242"/>
      <c r="O18" s="242"/>
      <c r="P18" s="143">
        <f>SUM(P12:P17)</f>
        <v>0</v>
      </c>
      <c r="Q18" s="243"/>
      <c r="R18" s="244"/>
      <c r="S18" s="71"/>
      <c r="T18" s="72"/>
      <c r="U18" s="207"/>
    </row>
    <row r="19" spans="1:22" s="4" customFormat="1" x14ac:dyDescent="0.25">
      <c r="A19" s="15"/>
      <c r="B19" s="10"/>
      <c r="C19" s="245"/>
      <c r="D19" s="34"/>
      <c r="E19" s="35"/>
      <c r="F19" s="36"/>
      <c r="G19" s="246"/>
      <c r="H19" s="246"/>
      <c r="I19" s="37"/>
      <c r="J19" s="247"/>
      <c r="K19" s="37"/>
      <c r="L19" s="37"/>
      <c r="M19" s="248"/>
      <c r="N19" s="248"/>
      <c r="O19" s="37"/>
      <c r="P19" s="38"/>
      <c r="Q19" s="39"/>
      <c r="R19" s="5"/>
      <c r="S19" s="5"/>
      <c r="T19" s="5"/>
      <c r="U19" s="208"/>
    </row>
    <row r="20" spans="1:22" x14ac:dyDescent="0.25">
      <c r="A20" s="15"/>
      <c r="B20" s="204" t="s">
        <v>314</v>
      </c>
      <c r="C20" s="205"/>
      <c r="D20" s="97"/>
      <c r="E20" s="113"/>
      <c r="F20" s="100"/>
      <c r="G20" s="95"/>
      <c r="H20" s="92"/>
      <c r="I20" s="92"/>
      <c r="J20" s="92"/>
      <c r="K20" s="92"/>
      <c r="L20" s="92"/>
      <c r="M20" s="92"/>
      <c r="N20" s="92"/>
      <c r="O20" s="92"/>
      <c r="P20" s="92"/>
      <c r="Q20" s="92"/>
      <c r="R20" s="92"/>
      <c r="S20" s="92"/>
      <c r="T20" s="93"/>
      <c r="U20" s="94"/>
      <c r="V20" s="4"/>
    </row>
    <row r="21" spans="1:22" s="4" customFormat="1" x14ac:dyDescent="0.25">
      <c r="A21" s="15"/>
      <c r="B21" s="25" t="s">
        <v>179</v>
      </c>
      <c r="C21" s="1" t="s">
        <v>2</v>
      </c>
      <c r="D21" s="11">
        <v>15</v>
      </c>
      <c r="E21" s="35"/>
      <c r="F21" s="35"/>
      <c r="G21" s="9" t="s">
        <v>5</v>
      </c>
      <c r="H21" s="260"/>
      <c r="I21" s="54" t="s">
        <v>5</v>
      </c>
      <c r="J21" s="1" t="s">
        <v>2</v>
      </c>
      <c r="K21" s="42"/>
      <c r="L21" s="235">
        <v>1000</v>
      </c>
      <c r="M21" s="86"/>
      <c r="N21" s="87">
        <f t="shared" ref="N21:N30" si="4">M21*K21</f>
        <v>0</v>
      </c>
      <c r="O21" s="236">
        <v>242230</v>
      </c>
      <c r="P21" s="87">
        <f t="shared" ref="P21:P30" si="5">M21*O21</f>
        <v>0</v>
      </c>
      <c r="Q21" s="87">
        <f t="shared" ref="Q21:Q27" si="6">M21*K21</f>
        <v>0</v>
      </c>
      <c r="R21" s="88">
        <v>0.09</v>
      </c>
      <c r="S21" s="60">
        <f t="shared" ref="S21:S30" si="7">M21*(1+R21)</f>
        <v>0</v>
      </c>
      <c r="T21" s="203"/>
      <c r="U21" s="206" t="s">
        <v>619</v>
      </c>
    </row>
    <row r="22" spans="1:22" s="4" customFormat="1" x14ac:dyDescent="0.25">
      <c r="A22" s="15"/>
      <c r="B22" s="25" t="s">
        <v>552</v>
      </c>
      <c r="C22" s="1" t="s">
        <v>2</v>
      </c>
      <c r="D22" s="11">
        <v>15</v>
      </c>
      <c r="E22" s="35"/>
      <c r="F22" s="35"/>
      <c r="G22" s="9" t="s">
        <v>5</v>
      </c>
      <c r="H22" s="260"/>
      <c r="I22" s="9" t="s">
        <v>5</v>
      </c>
      <c r="J22" s="1" t="s">
        <v>2</v>
      </c>
      <c r="K22" s="42"/>
      <c r="L22" s="235">
        <v>1000</v>
      </c>
      <c r="M22" s="86"/>
      <c r="N22" s="87">
        <f t="shared" si="4"/>
        <v>0</v>
      </c>
      <c r="O22" s="238">
        <v>43785</v>
      </c>
      <c r="P22" s="13">
        <f t="shared" si="5"/>
        <v>0</v>
      </c>
      <c r="Q22" s="87">
        <f t="shared" si="6"/>
        <v>0</v>
      </c>
      <c r="R22" s="3">
        <v>0.09</v>
      </c>
      <c r="S22" s="13">
        <f t="shared" si="7"/>
        <v>0</v>
      </c>
      <c r="T22" s="203"/>
      <c r="U22" s="206" t="s">
        <v>619</v>
      </c>
    </row>
    <row r="23" spans="1:22" s="4" customFormat="1" x14ac:dyDescent="0.25">
      <c r="A23" s="15"/>
      <c r="B23" s="25" t="s">
        <v>553</v>
      </c>
      <c r="C23" s="1" t="s">
        <v>2</v>
      </c>
      <c r="D23" s="11">
        <v>15</v>
      </c>
      <c r="E23" s="35"/>
      <c r="F23" s="35"/>
      <c r="G23" s="9" t="s">
        <v>5</v>
      </c>
      <c r="H23" s="260"/>
      <c r="I23" s="9" t="s">
        <v>5</v>
      </c>
      <c r="J23" s="1" t="s">
        <v>2</v>
      </c>
      <c r="K23" s="42"/>
      <c r="L23" s="235">
        <v>1000</v>
      </c>
      <c r="M23" s="86"/>
      <c r="N23" s="87">
        <f t="shared" si="4"/>
        <v>0</v>
      </c>
      <c r="O23" s="238">
        <v>49600</v>
      </c>
      <c r="P23" s="13">
        <f t="shared" si="5"/>
        <v>0</v>
      </c>
      <c r="Q23" s="87">
        <f t="shared" si="6"/>
        <v>0</v>
      </c>
      <c r="R23" s="3">
        <v>0.09</v>
      </c>
      <c r="S23" s="13">
        <f t="shared" si="7"/>
        <v>0</v>
      </c>
      <c r="T23" s="203"/>
      <c r="U23" s="206" t="s">
        <v>619</v>
      </c>
    </row>
    <row r="24" spans="1:22" s="4" customFormat="1" x14ac:dyDescent="0.25">
      <c r="A24" s="343"/>
      <c r="B24" s="25" t="s">
        <v>554</v>
      </c>
      <c r="C24" s="1" t="s">
        <v>2</v>
      </c>
      <c r="D24" s="11">
        <v>14</v>
      </c>
      <c r="E24" s="342" t="s">
        <v>525</v>
      </c>
      <c r="F24" s="342">
        <v>20</v>
      </c>
      <c r="G24" s="9" t="s">
        <v>5</v>
      </c>
      <c r="H24" s="260"/>
      <c r="I24" s="9" t="s">
        <v>0</v>
      </c>
      <c r="J24" s="1" t="s">
        <v>2</v>
      </c>
      <c r="K24" s="42"/>
      <c r="L24" s="235">
        <v>1000</v>
      </c>
      <c r="M24" s="86"/>
      <c r="N24" s="87">
        <f t="shared" si="4"/>
        <v>0</v>
      </c>
      <c r="O24" s="238">
        <v>18540</v>
      </c>
      <c r="P24" s="13">
        <f t="shared" si="5"/>
        <v>0</v>
      </c>
      <c r="Q24" s="87">
        <f t="shared" si="6"/>
        <v>0</v>
      </c>
      <c r="R24" s="3">
        <v>0.09</v>
      </c>
      <c r="S24" s="13">
        <f t="shared" si="7"/>
        <v>0</v>
      </c>
      <c r="T24" s="203"/>
      <c r="U24" s="206" t="s">
        <v>620</v>
      </c>
    </row>
    <row r="25" spans="1:22" s="4" customFormat="1" x14ac:dyDescent="0.25">
      <c r="A25" s="15"/>
      <c r="B25" s="25" t="s">
        <v>180</v>
      </c>
      <c r="C25" s="1" t="s">
        <v>2</v>
      </c>
      <c r="D25" s="11">
        <v>15</v>
      </c>
      <c r="E25" s="35"/>
      <c r="F25" s="35"/>
      <c r="G25" s="9" t="s">
        <v>5</v>
      </c>
      <c r="H25" s="260"/>
      <c r="I25" s="9" t="s">
        <v>5</v>
      </c>
      <c r="J25" s="1" t="s">
        <v>2</v>
      </c>
      <c r="K25" s="42"/>
      <c r="L25" s="235">
        <v>1000</v>
      </c>
      <c r="M25" s="86"/>
      <c r="N25" s="87">
        <f t="shared" si="4"/>
        <v>0</v>
      </c>
      <c r="O25" s="238">
        <v>75680</v>
      </c>
      <c r="P25" s="13">
        <f t="shared" si="5"/>
        <v>0</v>
      </c>
      <c r="Q25" s="87">
        <f t="shared" si="6"/>
        <v>0</v>
      </c>
      <c r="R25" s="3">
        <v>0.09</v>
      </c>
      <c r="S25" s="13">
        <f t="shared" si="7"/>
        <v>0</v>
      </c>
      <c r="T25" s="203"/>
      <c r="U25" s="206" t="s">
        <v>621</v>
      </c>
    </row>
    <row r="26" spans="1:22" s="4" customFormat="1" x14ac:dyDescent="0.25">
      <c r="A26" s="15"/>
      <c r="B26" s="25" t="s">
        <v>180</v>
      </c>
      <c r="C26" s="10" t="s">
        <v>181</v>
      </c>
      <c r="D26" s="11">
        <v>15</v>
      </c>
      <c r="E26" s="35"/>
      <c r="F26" s="35"/>
      <c r="G26" s="9" t="s">
        <v>5</v>
      </c>
      <c r="H26" s="260"/>
      <c r="I26" s="9" t="s">
        <v>5</v>
      </c>
      <c r="J26" s="1" t="s">
        <v>2</v>
      </c>
      <c r="K26" s="42"/>
      <c r="L26" s="235">
        <v>1000</v>
      </c>
      <c r="M26" s="86"/>
      <c r="N26" s="87">
        <f t="shared" si="4"/>
        <v>0</v>
      </c>
      <c r="O26" s="238">
        <v>58450</v>
      </c>
      <c r="P26" s="13">
        <f t="shared" si="5"/>
        <v>0</v>
      </c>
      <c r="Q26" s="87">
        <f t="shared" si="6"/>
        <v>0</v>
      </c>
      <c r="R26" s="3">
        <v>0.09</v>
      </c>
      <c r="S26" s="13">
        <f t="shared" si="7"/>
        <v>0</v>
      </c>
      <c r="T26" s="203"/>
      <c r="U26" s="206" t="s">
        <v>622</v>
      </c>
    </row>
    <row r="27" spans="1:22" s="4" customFormat="1" x14ac:dyDescent="0.25">
      <c r="A27" s="15"/>
      <c r="B27" s="25" t="s">
        <v>555</v>
      </c>
      <c r="C27" s="10" t="s">
        <v>315</v>
      </c>
      <c r="D27" s="11">
        <v>15</v>
      </c>
      <c r="E27" s="35"/>
      <c r="F27" s="35"/>
      <c r="G27" s="9" t="s">
        <v>5</v>
      </c>
      <c r="H27" s="260"/>
      <c r="I27" s="54" t="s">
        <v>5</v>
      </c>
      <c r="J27" s="1" t="s">
        <v>2</v>
      </c>
      <c r="K27" s="42"/>
      <c r="L27" s="235">
        <v>1000</v>
      </c>
      <c r="M27" s="86"/>
      <c r="N27" s="87">
        <f t="shared" si="4"/>
        <v>0</v>
      </c>
      <c r="O27" s="236">
        <v>26400</v>
      </c>
      <c r="P27" s="87">
        <f t="shared" si="5"/>
        <v>0</v>
      </c>
      <c r="Q27" s="87">
        <f t="shared" si="6"/>
        <v>0</v>
      </c>
      <c r="R27" s="88">
        <v>0.09</v>
      </c>
      <c r="S27" s="60">
        <f t="shared" si="7"/>
        <v>0</v>
      </c>
      <c r="T27" s="203"/>
      <c r="U27" s="206" t="s">
        <v>618</v>
      </c>
    </row>
    <row r="28" spans="1:22" s="4" customFormat="1" x14ac:dyDescent="0.25">
      <c r="A28" s="15"/>
      <c r="B28" s="25" t="s">
        <v>178</v>
      </c>
      <c r="C28" s="1" t="s">
        <v>2</v>
      </c>
      <c r="D28" s="11">
        <v>15</v>
      </c>
      <c r="E28" s="35"/>
      <c r="F28" s="35"/>
      <c r="G28" s="9" t="s">
        <v>5</v>
      </c>
      <c r="H28" s="260"/>
      <c r="I28" s="9" t="s">
        <v>5</v>
      </c>
      <c r="J28" s="1" t="s">
        <v>2</v>
      </c>
      <c r="K28" s="42"/>
      <c r="L28" s="235">
        <v>1000</v>
      </c>
      <c r="M28" s="86"/>
      <c r="N28" s="87">
        <f t="shared" si="4"/>
        <v>0</v>
      </c>
      <c r="O28" s="238">
        <v>295825</v>
      </c>
      <c r="P28" s="13">
        <f t="shared" si="5"/>
        <v>0</v>
      </c>
      <c r="Q28" s="87">
        <f t="shared" ref="Q28:Q30" si="8">M28*K28</f>
        <v>0</v>
      </c>
      <c r="R28" s="3">
        <v>0.09</v>
      </c>
      <c r="S28" s="13">
        <f t="shared" si="7"/>
        <v>0</v>
      </c>
      <c r="T28" s="203"/>
      <c r="U28" s="206" t="s">
        <v>623</v>
      </c>
    </row>
    <row r="29" spans="1:22" s="4" customFormat="1" x14ac:dyDescent="0.25">
      <c r="A29" s="15"/>
      <c r="B29" s="25" t="s">
        <v>316</v>
      </c>
      <c r="C29" s="1" t="s">
        <v>2</v>
      </c>
      <c r="D29" s="11">
        <v>10</v>
      </c>
      <c r="E29" s="35"/>
      <c r="F29" s="35"/>
      <c r="G29" s="9" t="s">
        <v>5</v>
      </c>
      <c r="H29" s="260"/>
      <c r="I29" s="9" t="s">
        <v>5</v>
      </c>
      <c r="J29" s="1" t="s">
        <v>2</v>
      </c>
      <c r="K29" s="42"/>
      <c r="L29" s="235">
        <v>1000</v>
      </c>
      <c r="M29" s="86"/>
      <c r="N29" s="87">
        <f t="shared" si="4"/>
        <v>0</v>
      </c>
      <c r="O29" s="238">
        <v>311700</v>
      </c>
      <c r="P29" s="13">
        <f t="shared" si="5"/>
        <v>0</v>
      </c>
      <c r="Q29" s="87">
        <f t="shared" si="8"/>
        <v>0</v>
      </c>
      <c r="R29" s="3">
        <v>0.09</v>
      </c>
      <c r="S29" s="13">
        <f t="shared" si="7"/>
        <v>0</v>
      </c>
      <c r="T29" s="203"/>
      <c r="U29" s="298"/>
    </row>
    <row r="30" spans="1:22" s="4" customFormat="1" x14ac:dyDescent="0.25">
      <c r="A30" s="15"/>
      <c r="B30" s="25" t="s">
        <v>317</v>
      </c>
      <c r="C30" s="1" t="s">
        <v>2</v>
      </c>
      <c r="D30" s="11">
        <v>7</v>
      </c>
      <c r="E30" s="35"/>
      <c r="F30" s="35"/>
      <c r="G30" s="9" t="s">
        <v>5</v>
      </c>
      <c r="H30" s="260"/>
      <c r="I30" s="9" t="s">
        <v>0</v>
      </c>
      <c r="J30" s="1" t="s">
        <v>2</v>
      </c>
      <c r="K30" s="42"/>
      <c r="L30" s="235">
        <v>1000</v>
      </c>
      <c r="M30" s="86"/>
      <c r="N30" s="87">
        <f t="shared" si="4"/>
        <v>0</v>
      </c>
      <c r="O30" s="238">
        <v>250740</v>
      </c>
      <c r="P30" s="13">
        <f t="shared" si="5"/>
        <v>0</v>
      </c>
      <c r="Q30" s="87">
        <f t="shared" si="8"/>
        <v>0</v>
      </c>
      <c r="R30" s="3">
        <v>0.09</v>
      </c>
      <c r="S30" s="13">
        <f t="shared" si="7"/>
        <v>0</v>
      </c>
      <c r="T30" s="203"/>
      <c r="U30" s="298"/>
    </row>
    <row r="31" spans="1:22" s="4" customFormat="1" x14ac:dyDescent="0.25">
      <c r="B31" s="136"/>
      <c r="C31" s="249"/>
      <c r="D31" s="250"/>
      <c r="E31" s="249"/>
      <c r="F31" s="134"/>
      <c r="G31" s="134"/>
      <c r="H31" s="135"/>
      <c r="I31" s="134"/>
      <c r="J31" s="137"/>
      <c r="K31" s="251"/>
      <c r="L31" s="252"/>
      <c r="M31" s="252" t="s">
        <v>18</v>
      </c>
      <c r="N31" s="252"/>
      <c r="O31" s="252"/>
      <c r="P31" s="144">
        <f>SUM(P21:P30)</f>
        <v>0</v>
      </c>
      <c r="Q31" s="253"/>
      <c r="R31" s="254"/>
      <c r="S31" s="138"/>
      <c r="T31" s="139"/>
      <c r="U31" s="142"/>
    </row>
    <row r="32" spans="1:22" x14ac:dyDescent="0.25">
      <c r="A32" s="4"/>
      <c r="B32" s="146"/>
      <c r="C32" s="5"/>
      <c r="D32" s="147"/>
      <c r="E32" s="5"/>
      <c r="F32" s="148"/>
      <c r="G32" s="5"/>
      <c r="H32" s="24"/>
      <c r="I32" s="5"/>
      <c r="J32" s="5"/>
      <c r="K32" s="5"/>
      <c r="L32" s="5"/>
      <c r="M32" s="5"/>
      <c r="N32" s="5"/>
      <c r="O32" s="5"/>
      <c r="P32" s="5"/>
      <c r="Q32" s="5"/>
      <c r="R32" s="5"/>
      <c r="S32" s="5"/>
      <c r="T32" s="5"/>
      <c r="U32" s="23"/>
      <c r="V32" s="4"/>
    </row>
    <row r="33" spans="1:21" s="4" customFormat="1" ht="25.5" customHeight="1" x14ac:dyDescent="0.25">
      <c r="B33" s="56"/>
      <c r="C33" s="255"/>
      <c r="D33" s="256"/>
      <c r="E33" s="255"/>
      <c r="F33" s="64"/>
      <c r="G33" s="64"/>
      <c r="H33" s="108"/>
      <c r="I33" s="64"/>
      <c r="J33" s="65"/>
      <c r="K33" s="257"/>
      <c r="L33" s="257"/>
      <c r="M33" s="258" t="s">
        <v>522</v>
      </c>
      <c r="N33" s="258"/>
      <c r="O33" s="258"/>
      <c r="P33" s="66">
        <f>SUM(P18+P31)</f>
        <v>0</v>
      </c>
      <c r="Q33" s="66"/>
      <c r="R33" s="259"/>
      <c r="S33" s="66"/>
      <c r="T33" s="67"/>
      <c r="U33" s="68"/>
    </row>
    <row r="34" spans="1:21" x14ac:dyDescent="0.25">
      <c r="A34" s="4"/>
      <c r="B34" s="74"/>
      <c r="C34" s="4"/>
      <c r="D34" s="98"/>
      <c r="E34" s="4"/>
      <c r="F34" s="101"/>
      <c r="G34" s="4"/>
      <c r="H34" s="107"/>
      <c r="I34" s="4"/>
      <c r="J34" s="4"/>
      <c r="K34" s="4"/>
      <c r="L34" s="4"/>
      <c r="M34" s="4"/>
      <c r="N34" s="4"/>
      <c r="O34" s="4"/>
      <c r="P34" s="4"/>
      <c r="Q34" s="4"/>
      <c r="R34" s="4"/>
      <c r="S34" s="4"/>
      <c r="T34" s="121"/>
      <c r="U34" s="4"/>
    </row>
    <row r="35" spans="1:21" x14ac:dyDescent="0.25">
      <c r="G35" s="6"/>
      <c r="H35" s="6"/>
      <c r="I35" s="6"/>
      <c r="J35" s="6"/>
      <c r="K35" s="6"/>
      <c r="L35" s="6"/>
      <c r="M35" s="6"/>
      <c r="N35" s="6"/>
      <c r="O35" s="6"/>
    </row>
    <row r="36" spans="1:21" x14ac:dyDescent="0.25">
      <c r="G36" s="6"/>
      <c r="H36" s="6"/>
      <c r="I36" s="6"/>
      <c r="J36" s="6"/>
      <c r="K36" s="6"/>
      <c r="L36" s="6"/>
      <c r="M36" s="6"/>
      <c r="N36" s="6"/>
      <c r="O36" s="6"/>
    </row>
    <row r="37" spans="1:21" x14ac:dyDescent="0.25">
      <c r="G37" s="6"/>
      <c r="H37" s="6"/>
      <c r="I37" s="6"/>
      <c r="J37" s="6"/>
      <c r="K37" s="6"/>
      <c r="L37" s="6"/>
      <c r="M37" s="6"/>
      <c r="N37" s="6"/>
      <c r="O37" s="6"/>
    </row>
    <row r="38" spans="1:21" x14ac:dyDescent="0.25">
      <c r="C38" s="17"/>
      <c r="G38" s="6"/>
      <c r="H38" s="6"/>
      <c r="I38" s="6"/>
      <c r="J38" s="6"/>
      <c r="K38" s="6"/>
      <c r="L38" s="6"/>
      <c r="M38" s="6"/>
      <c r="N38" s="6"/>
      <c r="O38" s="6"/>
    </row>
    <row r="39" spans="1:21" x14ac:dyDescent="0.25">
      <c r="G39" s="6"/>
      <c r="H39" s="6"/>
      <c r="I39" s="6"/>
      <c r="J39" s="6"/>
      <c r="K39" s="6"/>
      <c r="L39" s="6"/>
      <c r="M39" s="6"/>
      <c r="N39" s="6"/>
      <c r="O39" s="6"/>
    </row>
    <row r="40" spans="1:21" x14ac:dyDescent="0.25">
      <c r="G40" s="6"/>
      <c r="H40" s="6"/>
      <c r="I40" s="6"/>
      <c r="J40" s="6"/>
      <c r="K40" s="6"/>
      <c r="L40" s="6"/>
      <c r="M40" s="6"/>
      <c r="N40" s="6"/>
      <c r="O40" s="6"/>
    </row>
    <row r="41" spans="1:21" x14ac:dyDescent="0.25">
      <c r="G41" s="6"/>
      <c r="H41" s="6"/>
      <c r="I41" s="6"/>
      <c r="J41" s="6"/>
      <c r="K41" s="6"/>
      <c r="L41" s="6"/>
      <c r="M41" s="6"/>
      <c r="N41" s="6"/>
      <c r="O41" s="6"/>
    </row>
    <row r="42" spans="1:21" x14ac:dyDescent="0.25">
      <c r="G42" s="6"/>
      <c r="H42" s="6"/>
      <c r="I42" s="6"/>
      <c r="J42" s="6"/>
      <c r="K42" s="6"/>
      <c r="L42" s="6"/>
      <c r="M42" s="6"/>
      <c r="N42" s="6"/>
      <c r="O42" s="6"/>
    </row>
  </sheetData>
  <sheetProtection algorithmName="SHA-512" hashValue="4SGz0r0mRyhHHOH1hLt+XU0TIvKKj0WBQfQnQCYbAv9/5ZlJKGa+M6OY87rO9nVXWjAjq54fdzPu4ejwyVFuIQ==" saltValue="NLRTXuXkgcp9iSvhYcgAWA==" spinCount="100000" sheet="1" objects="1" scenarios="1"/>
  <mergeCells count="6">
    <mergeCell ref="D8:G8"/>
    <mergeCell ref="H8:I8"/>
    <mergeCell ref="B2:U2"/>
    <mergeCell ref="B3:U3"/>
    <mergeCell ref="B5:U5"/>
    <mergeCell ref="B6:V6"/>
  </mergeCells>
  <dataValidations count="5">
    <dataValidation type="whole" allowBlank="1" showInputMessage="1" showErrorMessage="1" sqref="L12:L17 L21:L30">
      <formula1>0</formula1>
      <formula2>M12</formula2>
    </dataValidation>
    <dataValidation type="whole" operator="lessThanOrEqual" allowBlank="1" showInputMessage="1" showErrorMessage="1" sqref="K12:K17 K21:K30">
      <formula1>L12</formula1>
    </dataValidation>
    <dataValidation type="decimal" allowBlank="1" showInputMessage="1" showErrorMessage="1" sqref="M12:N17 M21:N30">
      <formula1>0</formula1>
      <formula2>M12</formula2>
    </dataValidation>
    <dataValidation type="decimal" operator="equal" allowBlank="1" showInputMessage="1" showErrorMessage="1" sqref="H25:H30 H21:H23 H13:H15 H17">
      <formula1>D13</formula1>
    </dataValidation>
    <dataValidation type="whole" allowBlank="1" showInputMessage="1" showErrorMessage="1" sqref="H24 H12 H16">
      <formula1>D12</formula1>
      <formula2>F12</formula2>
    </dataValidation>
  </dataValidations>
  <pageMargins left="0.70866141732283472" right="0.70866141732283472" top="0.74803149606299213" bottom="0.74803149606299213" header="0.31496062992125984" footer="0.31496062992125984"/>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98"/>
  <sheetViews>
    <sheetView view="pageBreakPreview" zoomScale="70" zoomScaleNormal="100" zoomScaleSheetLayoutView="70" workbookViewId="0">
      <selection activeCell="K177" sqref="K177"/>
    </sheetView>
  </sheetViews>
  <sheetFormatPr defaultColWidth="25.5703125" defaultRowHeight="15" x14ac:dyDescent="0.25"/>
  <cols>
    <col min="1" max="1" width="2.140625" style="4" customWidth="1"/>
    <col min="2" max="2" width="59.42578125" style="16" customWidth="1"/>
    <col min="3" max="3" width="36" style="6" customWidth="1"/>
    <col min="4" max="4" width="6" style="6" bestFit="1" customWidth="1"/>
    <col min="5" max="5" width="6.28515625" style="6" bestFit="1" customWidth="1"/>
    <col min="6" max="6" width="3.85546875" style="6" customWidth="1"/>
    <col min="7" max="7" width="5" style="6" bestFit="1" customWidth="1"/>
    <col min="8" max="8" width="6.28515625" style="99" bestFit="1" customWidth="1"/>
    <col min="9" max="10" width="9.5703125" style="18" customWidth="1"/>
    <col min="11" max="11" width="14.42578125" style="18" customWidth="1"/>
    <col min="12" max="13" width="11.28515625" style="18" customWidth="1"/>
    <col min="14" max="14" width="16.28515625" style="18" customWidth="1"/>
    <col min="15" max="15" width="16.28515625" style="308" customWidth="1"/>
    <col min="16" max="18" width="16.28515625" style="18" customWidth="1"/>
    <col min="19" max="19" width="20.140625" style="6" customWidth="1"/>
    <col min="20" max="22" width="16.28515625" style="6" customWidth="1"/>
    <col min="23" max="23" width="25.140625" style="6" customWidth="1"/>
    <col min="24" max="24" width="47" style="6" customWidth="1"/>
    <col min="25" max="25" width="2.28515625" style="6" customWidth="1"/>
    <col min="26" max="16384" width="25.5703125" style="6"/>
  </cols>
  <sheetData>
    <row r="1" spans="2:25" x14ac:dyDescent="0.25">
      <c r="E1" s="18"/>
      <c r="G1" s="99"/>
      <c r="I1" s="57"/>
      <c r="J1" s="6"/>
      <c r="K1" s="6"/>
      <c r="S1" s="18"/>
      <c r="T1" s="18"/>
      <c r="U1" s="18"/>
      <c r="V1" s="18"/>
      <c r="W1" s="123"/>
      <c r="X1" s="15"/>
    </row>
    <row r="2" spans="2:25" ht="23.25" x14ac:dyDescent="0.35">
      <c r="B2" s="360" t="s">
        <v>519</v>
      </c>
      <c r="C2" s="360"/>
      <c r="D2" s="360"/>
      <c r="E2" s="360"/>
      <c r="F2" s="360"/>
      <c r="G2" s="360"/>
      <c r="H2" s="360"/>
      <c r="I2" s="360"/>
      <c r="J2" s="360"/>
      <c r="K2" s="360"/>
      <c r="L2" s="360"/>
      <c r="M2" s="360"/>
      <c r="N2" s="360"/>
      <c r="O2" s="360"/>
      <c r="P2" s="360"/>
      <c r="Q2" s="360"/>
      <c r="R2" s="360"/>
      <c r="S2" s="360"/>
      <c r="T2" s="360"/>
      <c r="U2" s="360"/>
      <c r="V2" s="360"/>
      <c r="W2" s="360"/>
      <c r="X2" s="360"/>
    </row>
    <row r="3" spans="2:25" ht="23.25" customHeight="1" x14ac:dyDescent="0.35">
      <c r="B3" s="360" t="s">
        <v>520</v>
      </c>
      <c r="C3" s="360"/>
      <c r="D3" s="360"/>
      <c r="E3" s="360"/>
      <c r="F3" s="360"/>
      <c r="G3" s="360"/>
      <c r="H3" s="360"/>
      <c r="I3" s="360"/>
      <c r="J3" s="360"/>
      <c r="K3" s="360"/>
      <c r="L3" s="360"/>
      <c r="M3" s="360"/>
      <c r="N3" s="360"/>
      <c r="O3" s="360"/>
      <c r="P3" s="360"/>
      <c r="Q3" s="360"/>
      <c r="R3" s="360"/>
      <c r="S3" s="360"/>
      <c r="T3" s="360"/>
      <c r="U3" s="360"/>
      <c r="V3" s="360"/>
      <c r="W3" s="360"/>
      <c r="X3" s="360"/>
    </row>
    <row r="4" spans="2:25" ht="23.25" x14ac:dyDescent="0.35">
      <c r="B4" s="221"/>
      <c r="C4" s="221"/>
      <c r="D4" s="221"/>
      <c r="E4" s="221"/>
      <c r="F4" s="221"/>
      <c r="G4" s="221"/>
      <c r="H4" s="221"/>
      <c r="I4" s="221"/>
      <c r="J4" s="221"/>
      <c r="K4" s="221"/>
      <c r="L4" s="221"/>
      <c r="M4" s="221"/>
      <c r="N4" s="221"/>
      <c r="O4" s="309"/>
      <c r="P4" s="221"/>
      <c r="Q4" s="221"/>
      <c r="R4" s="221"/>
      <c r="S4" s="221"/>
      <c r="T4" s="221"/>
      <c r="U4" s="221"/>
      <c r="V4" s="221"/>
      <c r="W4" s="221"/>
      <c r="X4" s="221"/>
    </row>
    <row r="5" spans="2:25" ht="21" customHeight="1" x14ac:dyDescent="0.35">
      <c r="B5" s="361" t="s">
        <v>541</v>
      </c>
      <c r="C5" s="361"/>
      <c r="D5" s="361"/>
      <c r="E5" s="361"/>
      <c r="F5" s="361"/>
      <c r="G5" s="361"/>
      <c r="H5" s="361"/>
      <c r="I5" s="361"/>
      <c r="J5" s="361"/>
      <c r="K5" s="361"/>
      <c r="L5" s="361"/>
      <c r="M5" s="361"/>
      <c r="N5" s="361"/>
      <c r="O5" s="361"/>
      <c r="P5" s="361"/>
      <c r="Q5" s="361"/>
      <c r="R5" s="361"/>
      <c r="S5" s="361"/>
      <c r="T5" s="361"/>
      <c r="U5" s="361"/>
      <c r="V5" s="361"/>
      <c r="W5" s="361"/>
      <c r="X5" s="361"/>
    </row>
    <row r="6" spans="2:25" ht="21" customHeight="1" x14ac:dyDescent="0.35">
      <c r="B6" s="362" t="s">
        <v>722</v>
      </c>
      <c r="C6" s="362"/>
      <c r="D6" s="362"/>
      <c r="E6" s="362"/>
      <c r="F6" s="362"/>
      <c r="G6" s="362"/>
      <c r="H6" s="362"/>
      <c r="I6" s="362"/>
      <c r="J6" s="362"/>
      <c r="K6" s="362"/>
      <c r="L6" s="362"/>
      <c r="M6" s="362"/>
      <c r="N6" s="362"/>
      <c r="O6" s="362"/>
      <c r="P6" s="362"/>
      <c r="Q6" s="362"/>
      <c r="R6" s="362"/>
      <c r="S6" s="362"/>
      <c r="T6" s="362"/>
      <c r="U6" s="362"/>
      <c r="V6" s="362"/>
      <c r="W6" s="362"/>
      <c r="X6" s="362"/>
    </row>
    <row r="7" spans="2:25" ht="21" customHeight="1" x14ac:dyDescent="0.35">
      <c r="B7" s="304"/>
      <c r="C7" s="304"/>
      <c r="D7" s="304"/>
      <c r="E7" s="304"/>
      <c r="F7" s="304"/>
      <c r="G7" s="304"/>
      <c r="H7" s="304"/>
      <c r="I7" s="304"/>
      <c r="J7" s="304"/>
      <c r="K7" s="304"/>
      <c r="L7" s="304"/>
      <c r="M7" s="304"/>
      <c r="N7" s="304"/>
      <c r="O7" s="304"/>
      <c r="P7" s="304"/>
      <c r="Q7" s="304"/>
      <c r="R7" s="304"/>
      <c r="S7" s="304"/>
      <c r="T7" s="304"/>
      <c r="U7" s="304"/>
      <c r="V7" s="304"/>
      <c r="W7" s="304"/>
      <c r="X7" s="304"/>
    </row>
    <row r="8" spans="2:25" x14ac:dyDescent="0.25">
      <c r="E8" s="18"/>
      <c r="G8" s="99"/>
      <c r="I8" s="57"/>
      <c r="J8" s="6"/>
      <c r="K8" s="6"/>
      <c r="O8" s="320"/>
      <c r="P8" s="321"/>
      <c r="Q8" s="322"/>
      <c r="R8" s="322"/>
      <c r="S8" s="321"/>
      <c r="T8" s="18"/>
      <c r="U8" s="18"/>
      <c r="V8" s="18"/>
      <c r="W8" s="123"/>
      <c r="X8" s="15"/>
    </row>
    <row r="9" spans="2:25" ht="117" customHeight="1" x14ac:dyDescent="0.25">
      <c r="B9" s="7" t="s">
        <v>9</v>
      </c>
      <c r="C9" s="8" t="s">
        <v>10</v>
      </c>
      <c r="D9" s="365" t="s">
        <v>526</v>
      </c>
      <c r="E9" s="366"/>
      <c r="F9" s="366"/>
      <c r="G9" s="366"/>
      <c r="H9" s="367"/>
      <c r="I9" s="368" t="s">
        <v>524</v>
      </c>
      <c r="J9" s="368"/>
      <c r="K9" s="225" t="s">
        <v>14</v>
      </c>
      <c r="L9" s="225" t="s">
        <v>21</v>
      </c>
      <c r="M9" s="225" t="s">
        <v>22</v>
      </c>
      <c r="N9" s="225" t="s">
        <v>15</v>
      </c>
      <c r="O9" s="310" t="s">
        <v>710</v>
      </c>
      <c r="P9" s="305" t="s">
        <v>709</v>
      </c>
      <c r="Q9" s="225" t="s">
        <v>16</v>
      </c>
      <c r="R9" s="225" t="s">
        <v>657</v>
      </c>
      <c r="S9" s="225" t="s">
        <v>711</v>
      </c>
      <c r="T9" s="225" t="s">
        <v>16</v>
      </c>
      <c r="U9" s="225" t="s">
        <v>11</v>
      </c>
      <c r="V9" s="224" t="s">
        <v>17</v>
      </c>
      <c r="W9" s="226" t="s">
        <v>12</v>
      </c>
      <c r="X9" s="8" t="s">
        <v>13</v>
      </c>
      <c r="Y9" s="4"/>
    </row>
    <row r="10" spans="2:25" s="4" customFormat="1" x14ac:dyDescent="0.25">
      <c r="B10" s="46"/>
      <c r="C10" s="228"/>
      <c r="D10" s="228"/>
      <c r="E10" s="229"/>
      <c r="F10" s="228"/>
      <c r="G10" s="40"/>
      <c r="H10" s="40"/>
      <c r="I10" s="102"/>
      <c r="J10" s="40"/>
      <c r="K10" s="47"/>
      <c r="L10" s="230"/>
      <c r="M10" s="230"/>
      <c r="N10" s="48"/>
      <c r="O10" s="311"/>
      <c r="P10" s="48"/>
      <c r="Q10" s="48"/>
      <c r="R10" s="231"/>
      <c r="S10" s="48"/>
      <c r="T10" s="48"/>
      <c r="U10" s="232"/>
      <c r="V10" s="48"/>
      <c r="W10" s="63"/>
      <c r="X10" s="49"/>
    </row>
    <row r="11" spans="2:25" s="27" customFormat="1" ht="23.25" customHeight="1" x14ac:dyDescent="0.25">
      <c r="B11" s="75" t="s">
        <v>496</v>
      </c>
      <c r="C11" s="76"/>
      <c r="D11" s="76"/>
      <c r="E11" s="77"/>
      <c r="F11" s="76"/>
      <c r="G11" s="76"/>
      <c r="H11" s="76"/>
      <c r="I11" s="103"/>
      <c r="J11" s="76"/>
      <c r="K11" s="78"/>
      <c r="L11" s="233"/>
      <c r="M11" s="233"/>
      <c r="N11" s="79"/>
      <c r="O11" s="233"/>
      <c r="P11" s="79"/>
      <c r="Q11" s="79"/>
      <c r="R11" s="79"/>
      <c r="S11" s="79"/>
      <c r="T11" s="79"/>
      <c r="U11" s="234"/>
      <c r="V11" s="79"/>
      <c r="W11" s="80"/>
      <c r="X11" s="81"/>
    </row>
    <row r="12" spans="2:25" x14ac:dyDescent="0.25">
      <c r="B12" s="204" t="s">
        <v>351</v>
      </c>
      <c r="C12" s="205"/>
      <c r="D12" s="113"/>
      <c r="E12" s="97"/>
      <c r="F12" s="113"/>
      <c r="G12" s="100"/>
      <c r="H12" s="100"/>
      <c r="I12" s="92"/>
      <c r="J12" s="92"/>
      <c r="K12" s="92"/>
      <c r="L12" s="92"/>
      <c r="M12" s="92"/>
      <c r="N12" s="92"/>
      <c r="O12" s="312"/>
      <c r="P12" s="92"/>
      <c r="Q12" s="92"/>
      <c r="R12" s="92"/>
      <c r="S12" s="92"/>
      <c r="T12" s="92"/>
      <c r="U12" s="92"/>
      <c r="V12" s="92"/>
      <c r="W12" s="93"/>
      <c r="X12" s="94"/>
      <c r="Y12" s="4"/>
    </row>
    <row r="13" spans="2:25" s="290" customFormat="1" x14ac:dyDescent="0.25">
      <c r="B13" s="25" t="s">
        <v>352</v>
      </c>
      <c r="C13" s="1" t="s">
        <v>2</v>
      </c>
      <c r="D13" s="10" t="s">
        <v>542</v>
      </c>
      <c r="E13" s="34">
        <v>250</v>
      </c>
      <c r="F13" s="35"/>
      <c r="G13" s="35"/>
      <c r="H13" s="9" t="s">
        <v>5</v>
      </c>
      <c r="I13" s="260"/>
      <c r="J13" s="9" t="s">
        <v>5</v>
      </c>
      <c r="K13" s="12" t="s">
        <v>326</v>
      </c>
      <c r="L13" s="85"/>
      <c r="M13" s="235">
        <v>1</v>
      </c>
      <c r="N13" s="86"/>
      <c r="O13" s="237">
        <v>250</v>
      </c>
      <c r="P13" s="87" t="e">
        <f>N13/I13*O13</f>
        <v>#DIV/0!</v>
      </c>
      <c r="Q13" s="87">
        <f>N13*L13</f>
        <v>0</v>
      </c>
      <c r="R13" s="236">
        <v>71355</v>
      </c>
      <c r="S13" s="87" t="e">
        <f>P13*R13</f>
        <v>#DIV/0!</v>
      </c>
      <c r="T13" s="87">
        <f t="shared" ref="T13:T34" si="0">N13*L13</f>
        <v>0</v>
      </c>
      <c r="U13" s="88">
        <v>0.09</v>
      </c>
      <c r="V13" s="60">
        <f t="shared" ref="V13:V34" si="1">N13*(1+U13)</f>
        <v>0</v>
      </c>
      <c r="W13" s="129"/>
      <c r="X13" s="218"/>
    </row>
    <row r="14" spans="2:25" s="290" customFormat="1" x14ac:dyDescent="0.25">
      <c r="B14" s="25" t="s">
        <v>355</v>
      </c>
      <c r="C14" s="1" t="s">
        <v>2</v>
      </c>
      <c r="D14" s="10" t="s">
        <v>542</v>
      </c>
      <c r="E14" s="34">
        <v>500</v>
      </c>
      <c r="F14" s="35"/>
      <c r="G14" s="35"/>
      <c r="H14" s="9" t="s">
        <v>5</v>
      </c>
      <c r="I14" s="260"/>
      <c r="J14" s="9" t="s">
        <v>5</v>
      </c>
      <c r="K14" s="12" t="s">
        <v>326</v>
      </c>
      <c r="L14" s="85"/>
      <c r="M14" s="235">
        <v>1</v>
      </c>
      <c r="N14" s="86"/>
      <c r="O14" s="237">
        <v>500</v>
      </c>
      <c r="P14" s="87" t="e">
        <f>N14/I14*O14</f>
        <v>#DIV/0!</v>
      </c>
      <c r="Q14" s="87">
        <f t="shared" ref="Q14:Q34" si="2">N14*L14</f>
        <v>0</v>
      </c>
      <c r="R14" s="238">
        <v>18000</v>
      </c>
      <c r="S14" s="87" t="e">
        <f>P14*R14</f>
        <v>#DIV/0!</v>
      </c>
      <c r="T14" s="87">
        <f t="shared" si="0"/>
        <v>0</v>
      </c>
      <c r="U14" s="3">
        <v>0.09</v>
      </c>
      <c r="V14" s="13">
        <f t="shared" si="1"/>
        <v>0</v>
      </c>
      <c r="W14" s="129"/>
      <c r="X14" s="14"/>
    </row>
    <row r="15" spans="2:25" s="290" customFormat="1" x14ac:dyDescent="0.25">
      <c r="B15" s="25" t="s">
        <v>353</v>
      </c>
      <c r="C15" s="1" t="s">
        <v>2</v>
      </c>
      <c r="D15" s="10" t="s">
        <v>542</v>
      </c>
      <c r="E15" s="34">
        <v>1100</v>
      </c>
      <c r="F15" s="35"/>
      <c r="G15" s="35"/>
      <c r="H15" s="9" t="s">
        <v>5</v>
      </c>
      <c r="I15" s="260"/>
      <c r="J15" s="9" t="s">
        <v>5</v>
      </c>
      <c r="K15" s="12" t="s">
        <v>329</v>
      </c>
      <c r="L15" s="85"/>
      <c r="M15" s="235">
        <v>1</v>
      </c>
      <c r="N15" s="86"/>
      <c r="O15" s="237">
        <v>1100</v>
      </c>
      <c r="P15" s="87" t="e">
        <f t="shared" ref="P15:P34" si="3">N15/I15*O15</f>
        <v>#DIV/0!</v>
      </c>
      <c r="Q15" s="87">
        <f t="shared" si="2"/>
        <v>0</v>
      </c>
      <c r="R15" s="238">
        <v>4575</v>
      </c>
      <c r="S15" s="87" t="e">
        <f t="shared" ref="S15:S34" si="4">P15*R15</f>
        <v>#DIV/0!</v>
      </c>
      <c r="T15" s="87">
        <f t="shared" si="0"/>
        <v>0</v>
      </c>
      <c r="U15" s="3">
        <v>0.09</v>
      </c>
      <c r="V15" s="13">
        <f t="shared" si="1"/>
        <v>0</v>
      </c>
      <c r="W15" s="129"/>
      <c r="X15" s="14"/>
    </row>
    <row r="16" spans="2:25" s="290" customFormat="1" x14ac:dyDescent="0.25">
      <c r="B16" s="25" t="s">
        <v>354</v>
      </c>
      <c r="C16" s="1" t="s">
        <v>2</v>
      </c>
      <c r="D16" s="10" t="s">
        <v>542</v>
      </c>
      <c r="E16" s="261">
        <v>350</v>
      </c>
      <c r="F16" s="40" t="s">
        <v>525</v>
      </c>
      <c r="G16" s="40">
        <v>400</v>
      </c>
      <c r="H16" s="9" t="s">
        <v>5</v>
      </c>
      <c r="I16" s="260"/>
      <c r="J16" s="9" t="s">
        <v>5</v>
      </c>
      <c r="K16" s="12" t="s">
        <v>329</v>
      </c>
      <c r="L16" s="85"/>
      <c r="M16" s="235">
        <v>1</v>
      </c>
      <c r="N16" s="86"/>
      <c r="O16" s="237">
        <v>350</v>
      </c>
      <c r="P16" s="87" t="e">
        <f t="shared" si="3"/>
        <v>#DIV/0!</v>
      </c>
      <c r="Q16" s="87">
        <f t="shared" si="2"/>
        <v>0</v>
      </c>
      <c r="R16" s="238">
        <v>38740</v>
      </c>
      <c r="S16" s="87" t="e">
        <f t="shared" si="4"/>
        <v>#DIV/0!</v>
      </c>
      <c r="T16" s="87">
        <f t="shared" si="0"/>
        <v>0</v>
      </c>
      <c r="U16" s="3">
        <v>0.09</v>
      </c>
      <c r="V16" s="13">
        <f t="shared" si="1"/>
        <v>0</v>
      </c>
      <c r="W16" s="129"/>
      <c r="X16" s="14"/>
    </row>
    <row r="17" spans="2:24" s="290" customFormat="1" x14ac:dyDescent="0.25">
      <c r="B17" s="25" t="s">
        <v>357</v>
      </c>
      <c r="C17" s="1" t="s">
        <v>2</v>
      </c>
      <c r="D17" s="10" t="s">
        <v>542</v>
      </c>
      <c r="E17" s="34">
        <v>500</v>
      </c>
      <c r="F17" s="35"/>
      <c r="G17" s="35"/>
      <c r="H17" s="9" t="s">
        <v>5</v>
      </c>
      <c r="I17" s="260"/>
      <c r="J17" s="9" t="s">
        <v>5</v>
      </c>
      <c r="K17" s="12" t="s">
        <v>326</v>
      </c>
      <c r="L17" s="85"/>
      <c r="M17" s="235">
        <v>1</v>
      </c>
      <c r="N17" s="86"/>
      <c r="O17" s="237">
        <v>500</v>
      </c>
      <c r="P17" s="87" t="e">
        <f t="shared" si="3"/>
        <v>#DIV/0!</v>
      </c>
      <c r="Q17" s="87">
        <f t="shared" si="2"/>
        <v>0</v>
      </c>
      <c r="R17" s="238">
        <v>30550</v>
      </c>
      <c r="S17" s="87" t="e">
        <f t="shared" si="4"/>
        <v>#DIV/0!</v>
      </c>
      <c r="T17" s="87">
        <f t="shared" si="0"/>
        <v>0</v>
      </c>
      <c r="U17" s="3">
        <v>0.09</v>
      </c>
      <c r="V17" s="13">
        <f t="shared" si="1"/>
        <v>0</v>
      </c>
      <c r="W17" s="129"/>
      <c r="X17" s="14"/>
    </row>
    <row r="18" spans="2:24" s="290" customFormat="1" x14ac:dyDescent="0.25">
      <c r="B18" s="25" t="s">
        <v>356</v>
      </c>
      <c r="C18" s="1" t="s">
        <v>2</v>
      </c>
      <c r="D18" s="10" t="s">
        <v>542</v>
      </c>
      <c r="E18" s="34">
        <v>500</v>
      </c>
      <c r="F18" s="35"/>
      <c r="G18" s="35"/>
      <c r="H18" s="9" t="s">
        <v>5</v>
      </c>
      <c r="I18" s="260"/>
      <c r="J18" s="9" t="s">
        <v>5</v>
      </c>
      <c r="K18" s="12" t="s">
        <v>326</v>
      </c>
      <c r="L18" s="85"/>
      <c r="M18" s="235">
        <v>1</v>
      </c>
      <c r="N18" s="86"/>
      <c r="O18" s="237">
        <v>500</v>
      </c>
      <c r="P18" s="87" t="e">
        <f t="shared" si="3"/>
        <v>#DIV/0!</v>
      </c>
      <c r="Q18" s="87">
        <f t="shared" si="2"/>
        <v>0</v>
      </c>
      <c r="R18" s="238">
        <v>8355</v>
      </c>
      <c r="S18" s="87" t="e">
        <f t="shared" si="4"/>
        <v>#DIV/0!</v>
      </c>
      <c r="T18" s="87">
        <f t="shared" si="0"/>
        <v>0</v>
      </c>
      <c r="U18" s="3">
        <v>0.09</v>
      </c>
      <c r="V18" s="13">
        <f t="shared" si="1"/>
        <v>0</v>
      </c>
      <c r="W18" s="129"/>
      <c r="X18" s="14"/>
    </row>
    <row r="19" spans="2:24" s="290" customFormat="1" x14ac:dyDescent="0.25">
      <c r="B19" s="25" t="s">
        <v>678</v>
      </c>
      <c r="C19" s="1" t="s">
        <v>2</v>
      </c>
      <c r="D19" s="10" t="s">
        <v>542</v>
      </c>
      <c r="E19" s="261">
        <v>250</v>
      </c>
      <c r="F19" s="40" t="s">
        <v>525</v>
      </c>
      <c r="G19" s="40">
        <v>270</v>
      </c>
      <c r="H19" s="9" t="s">
        <v>5</v>
      </c>
      <c r="I19" s="260"/>
      <c r="J19" s="9" t="s">
        <v>5</v>
      </c>
      <c r="K19" s="12" t="s">
        <v>326</v>
      </c>
      <c r="L19" s="85"/>
      <c r="M19" s="235">
        <v>1</v>
      </c>
      <c r="N19" s="86"/>
      <c r="O19" s="237">
        <v>250</v>
      </c>
      <c r="P19" s="87" t="e">
        <f t="shared" si="3"/>
        <v>#DIV/0!</v>
      </c>
      <c r="Q19" s="87">
        <f t="shared" si="2"/>
        <v>0</v>
      </c>
      <c r="R19" s="238">
        <v>455</v>
      </c>
      <c r="S19" s="87" t="e">
        <f t="shared" si="4"/>
        <v>#DIV/0!</v>
      </c>
      <c r="T19" s="87">
        <f t="shared" si="0"/>
        <v>0</v>
      </c>
      <c r="U19" s="3">
        <v>0.09</v>
      </c>
      <c r="V19" s="13">
        <f t="shared" si="1"/>
        <v>0</v>
      </c>
      <c r="W19" s="129"/>
      <c r="X19" s="14"/>
    </row>
    <row r="20" spans="2:24" s="290" customFormat="1" x14ac:dyDescent="0.25">
      <c r="B20" s="25" t="s">
        <v>362</v>
      </c>
      <c r="C20" s="1" t="s">
        <v>2</v>
      </c>
      <c r="D20" s="10" t="s">
        <v>542</v>
      </c>
      <c r="E20" s="34">
        <v>500</v>
      </c>
      <c r="F20" s="35"/>
      <c r="G20" s="35"/>
      <c r="H20" s="9" t="s">
        <v>5</v>
      </c>
      <c r="I20" s="260"/>
      <c r="J20" s="9" t="s">
        <v>5</v>
      </c>
      <c r="K20" s="12" t="s">
        <v>326</v>
      </c>
      <c r="L20" s="85"/>
      <c r="M20" s="235">
        <v>1</v>
      </c>
      <c r="N20" s="86"/>
      <c r="O20" s="237">
        <v>500</v>
      </c>
      <c r="P20" s="87" t="e">
        <f t="shared" si="3"/>
        <v>#DIV/0!</v>
      </c>
      <c r="Q20" s="87">
        <f t="shared" si="2"/>
        <v>0</v>
      </c>
      <c r="R20" s="238">
        <v>505</v>
      </c>
      <c r="S20" s="87" t="e">
        <f t="shared" si="4"/>
        <v>#DIV/0!</v>
      </c>
      <c r="T20" s="87">
        <f t="shared" si="0"/>
        <v>0</v>
      </c>
      <c r="U20" s="3">
        <v>0.09</v>
      </c>
      <c r="V20" s="13">
        <f t="shared" si="1"/>
        <v>0</v>
      </c>
      <c r="W20" s="129"/>
      <c r="X20" s="14"/>
    </row>
    <row r="21" spans="2:24" s="290" customFormat="1" x14ac:dyDescent="0.25">
      <c r="B21" s="25" t="s">
        <v>358</v>
      </c>
      <c r="C21" s="1" t="s">
        <v>2</v>
      </c>
      <c r="D21" s="10" t="s">
        <v>542</v>
      </c>
      <c r="E21" s="34">
        <v>500</v>
      </c>
      <c r="F21" s="35"/>
      <c r="G21" s="35"/>
      <c r="H21" s="9" t="s">
        <v>5</v>
      </c>
      <c r="I21" s="260"/>
      <c r="J21" s="9" t="s">
        <v>5</v>
      </c>
      <c r="K21" s="12" t="s">
        <v>326</v>
      </c>
      <c r="L21" s="85"/>
      <c r="M21" s="235">
        <v>1</v>
      </c>
      <c r="N21" s="86"/>
      <c r="O21" s="237">
        <v>500</v>
      </c>
      <c r="P21" s="87" t="e">
        <f t="shared" si="3"/>
        <v>#DIV/0!</v>
      </c>
      <c r="Q21" s="87">
        <f t="shared" si="2"/>
        <v>0</v>
      </c>
      <c r="R21" s="238">
        <v>19465</v>
      </c>
      <c r="S21" s="87" t="e">
        <f t="shared" si="4"/>
        <v>#DIV/0!</v>
      </c>
      <c r="T21" s="87">
        <f t="shared" si="0"/>
        <v>0</v>
      </c>
      <c r="U21" s="3">
        <v>0.09</v>
      </c>
      <c r="V21" s="13">
        <f t="shared" si="1"/>
        <v>0</v>
      </c>
      <c r="W21" s="129"/>
      <c r="X21" s="14"/>
    </row>
    <row r="22" spans="2:24" s="290" customFormat="1" x14ac:dyDescent="0.25">
      <c r="B22" s="25" t="s">
        <v>359</v>
      </c>
      <c r="C22" s="1" t="s">
        <v>2</v>
      </c>
      <c r="D22" s="10" t="s">
        <v>542</v>
      </c>
      <c r="E22" s="34">
        <v>500</v>
      </c>
      <c r="F22" s="35"/>
      <c r="G22" s="35"/>
      <c r="H22" s="9" t="s">
        <v>5</v>
      </c>
      <c r="I22" s="260"/>
      <c r="J22" s="9" t="s">
        <v>5</v>
      </c>
      <c r="K22" s="12" t="s">
        <v>326</v>
      </c>
      <c r="L22" s="85"/>
      <c r="M22" s="235">
        <v>1</v>
      </c>
      <c r="N22" s="86"/>
      <c r="O22" s="237">
        <v>500</v>
      </c>
      <c r="P22" s="87" t="e">
        <f t="shared" si="3"/>
        <v>#DIV/0!</v>
      </c>
      <c r="Q22" s="87">
        <f t="shared" si="2"/>
        <v>0</v>
      </c>
      <c r="R22" s="238">
        <v>1750</v>
      </c>
      <c r="S22" s="87" t="e">
        <f t="shared" si="4"/>
        <v>#DIV/0!</v>
      </c>
      <c r="T22" s="87">
        <f t="shared" si="0"/>
        <v>0</v>
      </c>
      <c r="U22" s="3">
        <v>0.09</v>
      </c>
      <c r="V22" s="13">
        <f t="shared" si="1"/>
        <v>0</v>
      </c>
      <c r="W22" s="129"/>
      <c r="X22" s="14"/>
    </row>
    <row r="23" spans="2:24" s="290" customFormat="1" x14ac:dyDescent="0.25">
      <c r="B23" s="25" t="s">
        <v>360</v>
      </c>
      <c r="C23" s="1" t="s">
        <v>2</v>
      </c>
      <c r="D23" s="10" t="s">
        <v>542</v>
      </c>
      <c r="E23" s="34">
        <v>200</v>
      </c>
      <c r="F23" s="35"/>
      <c r="G23" s="35"/>
      <c r="H23" s="9" t="s">
        <v>5</v>
      </c>
      <c r="I23" s="260"/>
      <c r="J23" s="9" t="s">
        <v>5</v>
      </c>
      <c r="K23" s="12" t="s">
        <v>326</v>
      </c>
      <c r="L23" s="85"/>
      <c r="M23" s="235">
        <v>1</v>
      </c>
      <c r="N23" s="86"/>
      <c r="O23" s="237">
        <v>200</v>
      </c>
      <c r="P23" s="87" t="e">
        <f t="shared" si="3"/>
        <v>#DIV/0!</v>
      </c>
      <c r="Q23" s="87">
        <f t="shared" si="2"/>
        <v>0</v>
      </c>
      <c r="R23" s="238">
        <v>8050</v>
      </c>
      <c r="S23" s="87" t="e">
        <f t="shared" si="4"/>
        <v>#DIV/0!</v>
      </c>
      <c r="T23" s="87">
        <f t="shared" si="0"/>
        <v>0</v>
      </c>
      <c r="U23" s="3">
        <v>0.09</v>
      </c>
      <c r="V23" s="13">
        <f t="shared" si="1"/>
        <v>0</v>
      </c>
      <c r="W23" s="129"/>
      <c r="X23" s="14"/>
    </row>
    <row r="24" spans="2:24" s="290" customFormat="1" x14ac:dyDescent="0.25">
      <c r="B24" s="25" t="s">
        <v>361</v>
      </c>
      <c r="C24" s="1" t="s">
        <v>2</v>
      </c>
      <c r="D24" s="10" t="s">
        <v>542</v>
      </c>
      <c r="E24" s="34">
        <v>200</v>
      </c>
      <c r="F24" s="35"/>
      <c r="G24" s="35"/>
      <c r="H24" s="9" t="s">
        <v>5</v>
      </c>
      <c r="I24" s="260"/>
      <c r="J24" s="9" t="s">
        <v>5</v>
      </c>
      <c r="K24" s="12" t="s">
        <v>326</v>
      </c>
      <c r="L24" s="85"/>
      <c r="M24" s="235">
        <v>1</v>
      </c>
      <c r="N24" s="86"/>
      <c r="O24" s="237">
        <v>200</v>
      </c>
      <c r="P24" s="87" t="e">
        <f t="shared" si="3"/>
        <v>#DIV/0!</v>
      </c>
      <c r="Q24" s="87">
        <f t="shared" si="2"/>
        <v>0</v>
      </c>
      <c r="R24" s="238">
        <v>1140</v>
      </c>
      <c r="S24" s="87" t="e">
        <f t="shared" si="4"/>
        <v>#DIV/0!</v>
      </c>
      <c r="T24" s="87">
        <f t="shared" si="0"/>
        <v>0</v>
      </c>
      <c r="U24" s="3">
        <v>0.09</v>
      </c>
      <c r="V24" s="13">
        <f t="shared" si="1"/>
        <v>0</v>
      </c>
      <c r="W24" s="129"/>
      <c r="X24" s="14"/>
    </row>
    <row r="25" spans="2:24" s="290" customFormat="1" x14ac:dyDescent="0.25">
      <c r="B25" s="25" t="s">
        <v>543</v>
      </c>
      <c r="C25" s="1" t="s">
        <v>2</v>
      </c>
      <c r="D25" s="10" t="s">
        <v>542</v>
      </c>
      <c r="E25" s="34">
        <v>200</v>
      </c>
      <c r="F25" s="35"/>
      <c r="G25" s="35"/>
      <c r="H25" s="9" t="s">
        <v>5</v>
      </c>
      <c r="I25" s="260"/>
      <c r="J25" s="9" t="s">
        <v>5</v>
      </c>
      <c r="K25" s="12" t="s">
        <v>326</v>
      </c>
      <c r="L25" s="85"/>
      <c r="M25" s="235">
        <v>1</v>
      </c>
      <c r="N25" s="86"/>
      <c r="O25" s="237">
        <v>200</v>
      </c>
      <c r="P25" s="87" t="e">
        <f t="shared" si="3"/>
        <v>#DIV/0!</v>
      </c>
      <c r="Q25" s="87">
        <f t="shared" si="2"/>
        <v>0</v>
      </c>
      <c r="R25" s="238">
        <v>7180</v>
      </c>
      <c r="S25" s="87" t="e">
        <f t="shared" si="4"/>
        <v>#DIV/0!</v>
      </c>
      <c r="T25" s="87">
        <f t="shared" si="0"/>
        <v>0</v>
      </c>
      <c r="U25" s="3">
        <v>0.09</v>
      </c>
      <c r="V25" s="13">
        <f t="shared" si="1"/>
        <v>0</v>
      </c>
      <c r="W25" s="129"/>
      <c r="X25" s="14"/>
    </row>
    <row r="26" spans="2:24" s="290" customFormat="1" x14ac:dyDescent="0.25">
      <c r="B26" s="25" t="s">
        <v>363</v>
      </c>
      <c r="C26" s="1" t="s">
        <v>2</v>
      </c>
      <c r="D26" s="10" t="s">
        <v>542</v>
      </c>
      <c r="E26" s="34">
        <v>250</v>
      </c>
      <c r="F26" s="35"/>
      <c r="G26" s="35"/>
      <c r="H26" s="9" t="s">
        <v>5</v>
      </c>
      <c r="I26" s="260"/>
      <c r="J26" s="9" t="s">
        <v>5</v>
      </c>
      <c r="K26" s="12" t="s">
        <v>326</v>
      </c>
      <c r="L26" s="85"/>
      <c r="M26" s="235">
        <v>1</v>
      </c>
      <c r="N26" s="86"/>
      <c r="O26" s="237">
        <v>250</v>
      </c>
      <c r="P26" s="87" t="e">
        <f t="shared" si="3"/>
        <v>#DIV/0!</v>
      </c>
      <c r="Q26" s="87">
        <f t="shared" si="2"/>
        <v>0</v>
      </c>
      <c r="R26" s="238">
        <v>2100</v>
      </c>
      <c r="S26" s="87" t="e">
        <f t="shared" si="4"/>
        <v>#DIV/0!</v>
      </c>
      <c r="T26" s="87">
        <f t="shared" si="0"/>
        <v>0</v>
      </c>
      <c r="U26" s="3">
        <v>0.09</v>
      </c>
      <c r="V26" s="13">
        <f t="shared" si="1"/>
        <v>0</v>
      </c>
      <c r="W26" s="129"/>
      <c r="X26" s="14"/>
    </row>
    <row r="27" spans="2:24" s="290" customFormat="1" x14ac:dyDescent="0.25">
      <c r="B27" s="25" t="s">
        <v>364</v>
      </c>
      <c r="C27" s="1" t="s">
        <v>2</v>
      </c>
      <c r="D27" s="10" t="s">
        <v>542</v>
      </c>
      <c r="E27" s="34">
        <v>500</v>
      </c>
      <c r="F27" s="35"/>
      <c r="G27" s="35"/>
      <c r="H27" s="9" t="s">
        <v>5</v>
      </c>
      <c r="I27" s="260"/>
      <c r="J27" s="9" t="s">
        <v>5</v>
      </c>
      <c r="K27" s="12" t="s">
        <v>326</v>
      </c>
      <c r="L27" s="85"/>
      <c r="M27" s="235">
        <v>1</v>
      </c>
      <c r="N27" s="86"/>
      <c r="O27" s="237">
        <v>500</v>
      </c>
      <c r="P27" s="87" t="e">
        <f t="shared" si="3"/>
        <v>#DIV/0!</v>
      </c>
      <c r="Q27" s="87">
        <f t="shared" si="2"/>
        <v>0</v>
      </c>
      <c r="R27" s="238">
        <v>1820</v>
      </c>
      <c r="S27" s="87" t="e">
        <f t="shared" si="4"/>
        <v>#DIV/0!</v>
      </c>
      <c r="T27" s="87">
        <f t="shared" si="0"/>
        <v>0</v>
      </c>
      <c r="U27" s="3">
        <v>0.09</v>
      </c>
      <c r="V27" s="13">
        <f t="shared" si="1"/>
        <v>0</v>
      </c>
      <c r="W27" s="129"/>
      <c r="X27" s="14"/>
    </row>
    <row r="28" spans="2:24" s="290" customFormat="1" x14ac:dyDescent="0.25">
      <c r="B28" s="25" t="s">
        <v>365</v>
      </c>
      <c r="C28" s="1" t="s">
        <v>2</v>
      </c>
      <c r="D28" s="10" t="s">
        <v>542</v>
      </c>
      <c r="E28" s="34">
        <v>500</v>
      </c>
      <c r="F28" s="35"/>
      <c r="G28" s="35"/>
      <c r="H28" s="9" t="s">
        <v>5</v>
      </c>
      <c r="I28" s="260"/>
      <c r="J28" s="9" t="s">
        <v>5</v>
      </c>
      <c r="K28" s="12" t="s">
        <v>326</v>
      </c>
      <c r="L28" s="85"/>
      <c r="M28" s="235">
        <v>1</v>
      </c>
      <c r="N28" s="86"/>
      <c r="O28" s="237">
        <v>500</v>
      </c>
      <c r="P28" s="87" t="e">
        <f t="shared" si="3"/>
        <v>#DIV/0!</v>
      </c>
      <c r="Q28" s="87">
        <f t="shared" si="2"/>
        <v>0</v>
      </c>
      <c r="R28" s="238">
        <v>3000</v>
      </c>
      <c r="S28" s="87" t="e">
        <f t="shared" si="4"/>
        <v>#DIV/0!</v>
      </c>
      <c r="T28" s="87">
        <f t="shared" si="0"/>
        <v>0</v>
      </c>
      <c r="U28" s="3">
        <v>0.09</v>
      </c>
      <c r="V28" s="13">
        <f t="shared" si="1"/>
        <v>0</v>
      </c>
      <c r="W28" s="129"/>
      <c r="X28" s="14"/>
    </row>
    <row r="29" spans="2:24" s="290" customFormat="1" x14ac:dyDescent="0.25">
      <c r="B29" s="25" t="s">
        <v>495</v>
      </c>
      <c r="C29" s="1" t="s">
        <v>2</v>
      </c>
      <c r="D29" s="10" t="s">
        <v>542</v>
      </c>
      <c r="E29" s="34">
        <v>500</v>
      </c>
      <c r="F29" s="35"/>
      <c r="G29" s="35"/>
      <c r="H29" s="9" t="s">
        <v>5</v>
      </c>
      <c r="I29" s="260"/>
      <c r="J29" s="9" t="s">
        <v>5</v>
      </c>
      <c r="K29" s="12" t="s">
        <v>326</v>
      </c>
      <c r="L29" s="85"/>
      <c r="M29" s="235">
        <v>1</v>
      </c>
      <c r="N29" s="86"/>
      <c r="O29" s="237">
        <v>500</v>
      </c>
      <c r="P29" s="87" t="e">
        <f t="shared" si="3"/>
        <v>#DIV/0!</v>
      </c>
      <c r="Q29" s="87">
        <f t="shared" si="2"/>
        <v>0</v>
      </c>
      <c r="R29" s="238">
        <v>5700</v>
      </c>
      <c r="S29" s="87" t="e">
        <f t="shared" si="4"/>
        <v>#DIV/0!</v>
      </c>
      <c r="T29" s="87">
        <f t="shared" si="0"/>
        <v>0</v>
      </c>
      <c r="U29" s="3">
        <v>0.09</v>
      </c>
      <c r="V29" s="13">
        <f t="shared" si="1"/>
        <v>0</v>
      </c>
      <c r="W29" s="129"/>
      <c r="X29" s="14"/>
    </row>
    <row r="30" spans="2:24" s="290" customFormat="1" x14ac:dyDescent="0.25">
      <c r="B30" s="25" t="s">
        <v>679</v>
      </c>
      <c r="C30" s="1" t="s">
        <v>2</v>
      </c>
      <c r="D30" s="10" t="s">
        <v>542</v>
      </c>
      <c r="E30" s="261">
        <v>360</v>
      </c>
      <c r="F30" s="40" t="s">
        <v>525</v>
      </c>
      <c r="G30" s="40">
        <v>450</v>
      </c>
      <c r="H30" s="9" t="s">
        <v>5</v>
      </c>
      <c r="I30" s="260"/>
      <c r="J30" s="9" t="s">
        <v>5</v>
      </c>
      <c r="K30" s="12" t="s">
        <v>326</v>
      </c>
      <c r="L30" s="85"/>
      <c r="M30" s="235">
        <v>1</v>
      </c>
      <c r="N30" s="86"/>
      <c r="O30" s="237">
        <v>400</v>
      </c>
      <c r="P30" s="87" t="e">
        <f t="shared" si="3"/>
        <v>#DIV/0!</v>
      </c>
      <c r="Q30" s="87">
        <f t="shared" si="2"/>
        <v>0</v>
      </c>
      <c r="R30" s="238">
        <v>1260</v>
      </c>
      <c r="S30" s="87" t="e">
        <f t="shared" si="4"/>
        <v>#DIV/0!</v>
      </c>
      <c r="T30" s="87">
        <f t="shared" si="0"/>
        <v>0</v>
      </c>
      <c r="U30" s="3">
        <v>0.09</v>
      </c>
      <c r="V30" s="13">
        <f t="shared" si="1"/>
        <v>0</v>
      </c>
      <c r="W30" s="129"/>
      <c r="X30" s="14"/>
    </row>
    <row r="31" spans="2:24" s="290" customFormat="1" x14ac:dyDescent="0.25">
      <c r="B31" s="25" t="s">
        <v>544</v>
      </c>
      <c r="C31" s="1" t="s">
        <v>2</v>
      </c>
      <c r="D31" s="10" t="s">
        <v>542</v>
      </c>
      <c r="E31" s="34">
        <v>200</v>
      </c>
      <c r="F31" s="35"/>
      <c r="G31" s="35"/>
      <c r="H31" s="9" t="s">
        <v>5</v>
      </c>
      <c r="I31" s="260"/>
      <c r="J31" s="9" t="s">
        <v>5</v>
      </c>
      <c r="K31" s="12" t="s">
        <v>326</v>
      </c>
      <c r="L31" s="85"/>
      <c r="M31" s="235">
        <v>1</v>
      </c>
      <c r="N31" s="86"/>
      <c r="O31" s="237">
        <v>200</v>
      </c>
      <c r="P31" s="87" t="e">
        <f t="shared" si="3"/>
        <v>#DIV/0!</v>
      </c>
      <c r="Q31" s="87">
        <f t="shared" si="2"/>
        <v>0</v>
      </c>
      <c r="R31" s="238">
        <v>1700</v>
      </c>
      <c r="S31" s="87" t="e">
        <f t="shared" si="4"/>
        <v>#DIV/0!</v>
      </c>
      <c r="T31" s="87">
        <f t="shared" si="0"/>
        <v>0</v>
      </c>
      <c r="U31" s="3">
        <v>0.09</v>
      </c>
      <c r="V31" s="13">
        <f t="shared" si="1"/>
        <v>0</v>
      </c>
      <c r="W31" s="129"/>
      <c r="X31" s="14"/>
    </row>
    <row r="32" spans="2:24" s="290" customFormat="1" x14ac:dyDescent="0.25">
      <c r="B32" s="25" t="s">
        <v>545</v>
      </c>
      <c r="C32" s="1" t="s">
        <v>2</v>
      </c>
      <c r="D32" s="10" t="s">
        <v>542</v>
      </c>
      <c r="E32" s="261">
        <v>208</v>
      </c>
      <c r="F32" s="40" t="s">
        <v>525</v>
      </c>
      <c r="G32" s="40">
        <v>250</v>
      </c>
      <c r="H32" s="9" t="s">
        <v>5</v>
      </c>
      <c r="I32" s="260"/>
      <c r="J32" s="9" t="s">
        <v>5</v>
      </c>
      <c r="K32" s="12" t="s">
        <v>326</v>
      </c>
      <c r="L32" s="85"/>
      <c r="M32" s="235">
        <v>1</v>
      </c>
      <c r="N32" s="86"/>
      <c r="O32" s="237">
        <v>250</v>
      </c>
      <c r="P32" s="87" t="e">
        <f t="shared" si="3"/>
        <v>#DIV/0!</v>
      </c>
      <c r="Q32" s="87">
        <f t="shared" si="2"/>
        <v>0</v>
      </c>
      <c r="R32" s="238">
        <v>3775</v>
      </c>
      <c r="S32" s="87" t="e">
        <f t="shared" si="4"/>
        <v>#DIV/0!</v>
      </c>
      <c r="T32" s="87">
        <f t="shared" si="0"/>
        <v>0</v>
      </c>
      <c r="U32" s="3">
        <v>0.09</v>
      </c>
      <c r="V32" s="13">
        <f t="shared" si="1"/>
        <v>0</v>
      </c>
      <c r="W32" s="129"/>
      <c r="X32" s="14"/>
    </row>
    <row r="33" spans="2:25" s="290" customFormat="1" x14ac:dyDescent="0.25">
      <c r="B33" s="25" t="s">
        <v>654</v>
      </c>
      <c r="C33" s="1" t="s">
        <v>2</v>
      </c>
      <c r="D33" s="10" t="s">
        <v>542</v>
      </c>
      <c r="E33" s="34">
        <v>250</v>
      </c>
      <c r="F33" s="35"/>
      <c r="G33" s="35"/>
      <c r="H33" s="9" t="s">
        <v>5</v>
      </c>
      <c r="I33" s="260"/>
      <c r="J33" s="9" t="s">
        <v>5</v>
      </c>
      <c r="K33" s="12" t="s">
        <v>326</v>
      </c>
      <c r="L33" s="85"/>
      <c r="M33" s="235">
        <v>1</v>
      </c>
      <c r="N33" s="86"/>
      <c r="O33" s="237">
        <v>250</v>
      </c>
      <c r="P33" s="87" t="e">
        <f t="shared" si="3"/>
        <v>#DIV/0!</v>
      </c>
      <c r="Q33" s="87">
        <f t="shared" ref="Q33" si="5">N33*L33</f>
        <v>0</v>
      </c>
      <c r="R33" s="238">
        <v>2250</v>
      </c>
      <c r="S33" s="87" t="e">
        <f t="shared" si="4"/>
        <v>#DIV/0!</v>
      </c>
      <c r="T33" s="87">
        <f t="shared" ref="T33" si="6">N33*L33</f>
        <v>0</v>
      </c>
      <c r="U33" s="3">
        <v>0.09</v>
      </c>
      <c r="V33" s="13">
        <f t="shared" ref="V33" si="7">N33*(1+U33)</f>
        <v>0</v>
      </c>
      <c r="W33" s="129"/>
      <c r="X33" s="14"/>
    </row>
    <row r="34" spans="2:25" s="290" customFormat="1" x14ac:dyDescent="0.25">
      <c r="B34" s="28" t="s">
        <v>375</v>
      </c>
      <c r="C34" s="1" t="s">
        <v>2</v>
      </c>
      <c r="D34" s="46" t="s">
        <v>542</v>
      </c>
      <c r="E34" s="261">
        <v>200</v>
      </c>
      <c r="F34" s="40" t="s">
        <v>525</v>
      </c>
      <c r="G34" s="40">
        <v>300</v>
      </c>
      <c r="H34" s="26" t="s">
        <v>5</v>
      </c>
      <c r="I34" s="260"/>
      <c r="J34" s="26" t="s">
        <v>5</v>
      </c>
      <c r="K34" s="30" t="s">
        <v>326</v>
      </c>
      <c r="L34" s="130"/>
      <c r="M34" s="262">
        <v>1</v>
      </c>
      <c r="N34" s="86"/>
      <c r="O34" s="237">
        <v>250</v>
      </c>
      <c r="P34" s="87" t="e">
        <f t="shared" si="3"/>
        <v>#DIV/0!</v>
      </c>
      <c r="Q34" s="87">
        <f t="shared" si="2"/>
        <v>0</v>
      </c>
      <c r="R34" s="263">
        <v>3800</v>
      </c>
      <c r="S34" s="87" t="e">
        <f t="shared" si="4"/>
        <v>#DIV/0!</v>
      </c>
      <c r="T34" s="87">
        <f t="shared" si="0"/>
        <v>0</v>
      </c>
      <c r="U34" s="3">
        <v>0.09</v>
      </c>
      <c r="V34" s="13">
        <f t="shared" si="1"/>
        <v>0</v>
      </c>
      <c r="W34" s="131"/>
      <c r="X34" s="33"/>
    </row>
    <row r="35" spans="2:25" s="4" customFormat="1" x14ac:dyDescent="0.25">
      <c r="B35" s="55"/>
      <c r="C35" s="239"/>
      <c r="D35" s="240"/>
      <c r="E35" s="239"/>
      <c r="F35" s="69"/>
      <c r="G35" s="69"/>
      <c r="H35" s="105"/>
      <c r="I35" s="69"/>
      <c r="J35" s="70"/>
      <c r="K35" s="241"/>
      <c r="L35" s="242"/>
      <c r="M35" s="132"/>
      <c r="N35" s="242" t="s">
        <v>18</v>
      </c>
      <c r="O35" s="313"/>
      <c r="P35" s="242"/>
      <c r="Q35" s="242"/>
      <c r="R35" s="132"/>
      <c r="S35" s="243" t="e">
        <f>SUM(S13:S34)</f>
        <v>#DIV/0!</v>
      </c>
      <c r="T35" s="244"/>
      <c r="U35" s="71"/>
      <c r="V35" s="72"/>
      <c r="W35" s="120"/>
      <c r="X35" s="133"/>
    </row>
    <row r="36" spans="2:25" s="4" customFormat="1" x14ac:dyDescent="0.25">
      <c r="B36" s="46"/>
      <c r="C36" s="228"/>
      <c r="D36" s="228"/>
      <c r="E36" s="229"/>
      <c r="F36" s="228"/>
      <c r="G36" s="40"/>
      <c r="H36" s="40"/>
      <c r="I36" s="102"/>
      <c r="J36" s="40"/>
      <c r="K36" s="47"/>
      <c r="L36" s="230"/>
      <c r="M36" s="230"/>
      <c r="N36" s="48"/>
      <c r="O36" s="311"/>
      <c r="P36" s="48"/>
      <c r="Q36" s="48"/>
      <c r="R36" s="231"/>
      <c r="S36" s="48"/>
      <c r="T36" s="48"/>
      <c r="U36" s="232"/>
      <c r="V36" s="48"/>
      <c r="W36" s="63"/>
      <c r="X36" s="49"/>
    </row>
    <row r="37" spans="2:25" x14ac:dyDescent="0.25">
      <c r="B37" s="204" t="s">
        <v>368</v>
      </c>
      <c r="C37" s="205"/>
      <c r="D37" s="113"/>
      <c r="E37" s="97"/>
      <c r="F37" s="113"/>
      <c r="G37" s="100"/>
      <c r="H37" s="100"/>
      <c r="I37" s="92"/>
      <c r="J37" s="92"/>
      <c r="K37" s="92"/>
      <c r="L37" s="92"/>
      <c r="M37" s="92"/>
      <c r="N37" s="92"/>
      <c r="O37" s="312"/>
      <c r="P37" s="92"/>
      <c r="Q37" s="92"/>
      <c r="R37" s="92"/>
      <c r="S37" s="92"/>
      <c r="T37" s="92"/>
      <c r="U37" s="92"/>
      <c r="V37" s="92"/>
      <c r="W37" s="93"/>
      <c r="X37" s="94"/>
      <c r="Y37" s="4"/>
    </row>
    <row r="38" spans="2:25" s="290" customFormat="1" x14ac:dyDescent="0.25">
      <c r="B38" s="25" t="s">
        <v>674</v>
      </c>
      <c r="C38" s="1" t="s">
        <v>2</v>
      </c>
      <c r="D38" s="10" t="s">
        <v>542</v>
      </c>
      <c r="E38" s="261">
        <v>150</v>
      </c>
      <c r="F38" s="40" t="s">
        <v>525</v>
      </c>
      <c r="G38" s="40">
        <v>175</v>
      </c>
      <c r="H38" s="26" t="s">
        <v>5</v>
      </c>
      <c r="I38" s="266"/>
      <c r="J38" s="9" t="s">
        <v>5</v>
      </c>
      <c r="K38" s="12" t="s">
        <v>326</v>
      </c>
      <c r="L38" s="85"/>
      <c r="M38" s="235">
        <v>1</v>
      </c>
      <c r="N38" s="86"/>
      <c r="O38" s="324">
        <v>150</v>
      </c>
      <c r="P38" s="87" t="e">
        <f t="shared" ref="P38:P40" si="8">N38/I38*O38</f>
        <v>#DIV/0!</v>
      </c>
      <c r="Q38" s="87">
        <f>N38*L38</f>
        <v>0</v>
      </c>
      <c r="R38" s="236">
        <v>100</v>
      </c>
      <c r="S38" s="87" t="e">
        <f>P38*R38</f>
        <v>#DIV/0!</v>
      </c>
      <c r="T38" s="87">
        <f>N38*L38</f>
        <v>0</v>
      </c>
      <c r="U38" s="88">
        <v>0.09</v>
      </c>
      <c r="V38" s="13">
        <f>N38*(1+U38)</f>
        <v>0</v>
      </c>
      <c r="W38" s="129"/>
      <c r="X38" s="14"/>
    </row>
    <row r="39" spans="2:25" s="290" customFormat="1" x14ac:dyDescent="0.25">
      <c r="B39" s="25" t="s">
        <v>366</v>
      </c>
      <c r="C39" s="1" t="s">
        <v>2</v>
      </c>
      <c r="D39" s="10" t="s">
        <v>542</v>
      </c>
      <c r="E39" s="34">
        <v>200</v>
      </c>
      <c r="F39" s="35"/>
      <c r="G39" s="35"/>
      <c r="H39" s="9" t="s">
        <v>5</v>
      </c>
      <c r="I39" s="260"/>
      <c r="J39" s="9" t="s">
        <v>5</v>
      </c>
      <c r="K39" s="12" t="s">
        <v>326</v>
      </c>
      <c r="L39" s="85"/>
      <c r="M39" s="235">
        <v>1</v>
      </c>
      <c r="N39" s="86"/>
      <c r="O39" s="324">
        <v>200</v>
      </c>
      <c r="P39" s="87" t="e">
        <f t="shared" si="8"/>
        <v>#DIV/0!</v>
      </c>
      <c r="Q39" s="87">
        <f t="shared" ref="Q39:Q40" si="9">N39*L39</f>
        <v>0</v>
      </c>
      <c r="R39" s="238">
        <v>3285</v>
      </c>
      <c r="S39" s="87" t="e">
        <f t="shared" ref="S39:S40" si="10">P39*R39</f>
        <v>#DIV/0!</v>
      </c>
      <c r="T39" s="87">
        <f>N39*L39</f>
        <v>0</v>
      </c>
      <c r="U39" s="3">
        <v>0.09</v>
      </c>
      <c r="V39" s="13">
        <f>N39*(1+U39)</f>
        <v>0</v>
      </c>
      <c r="W39" s="129"/>
      <c r="X39" s="14"/>
    </row>
    <row r="40" spans="2:25" s="290" customFormat="1" x14ac:dyDescent="0.25">
      <c r="B40" s="25" t="s">
        <v>367</v>
      </c>
      <c r="C40" s="1" t="s">
        <v>2</v>
      </c>
      <c r="D40" s="10" t="s">
        <v>542</v>
      </c>
      <c r="E40" s="261">
        <v>300</v>
      </c>
      <c r="F40" s="40" t="s">
        <v>525</v>
      </c>
      <c r="G40" s="40">
        <v>400</v>
      </c>
      <c r="H40" s="26" t="s">
        <v>5</v>
      </c>
      <c r="I40" s="266"/>
      <c r="J40" s="9" t="s">
        <v>5</v>
      </c>
      <c r="K40" s="12" t="s">
        <v>329</v>
      </c>
      <c r="L40" s="85"/>
      <c r="M40" s="235">
        <v>1</v>
      </c>
      <c r="N40" s="86"/>
      <c r="O40" s="324">
        <v>350</v>
      </c>
      <c r="P40" s="87" t="e">
        <f t="shared" si="8"/>
        <v>#DIV/0!</v>
      </c>
      <c r="Q40" s="87">
        <f t="shared" si="9"/>
        <v>0</v>
      </c>
      <c r="R40" s="238">
        <v>680</v>
      </c>
      <c r="S40" s="87" t="e">
        <f t="shared" si="10"/>
        <v>#DIV/0!</v>
      </c>
      <c r="T40" s="87">
        <f>N40*L40</f>
        <v>0</v>
      </c>
      <c r="U40" s="3">
        <v>0.09</v>
      </c>
      <c r="V40" s="13">
        <f>N40*(1+U40)</f>
        <v>0</v>
      </c>
      <c r="W40" s="129"/>
      <c r="X40" s="14"/>
    </row>
    <row r="41" spans="2:25" s="4" customFormat="1" x14ac:dyDescent="0.25">
      <c r="B41" s="55"/>
      <c r="C41" s="239"/>
      <c r="D41" s="240"/>
      <c r="E41" s="239"/>
      <c r="F41" s="69"/>
      <c r="G41" s="69"/>
      <c r="H41" s="105"/>
      <c r="I41" s="69"/>
      <c r="J41" s="70"/>
      <c r="K41" s="241"/>
      <c r="L41" s="242"/>
      <c r="M41" s="132"/>
      <c r="N41" s="242" t="s">
        <v>18</v>
      </c>
      <c r="O41" s="313"/>
      <c r="P41" s="242"/>
      <c r="Q41" s="242"/>
      <c r="R41" s="132"/>
      <c r="S41" s="243" t="e">
        <f>SUM(S38:S40)</f>
        <v>#DIV/0!</v>
      </c>
      <c r="T41" s="244"/>
      <c r="U41" s="71"/>
      <c r="V41" s="72"/>
      <c r="W41" s="120"/>
      <c r="X41" s="133"/>
    </row>
    <row r="42" spans="2:25" s="4" customFormat="1" x14ac:dyDescent="0.25">
      <c r="B42" s="46"/>
      <c r="C42" s="228"/>
      <c r="D42" s="228"/>
      <c r="E42" s="229"/>
      <c r="F42" s="228"/>
      <c r="G42" s="40"/>
      <c r="H42" s="40"/>
      <c r="I42" s="102"/>
      <c r="J42" s="40"/>
      <c r="K42" s="47"/>
      <c r="L42" s="230"/>
      <c r="M42" s="230"/>
      <c r="N42" s="48"/>
      <c r="O42" s="311"/>
      <c r="P42" s="48"/>
      <c r="Q42" s="48"/>
      <c r="R42" s="231"/>
      <c r="S42" s="48"/>
      <c r="T42" s="48"/>
      <c r="U42" s="232"/>
      <c r="V42" s="48"/>
      <c r="W42" s="63"/>
      <c r="X42" s="49"/>
    </row>
    <row r="43" spans="2:25" x14ac:dyDescent="0.25">
      <c r="B43" s="204" t="s">
        <v>369</v>
      </c>
      <c r="C43" s="205"/>
      <c r="D43" s="113"/>
      <c r="E43" s="97"/>
      <c r="F43" s="113"/>
      <c r="G43" s="100"/>
      <c r="H43" s="100"/>
      <c r="I43" s="92"/>
      <c r="J43" s="92"/>
      <c r="K43" s="92"/>
      <c r="L43" s="92"/>
      <c r="M43" s="92"/>
      <c r="N43" s="92"/>
      <c r="O43" s="312"/>
      <c r="P43" s="92"/>
      <c r="Q43" s="92"/>
      <c r="R43" s="92"/>
      <c r="S43" s="92"/>
      <c r="T43" s="92"/>
      <c r="U43" s="92"/>
      <c r="V43" s="92"/>
      <c r="W43" s="93"/>
      <c r="X43" s="94"/>
      <c r="Y43" s="4"/>
    </row>
    <row r="44" spans="2:25" s="4" customFormat="1" x14ac:dyDescent="0.25">
      <c r="B44" s="25" t="s">
        <v>546</v>
      </c>
      <c r="C44" s="1" t="s">
        <v>2</v>
      </c>
      <c r="D44" s="10" t="s">
        <v>542</v>
      </c>
      <c r="E44" s="34"/>
      <c r="F44" s="35"/>
      <c r="G44" s="35"/>
      <c r="H44" s="9" t="s">
        <v>5</v>
      </c>
      <c r="I44" s="260">
        <v>200</v>
      </c>
      <c r="J44" s="9" t="s">
        <v>5</v>
      </c>
      <c r="K44" s="12" t="s">
        <v>326</v>
      </c>
      <c r="L44" s="85"/>
      <c r="M44" s="235">
        <v>1</v>
      </c>
      <c r="N44" s="86"/>
      <c r="O44" s="324">
        <v>200</v>
      </c>
      <c r="P44" s="87">
        <f t="shared" ref="P44" si="11">N44/I44*O44</f>
        <v>0</v>
      </c>
      <c r="Q44" s="87">
        <f t="shared" ref="Q44" si="12">N44*L44</f>
        <v>0</v>
      </c>
      <c r="R44" s="238">
        <v>75</v>
      </c>
      <c r="S44" s="87">
        <f>P44*R44</f>
        <v>0</v>
      </c>
      <c r="T44" s="87">
        <f>N44*L44</f>
        <v>0</v>
      </c>
      <c r="U44" s="3">
        <v>0.09</v>
      </c>
      <c r="V44" s="13">
        <f>N44*(1+U44)</f>
        <v>0</v>
      </c>
      <c r="W44" s="129"/>
      <c r="X44" s="14"/>
    </row>
    <row r="45" spans="2:25" s="4" customFormat="1" x14ac:dyDescent="0.25">
      <c r="B45" s="55"/>
      <c r="C45" s="239"/>
      <c r="D45" s="240"/>
      <c r="E45" s="239"/>
      <c r="F45" s="69"/>
      <c r="G45" s="69"/>
      <c r="H45" s="105"/>
      <c r="I45" s="69"/>
      <c r="J45" s="70"/>
      <c r="K45" s="241"/>
      <c r="L45" s="242"/>
      <c r="M45" s="132"/>
      <c r="N45" s="242" t="s">
        <v>18</v>
      </c>
      <c r="O45" s="313"/>
      <c r="P45" s="242"/>
      <c r="Q45" s="242"/>
      <c r="R45" s="132"/>
      <c r="S45" s="243">
        <f>SUM(S44:S44)</f>
        <v>0</v>
      </c>
      <c r="T45" s="244"/>
      <c r="U45" s="71"/>
      <c r="V45" s="72"/>
      <c r="W45" s="120"/>
      <c r="X45" s="133"/>
    </row>
    <row r="46" spans="2:25" s="4" customFormat="1" x14ac:dyDescent="0.25">
      <c r="B46" s="46"/>
      <c r="C46" s="228"/>
      <c r="D46" s="228"/>
      <c r="E46" s="229"/>
      <c r="F46" s="228"/>
      <c r="G46" s="40"/>
      <c r="H46" s="40"/>
      <c r="I46" s="102"/>
      <c r="J46" s="40"/>
      <c r="K46" s="47"/>
      <c r="L46" s="230"/>
      <c r="M46" s="230"/>
      <c r="N46" s="48"/>
      <c r="O46" s="311"/>
      <c r="P46" s="48"/>
      <c r="Q46" s="48"/>
      <c r="R46" s="231"/>
      <c r="S46" s="48"/>
      <c r="T46" s="48"/>
      <c r="U46" s="232"/>
      <c r="V46" s="48"/>
      <c r="W46" s="63"/>
      <c r="X46" s="49"/>
    </row>
    <row r="47" spans="2:25" s="27" customFormat="1" ht="23.25" customHeight="1" x14ac:dyDescent="0.25">
      <c r="B47" s="75" t="s">
        <v>498</v>
      </c>
      <c r="C47" s="76"/>
      <c r="D47" s="76"/>
      <c r="E47" s="77"/>
      <c r="F47" s="76"/>
      <c r="G47" s="76"/>
      <c r="H47" s="76"/>
      <c r="I47" s="103"/>
      <c r="J47" s="76"/>
      <c r="K47" s="78"/>
      <c r="L47" s="233"/>
      <c r="M47" s="233"/>
      <c r="N47" s="79"/>
      <c r="O47" s="233"/>
      <c r="P47" s="79"/>
      <c r="Q47" s="79"/>
      <c r="R47" s="79"/>
      <c r="S47" s="79"/>
      <c r="T47" s="79"/>
      <c r="U47" s="234"/>
      <c r="V47" s="79"/>
      <c r="W47" s="80"/>
      <c r="X47" s="81"/>
    </row>
    <row r="48" spans="2:25" x14ac:dyDescent="0.25">
      <c r="B48" s="204" t="s">
        <v>547</v>
      </c>
      <c r="C48" s="205"/>
      <c r="D48" s="113"/>
      <c r="E48" s="97"/>
      <c r="F48" s="113"/>
      <c r="G48" s="100"/>
      <c r="H48" s="100"/>
      <c r="I48" s="92"/>
      <c r="J48" s="92"/>
      <c r="K48" s="92"/>
      <c r="L48" s="92"/>
      <c r="M48" s="92"/>
      <c r="N48" s="92"/>
      <c r="O48" s="312"/>
      <c r="P48" s="92"/>
      <c r="Q48" s="92"/>
      <c r="R48" s="92"/>
      <c r="S48" s="92"/>
      <c r="T48" s="92"/>
      <c r="U48" s="92"/>
      <c r="V48" s="92"/>
      <c r="W48" s="93"/>
      <c r="X48" s="94"/>
      <c r="Y48" s="4"/>
    </row>
    <row r="49" spans="1:25" s="290" customFormat="1" x14ac:dyDescent="0.25">
      <c r="B49" s="25" t="s">
        <v>680</v>
      </c>
      <c r="C49" s="1" t="s">
        <v>2</v>
      </c>
      <c r="D49" s="10" t="s">
        <v>542</v>
      </c>
      <c r="E49" s="34">
        <v>250</v>
      </c>
      <c r="F49" s="35"/>
      <c r="G49" s="35"/>
      <c r="H49" s="9" t="s">
        <v>5</v>
      </c>
      <c r="I49" s="260"/>
      <c r="J49" s="9" t="s">
        <v>5</v>
      </c>
      <c r="K49" s="12" t="s">
        <v>497</v>
      </c>
      <c r="L49" s="85"/>
      <c r="M49" s="235">
        <v>1</v>
      </c>
      <c r="N49" s="86"/>
      <c r="O49" s="324">
        <v>250</v>
      </c>
      <c r="P49" s="87" t="e">
        <f t="shared" ref="P49:P53" si="13">N49/I49*O49</f>
        <v>#DIV/0!</v>
      </c>
      <c r="Q49" s="87">
        <f t="shared" ref="Q49:Q53" si="14">N49*L49</f>
        <v>0</v>
      </c>
      <c r="R49" s="236">
        <v>960</v>
      </c>
      <c r="S49" s="87" t="e">
        <f>P49*R49</f>
        <v>#DIV/0!</v>
      </c>
      <c r="T49" s="87">
        <f>N49*L49</f>
        <v>0</v>
      </c>
      <c r="U49" s="3">
        <v>0.09</v>
      </c>
      <c r="V49" s="13">
        <f>N49*(1+U49)</f>
        <v>0</v>
      </c>
      <c r="W49" s="129"/>
      <c r="X49" s="14"/>
    </row>
    <row r="50" spans="1:25" s="290" customFormat="1" x14ac:dyDescent="0.25">
      <c r="B50" s="25" t="s">
        <v>399</v>
      </c>
      <c r="C50" s="1" t="s">
        <v>2</v>
      </c>
      <c r="D50" s="10" t="s">
        <v>542</v>
      </c>
      <c r="E50" s="34">
        <v>250</v>
      </c>
      <c r="F50" s="35"/>
      <c r="G50" s="35"/>
      <c r="H50" s="9" t="s">
        <v>5</v>
      </c>
      <c r="I50" s="260"/>
      <c r="J50" s="9" t="s">
        <v>5</v>
      </c>
      <c r="K50" s="12" t="s">
        <v>400</v>
      </c>
      <c r="L50" s="85"/>
      <c r="M50" s="235">
        <v>1</v>
      </c>
      <c r="N50" s="86"/>
      <c r="O50" s="324">
        <v>250</v>
      </c>
      <c r="P50" s="87" t="e">
        <f t="shared" si="13"/>
        <v>#DIV/0!</v>
      </c>
      <c r="Q50" s="87">
        <f t="shared" si="14"/>
        <v>0</v>
      </c>
      <c r="R50" s="236">
        <v>7445</v>
      </c>
      <c r="S50" s="87" t="e">
        <f t="shared" ref="S50:S53" si="15">P50*R50</f>
        <v>#DIV/0!</v>
      </c>
      <c r="T50" s="87">
        <f>N50*L50</f>
        <v>0</v>
      </c>
      <c r="U50" s="3">
        <v>0.09</v>
      </c>
      <c r="V50" s="13">
        <f>N50*(1+U50)</f>
        <v>0</v>
      </c>
      <c r="W50" s="129"/>
      <c r="X50" s="14"/>
    </row>
    <row r="51" spans="1:25" s="290" customFormat="1" x14ac:dyDescent="0.25">
      <c r="B51" s="25" t="s">
        <v>402</v>
      </c>
      <c r="C51" s="1" t="s">
        <v>2</v>
      </c>
      <c r="D51" s="10" t="s">
        <v>542</v>
      </c>
      <c r="E51" s="34">
        <v>200</v>
      </c>
      <c r="F51" s="35" t="s">
        <v>525</v>
      </c>
      <c r="G51" s="35">
        <v>250</v>
      </c>
      <c r="H51" s="9" t="s">
        <v>5</v>
      </c>
      <c r="I51" s="266"/>
      <c r="J51" s="9" t="s">
        <v>5</v>
      </c>
      <c r="K51" s="12" t="s">
        <v>400</v>
      </c>
      <c r="L51" s="2"/>
      <c r="M51" s="235">
        <v>40</v>
      </c>
      <c r="N51" s="86"/>
      <c r="O51" s="324">
        <v>250</v>
      </c>
      <c r="P51" s="87" t="e">
        <f t="shared" si="13"/>
        <v>#DIV/0!</v>
      </c>
      <c r="Q51" s="87">
        <f t="shared" si="14"/>
        <v>0</v>
      </c>
      <c r="R51" s="236">
        <v>4175</v>
      </c>
      <c r="S51" s="87" t="e">
        <f t="shared" si="15"/>
        <v>#DIV/0!</v>
      </c>
      <c r="T51" s="87">
        <f>N51*L51</f>
        <v>0</v>
      </c>
      <c r="U51" s="3">
        <v>0.09</v>
      </c>
      <c r="V51" s="13">
        <f>N51*(1+U51)</f>
        <v>0</v>
      </c>
      <c r="W51" s="129"/>
      <c r="X51" s="14"/>
    </row>
    <row r="52" spans="1:25" s="290" customFormat="1" x14ac:dyDescent="0.25">
      <c r="A52" s="341"/>
      <c r="B52" s="25" t="s">
        <v>403</v>
      </c>
      <c r="C52" s="1" t="s">
        <v>2</v>
      </c>
      <c r="D52" s="10" t="s">
        <v>542</v>
      </c>
      <c r="E52" s="34">
        <v>400</v>
      </c>
      <c r="F52" s="342" t="s">
        <v>525</v>
      </c>
      <c r="G52" s="342">
        <v>500</v>
      </c>
      <c r="H52" s="346" t="s">
        <v>0</v>
      </c>
      <c r="I52" s="266"/>
      <c r="J52" s="9" t="s">
        <v>0</v>
      </c>
      <c r="K52" s="12" t="s">
        <v>1</v>
      </c>
      <c r="L52" s="85"/>
      <c r="M52" s="235">
        <v>1</v>
      </c>
      <c r="N52" s="86"/>
      <c r="O52" s="324">
        <v>400</v>
      </c>
      <c r="P52" s="87" t="e">
        <f t="shared" si="13"/>
        <v>#DIV/0!</v>
      </c>
      <c r="Q52" s="87">
        <f t="shared" si="14"/>
        <v>0</v>
      </c>
      <c r="R52" s="236">
        <v>1835</v>
      </c>
      <c r="S52" s="87" t="e">
        <f t="shared" si="15"/>
        <v>#DIV/0!</v>
      </c>
      <c r="T52" s="87">
        <f>N52*L52</f>
        <v>0</v>
      </c>
      <c r="U52" s="3">
        <v>0.09</v>
      </c>
      <c r="V52" s="13">
        <f>N52*(1+U52)</f>
        <v>0</v>
      </c>
      <c r="W52" s="129"/>
      <c r="X52" s="219"/>
    </row>
    <row r="53" spans="1:25" s="290" customFormat="1" x14ac:dyDescent="0.25">
      <c r="B53" s="25" t="s">
        <v>413</v>
      </c>
      <c r="C53" s="1" t="s">
        <v>2</v>
      </c>
      <c r="D53" s="10" t="s">
        <v>542</v>
      </c>
      <c r="E53" s="34">
        <v>6</v>
      </c>
      <c r="F53" s="35"/>
      <c r="G53" s="35"/>
      <c r="H53" s="9" t="s">
        <v>3</v>
      </c>
      <c r="I53" s="260"/>
      <c r="J53" s="9" t="s">
        <v>3</v>
      </c>
      <c r="K53" s="12" t="s">
        <v>6</v>
      </c>
      <c r="L53" s="85"/>
      <c r="M53" s="235">
        <v>1</v>
      </c>
      <c r="N53" s="86"/>
      <c r="O53" s="324">
        <v>6</v>
      </c>
      <c r="P53" s="87" t="e">
        <f t="shared" si="13"/>
        <v>#DIV/0!</v>
      </c>
      <c r="Q53" s="87">
        <f t="shared" si="14"/>
        <v>0</v>
      </c>
      <c r="R53" s="236">
        <v>93775</v>
      </c>
      <c r="S53" s="87" t="e">
        <f t="shared" si="15"/>
        <v>#DIV/0!</v>
      </c>
      <c r="T53" s="87">
        <f>N53*L53</f>
        <v>0</v>
      </c>
      <c r="U53" s="3">
        <v>0.09</v>
      </c>
      <c r="V53" s="13">
        <f>N53*(1+U53)</f>
        <v>0</v>
      </c>
      <c r="W53" s="129" t="s">
        <v>663</v>
      </c>
      <c r="X53" s="219"/>
    </row>
    <row r="54" spans="1:25" s="4" customFormat="1" x14ac:dyDescent="0.25">
      <c r="B54" s="55"/>
      <c r="C54" s="239"/>
      <c r="D54" s="240"/>
      <c r="E54" s="239"/>
      <c r="F54" s="69"/>
      <c r="G54" s="69"/>
      <c r="H54" s="105"/>
      <c r="I54" s="69"/>
      <c r="J54" s="70"/>
      <c r="K54" s="241"/>
      <c r="L54" s="242"/>
      <c r="M54" s="132"/>
      <c r="N54" s="242" t="s">
        <v>18</v>
      </c>
      <c r="O54" s="313"/>
      <c r="P54" s="242"/>
      <c r="Q54" s="242"/>
      <c r="R54" s="132"/>
      <c r="S54" s="243" t="e">
        <f>SUM(S49:S53)</f>
        <v>#DIV/0!</v>
      </c>
      <c r="T54" s="244"/>
      <c r="U54" s="71"/>
      <c r="V54" s="72"/>
      <c r="W54" s="120"/>
      <c r="X54" s="133"/>
    </row>
    <row r="55" spans="1:25" s="4" customFormat="1" x14ac:dyDescent="0.25">
      <c r="B55" s="46"/>
      <c r="C55" s="228"/>
      <c r="D55" s="228"/>
      <c r="E55" s="229"/>
      <c r="F55" s="228"/>
      <c r="G55" s="40"/>
      <c r="H55" s="40"/>
      <c r="I55" s="102"/>
      <c r="J55" s="40"/>
      <c r="K55" s="47"/>
      <c r="L55" s="230"/>
      <c r="M55" s="230"/>
      <c r="N55" s="48"/>
      <c r="O55" s="311"/>
      <c r="P55" s="48"/>
      <c r="Q55" s="48"/>
      <c r="R55" s="231"/>
      <c r="S55" s="48"/>
      <c r="T55" s="48"/>
      <c r="U55" s="232"/>
      <c r="V55" s="48"/>
      <c r="W55" s="63"/>
      <c r="X55" s="49"/>
    </row>
    <row r="56" spans="1:25" x14ac:dyDescent="0.25">
      <c r="B56" s="204" t="s">
        <v>376</v>
      </c>
      <c r="C56" s="205"/>
      <c r="D56" s="113"/>
      <c r="E56" s="97"/>
      <c r="F56" s="113"/>
      <c r="G56" s="100"/>
      <c r="H56" s="100"/>
      <c r="I56" s="92"/>
      <c r="J56" s="92"/>
      <c r="K56" s="92"/>
      <c r="L56" s="92"/>
      <c r="M56" s="92"/>
      <c r="N56" s="92"/>
      <c r="O56" s="312"/>
      <c r="P56" s="92"/>
      <c r="Q56" s="92"/>
      <c r="R56" s="92"/>
      <c r="S56" s="92"/>
      <c r="T56" s="92"/>
      <c r="U56" s="92"/>
      <c r="V56" s="92"/>
      <c r="W56" s="93"/>
      <c r="X56" s="94"/>
      <c r="Y56" s="4"/>
    </row>
    <row r="57" spans="1:25" s="290" customFormat="1" x14ac:dyDescent="0.25">
      <c r="B57" s="25" t="s">
        <v>378</v>
      </c>
      <c r="C57" s="1" t="s">
        <v>2</v>
      </c>
      <c r="D57" s="10" t="s">
        <v>542</v>
      </c>
      <c r="E57" s="34">
        <v>400</v>
      </c>
      <c r="F57" s="35" t="s">
        <v>525</v>
      </c>
      <c r="G57" s="35">
        <v>500</v>
      </c>
      <c r="H57" s="9" t="s">
        <v>5</v>
      </c>
      <c r="I57" s="266"/>
      <c r="J57" s="9" t="s">
        <v>5</v>
      </c>
      <c r="K57" s="12" t="s">
        <v>8</v>
      </c>
      <c r="L57" s="85"/>
      <c r="M57" s="235">
        <v>1</v>
      </c>
      <c r="N57" s="86"/>
      <c r="O57" s="324">
        <v>500</v>
      </c>
      <c r="P57" s="87" t="e">
        <f t="shared" ref="P57:P70" si="16">N57/I57*O57</f>
        <v>#DIV/0!</v>
      </c>
      <c r="Q57" s="87">
        <f t="shared" ref="Q57:Q70" si="17">N57*L57</f>
        <v>0</v>
      </c>
      <c r="R57" s="236">
        <v>805</v>
      </c>
      <c r="S57" s="87" t="e">
        <f>P57*R57</f>
        <v>#DIV/0!</v>
      </c>
      <c r="T57" s="87">
        <f t="shared" ref="T57:T70" si="18">N57*L57</f>
        <v>0</v>
      </c>
      <c r="U57" s="3">
        <v>0.09</v>
      </c>
      <c r="V57" s="13">
        <f t="shared" ref="V57:V70" si="19">N57*(1+U57)</f>
        <v>0</v>
      </c>
      <c r="W57" s="129"/>
      <c r="X57" s="14"/>
    </row>
    <row r="58" spans="1:25" s="290" customFormat="1" x14ac:dyDescent="0.25">
      <c r="B58" s="25" t="s">
        <v>377</v>
      </c>
      <c r="C58" s="1" t="s">
        <v>2</v>
      </c>
      <c r="D58" s="10" t="s">
        <v>542</v>
      </c>
      <c r="E58" s="34">
        <v>400</v>
      </c>
      <c r="F58" s="35" t="s">
        <v>525</v>
      </c>
      <c r="G58" s="35">
        <v>500</v>
      </c>
      <c r="H58" s="9" t="s">
        <v>5</v>
      </c>
      <c r="I58" s="266"/>
      <c r="J58" s="9" t="s">
        <v>5</v>
      </c>
      <c r="K58" s="12" t="s">
        <v>8</v>
      </c>
      <c r="L58" s="85"/>
      <c r="M58" s="235">
        <v>1</v>
      </c>
      <c r="N58" s="86"/>
      <c r="O58" s="324">
        <v>500</v>
      </c>
      <c r="P58" s="87" t="e">
        <f t="shared" si="16"/>
        <v>#DIV/0!</v>
      </c>
      <c r="Q58" s="87">
        <f t="shared" si="17"/>
        <v>0</v>
      </c>
      <c r="R58" s="236">
        <v>680</v>
      </c>
      <c r="S58" s="87" t="e">
        <f t="shared" ref="S58:S70" si="20">P58*R58</f>
        <v>#DIV/0!</v>
      </c>
      <c r="T58" s="87">
        <f t="shared" si="18"/>
        <v>0</v>
      </c>
      <c r="U58" s="3">
        <v>0.09</v>
      </c>
      <c r="V58" s="13">
        <f t="shared" si="19"/>
        <v>0</v>
      </c>
      <c r="W58" s="129"/>
      <c r="X58" s="219"/>
    </row>
    <row r="59" spans="1:25" s="290" customFormat="1" x14ac:dyDescent="0.25">
      <c r="B59" s="25" t="s">
        <v>381</v>
      </c>
      <c r="C59" s="1" t="s">
        <v>2</v>
      </c>
      <c r="D59" s="10" t="s">
        <v>542</v>
      </c>
      <c r="E59" s="34">
        <v>175</v>
      </c>
      <c r="F59" s="35" t="s">
        <v>525</v>
      </c>
      <c r="G59" s="35">
        <v>200</v>
      </c>
      <c r="H59" s="9" t="s">
        <v>5</v>
      </c>
      <c r="I59" s="266"/>
      <c r="J59" s="9" t="s">
        <v>5</v>
      </c>
      <c r="K59" s="12" t="s">
        <v>8</v>
      </c>
      <c r="L59" s="85"/>
      <c r="M59" s="235">
        <v>1</v>
      </c>
      <c r="N59" s="86"/>
      <c r="O59" s="324">
        <v>200</v>
      </c>
      <c r="P59" s="87" t="e">
        <f t="shared" si="16"/>
        <v>#DIV/0!</v>
      </c>
      <c r="Q59" s="87">
        <f t="shared" si="17"/>
        <v>0</v>
      </c>
      <c r="R59" s="236">
        <v>4940</v>
      </c>
      <c r="S59" s="87" t="e">
        <f t="shared" si="20"/>
        <v>#DIV/0!</v>
      </c>
      <c r="T59" s="87">
        <f t="shared" si="18"/>
        <v>0</v>
      </c>
      <c r="U59" s="3">
        <v>0.09</v>
      </c>
      <c r="V59" s="13">
        <f t="shared" si="19"/>
        <v>0</v>
      </c>
      <c r="W59" s="129"/>
      <c r="X59" s="219"/>
    </row>
    <row r="60" spans="1:25" s="290" customFormat="1" x14ac:dyDescent="0.25">
      <c r="B60" s="25" t="s">
        <v>379</v>
      </c>
      <c r="C60" s="1" t="s">
        <v>2</v>
      </c>
      <c r="D60" s="10" t="s">
        <v>542</v>
      </c>
      <c r="E60" s="34">
        <v>175</v>
      </c>
      <c r="F60" s="35" t="s">
        <v>525</v>
      </c>
      <c r="G60" s="35">
        <v>200</v>
      </c>
      <c r="H60" s="9" t="s">
        <v>5</v>
      </c>
      <c r="I60" s="266"/>
      <c r="J60" s="9" t="s">
        <v>5</v>
      </c>
      <c r="K60" s="12" t="s">
        <v>8</v>
      </c>
      <c r="L60" s="85"/>
      <c r="M60" s="235">
        <v>1</v>
      </c>
      <c r="N60" s="86"/>
      <c r="O60" s="324">
        <v>200</v>
      </c>
      <c r="P60" s="87" t="e">
        <f t="shared" si="16"/>
        <v>#DIV/0!</v>
      </c>
      <c r="Q60" s="87">
        <f t="shared" si="17"/>
        <v>0</v>
      </c>
      <c r="R60" s="236">
        <v>2305</v>
      </c>
      <c r="S60" s="87" t="e">
        <f t="shared" si="20"/>
        <v>#DIV/0!</v>
      </c>
      <c r="T60" s="87">
        <f t="shared" si="18"/>
        <v>0</v>
      </c>
      <c r="U60" s="3">
        <v>0.09</v>
      </c>
      <c r="V60" s="13">
        <f t="shared" si="19"/>
        <v>0</v>
      </c>
      <c r="W60" s="129"/>
      <c r="X60" s="219"/>
    </row>
    <row r="61" spans="1:25" s="290" customFormat="1" x14ac:dyDescent="0.25">
      <c r="B61" s="25" t="s">
        <v>380</v>
      </c>
      <c r="C61" s="1" t="s">
        <v>2</v>
      </c>
      <c r="D61" s="10" t="s">
        <v>542</v>
      </c>
      <c r="E61" s="34">
        <v>160</v>
      </c>
      <c r="F61" s="35" t="s">
        <v>525</v>
      </c>
      <c r="G61" s="35">
        <v>200</v>
      </c>
      <c r="H61" s="9" t="s">
        <v>5</v>
      </c>
      <c r="I61" s="266"/>
      <c r="J61" s="9" t="s">
        <v>5</v>
      </c>
      <c r="K61" s="12" t="s">
        <v>8</v>
      </c>
      <c r="L61" s="85"/>
      <c r="M61" s="235">
        <v>1</v>
      </c>
      <c r="N61" s="86"/>
      <c r="O61" s="324">
        <v>200</v>
      </c>
      <c r="P61" s="87" t="e">
        <f t="shared" si="16"/>
        <v>#DIV/0!</v>
      </c>
      <c r="Q61" s="87">
        <f t="shared" si="17"/>
        <v>0</v>
      </c>
      <c r="R61" s="236">
        <v>1765</v>
      </c>
      <c r="S61" s="87" t="e">
        <f t="shared" si="20"/>
        <v>#DIV/0!</v>
      </c>
      <c r="T61" s="87">
        <f t="shared" si="18"/>
        <v>0</v>
      </c>
      <c r="U61" s="3">
        <v>0.09</v>
      </c>
      <c r="V61" s="13">
        <f t="shared" si="19"/>
        <v>0</v>
      </c>
      <c r="W61" s="129"/>
      <c r="X61" s="219"/>
    </row>
    <row r="62" spans="1:25" s="290" customFormat="1" x14ac:dyDescent="0.25">
      <c r="B62" s="25" t="s">
        <v>499</v>
      </c>
      <c r="C62" s="1" t="s">
        <v>2</v>
      </c>
      <c r="D62" s="10" t="s">
        <v>542</v>
      </c>
      <c r="E62" s="34">
        <v>175</v>
      </c>
      <c r="F62" s="35" t="s">
        <v>525</v>
      </c>
      <c r="G62" s="35">
        <v>200</v>
      </c>
      <c r="H62" s="9" t="s">
        <v>5</v>
      </c>
      <c r="I62" s="266"/>
      <c r="J62" s="9" t="s">
        <v>5</v>
      </c>
      <c r="K62" s="12" t="s">
        <v>8</v>
      </c>
      <c r="L62" s="85"/>
      <c r="M62" s="235">
        <v>1</v>
      </c>
      <c r="N62" s="86"/>
      <c r="O62" s="324">
        <v>200</v>
      </c>
      <c r="P62" s="87" t="e">
        <f t="shared" si="16"/>
        <v>#DIV/0!</v>
      </c>
      <c r="Q62" s="87">
        <f t="shared" si="17"/>
        <v>0</v>
      </c>
      <c r="R62" s="236">
        <v>7505</v>
      </c>
      <c r="S62" s="87" t="e">
        <f t="shared" si="20"/>
        <v>#DIV/0!</v>
      </c>
      <c r="T62" s="87">
        <f t="shared" si="18"/>
        <v>0</v>
      </c>
      <c r="U62" s="3">
        <v>0.09</v>
      </c>
      <c r="V62" s="13">
        <f t="shared" si="19"/>
        <v>0</v>
      </c>
      <c r="W62" s="129"/>
      <c r="X62" s="219"/>
    </row>
    <row r="63" spans="1:25" s="290" customFormat="1" x14ac:dyDescent="0.25">
      <c r="B63" s="25" t="s">
        <v>500</v>
      </c>
      <c r="C63" s="1" t="s">
        <v>2</v>
      </c>
      <c r="D63" s="10" t="s">
        <v>542</v>
      </c>
      <c r="E63" s="34">
        <v>80</v>
      </c>
      <c r="F63" s="35" t="s">
        <v>525</v>
      </c>
      <c r="G63" s="35">
        <v>100</v>
      </c>
      <c r="H63" s="9" t="s">
        <v>5</v>
      </c>
      <c r="I63" s="266"/>
      <c r="J63" s="9" t="s">
        <v>5</v>
      </c>
      <c r="K63" s="12" t="s">
        <v>84</v>
      </c>
      <c r="L63" s="85"/>
      <c r="M63" s="235">
        <v>1</v>
      </c>
      <c r="N63" s="86"/>
      <c r="O63" s="324">
        <v>100</v>
      </c>
      <c r="P63" s="87" t="e">
        <f t="shared" si="16"/>
        <v>#DIV/0!</v>
      </c>
      <c r="Q63" s="87">
        <f t="shared" si="17"/>
        <v>0</v>
      </c>
      <c r="R63" s="236">
        <v>2865</v>
      </c>
      <c r="S63" s="87" t="e">
        <f t="shared" si="20"/>
        <v>#DIV/0!</v>
      </c>
      <c r="T63" s="87">
        <f t="shared" si="18"/>
        <v>0</v>
      </c>
      <c r="U63" s="3">
        <v>0.09</v>
      </c>
      <c r="V63" s="13">
        <f t="shared" si="19"/>
        <v>0</v>
      </c>
      <c r="W63" s="129"/>
      <c r="X63" s="219"/>
    </row>
    <row r="64" spans="1:25" s="290" customFormat="1" x14ac:dyDescent="0.25">
      <c r="B64" s="25" t="s">
        <v>412</v>
      </c>
      <c r="C64" s="1" t="s">
        <v>2</v>
      </c>
      <c r="D64" s="10" t="s">
        <v>542</v>
      </c>
      <c r="E64" s="34">
        <v>100</v>
      </c>
      <c r="F64" s="35"/>
      <c r="G64" s="35"/>
      <c r="H64" s="9" t="s">
        <v>5</v>
      </c>
      <c r="I64" s="260"/>
      <c r="J64" s="9" t="s">
        <v>5</v>
      </c>
      <c r="K64" s="12" t="s">
        <v>98</v>
      </c>
      <c r="L64" s="85"/>
      <c r="M64" s="235">
        <v>1</v>
      </c>
      <c r="N64" s="86"/>
      <c r="O64" s="324">
        <v>100</v>
      </c>
      <c r="P64" s="87" t="e">
        <f t="shared" si="16"/>
        <v>#DIV/0!</v>
      </c>
      <c r="Q64" s="87">
        <f t="shared" si="17"/>
        <v>0</v>
      </c>
      <c r="R64" s="236">
        <v>565</v>
      </c>
      <c r="S64" s="87" t="e">
        <f t="shared" si="20"/>
        <v>#DIV/0!</v>
      </c>
      <c r="T64" s="87">
        <f t="shared" si="18"/>
        <v>0</v>
      </c>
      <c r="U64" s="3">
        <v>0.09</v>
      </c>
      <c r="V64" s="13">
        <f t="shared" si="19"/>
        <v>0</v>
      </c>
      <c r="W64" s="129"/>
      <c r="X64" s="219"/>
    </row>
    <row r="65" spans="2:25" s="290" customFormat="1" x14ac:dyDescent="0.25">
      <c r="B65" s="25" t="s">
        <v>662</v>
      </c>
      <c r="C65" s="10" t="s">
        <v>411</v>
      </c>
      <c r="D65" s="10" t="s">
        <v>542</v>
      </c>
      <c r="E65" s="34">
        <v>200</v>
      </c>
      <c r="F65" s="35"/>
      <c r="G65" s="35"/>
      <c r="H65" s="9" t="s">
        <v>5</v>
      </c>
      <c r="I65" s="260"/>
      <c r="J65" s="9" t="s">
        <v>5</v>
      </c>
      <c r="K65" s="12" t="s">
        <v>98</v>
      </c>
      <c r="L65" s="85"/>
      <c r="M65" s="235">
        <v>1</v>
      </c>
      <c r="N65" s="86"/>
      <c r="O65" s="324">
        <v>200</v>
      </c>
      <c r="P65" s="87" t="e">
        <f t="shared" si="16"/>
        <v>#DIV/0!</v>
      </c>
      <c r="Q65" s="87">
        <f t="shared" si="17"/>
        <v>0</v>
      </c>
      <c r="R65" s="236">
        <v>1750</v>
      </c>
      <c r="S65" s="87" t="e">
        <f t="shared" si="20"/>
        <v>#DIV/0!</v>
      </c>
      <c r="T65" s="87">
        <f t="shared" si="18"/>
        <v>0</v>
      </c>
      <c r="U65" s="3">
        <v>0.09</v>
      </c>
      <c r="V65" s="13">
        <f t="shared" si="19"/>
        <v>0</v>
      </c>
      <c r="W65" s="129"/>
      <c r="X65" s="219"/>
    </row>
    <row r="66" spans="2:25" s="290" customFormat="1" x14ac:dyDescent="0.25">
      <c r="B66" s="25" t="s">
        <v>429</v>
      </c>
      <c r="C66" s="1" t="s">
        <v>2</v>
      </c>
      <c r="D66" s="10"/>
      <c r="E66" s="34">
        <v>250</v>
      </c>
      <c r="F66" s="35"/>
      <c r="G66" s="35"/>
      <c r="H66" s="9" t="s">
        <v>5</v>
      </c>
      <c r="I66" s="260"/>
      <c r="J66" s="9" t="s">
        <v>5</v>
      </c>
      <c r="K66" s="12" t="s">
        <v>4</v>
      </c>
      <c r="L66" s="85"/>
      <c r="M66" s="235">
        <v>1</v>
      </c>
      <c r="N66" s="86"/>
      <c r="O66" s="324">
        <v>250</v>
      </c>
      <c r="P66" s="87" t="e">
        <f t="shared" si="16"/>
        <v>#DIV/0!</v>
      </c>
      <c r="Q66" s="87">
        <f>N66*L66</f>
        <v>0</v>
      </c>
      <c r="R66" s="238">
        <v>55</v>
      </c>
      <c r="S66" s="87" t="e">
        <f t="shared" si="20"/>
        <v>#DIV/0!</v>
      </c>
      <c r="T66" s="87">
        <f>N66*L66</f>
        <v>0</v>
      </c>
      <c r="U66" s="3">
        <v>0.09</v>
      </c>
      <c r="V66" s="13">
        <f>N66*(1+U66)</f>
        <v>0</v>
      </c>
      <c r="W66" s="129"/>
      <c r="X66" s="14"/>
    </row>
    <row r="67" spans="2:25" s="290" customFormat="1" x14ac:dyDescent="0.25">
      <c r="B67" s="25" t="s">
        <v>430</v>
      </c>
      <c r="C67" s="1" t="s">
        <v>2</v>
      </c>
      <c r="D67" s="10"/>
      <c r="E67" s="34">
        <v>125</v>
      </c>
      <c r="F67" s="35"/>
      <c r="G67" s="35"/>
      <c r="H67" s="9" t="s">
        <v>5</v>
      </c>
      <c r="I67" s="260"/>
      <c r="J67" s="9" t="s">
        <v>5</v>
      </c>
      <c r="K67" s="12" t="s">
        <v>432</v>
      </c>
      <c r="L67" s="85"/>
      <c r="M67" s="235">
        <v>1</v>
      </c>
      <c r="N67" s="86"/>
      <c r="O67" s="324">
        <v>125</v>
      </c>
      <c r="P67" s="87" t="e">
        <f t="shared" si="16"/>
        <v>#DIV/0!</v>
      </c>
      <c r="Q67" s="87">
        <f>N67*L67</f>
        <v>0</v>
      </c>
      <c r="R67" s="238">
        <v>10700</v>
      </c>
      <c r="S67" s="87" t="e">
        <f t="shared" si="20"/>
        <v>#DIV/0!</v>
      </c>
      <c r="T67" s="87">
        <f>N67*L67</f>
        <v>0</v>
      </c>
      <c r="U67" s="3">
        <v>0.09</v>
      </c>
      <c r="V67" s="13">
        <f>N67*(1+U67)</f>
        <v>0</v>
      </c>
      <c r="W67" s="129"/>
      <c r="X67" s="14"/>
    </row>
    <row r="68" spans="2:25" s="290" customFormat="1" x14ac:dyDescent="0.25">
      <c r="B68" s="25" t="s">
        <v>407</v>
      </c>
      <c r="C68" s="1" t="s">
        <v>2</v>
      </c>
      <c r="D68" s="10" t="s">
        <v>542</v>
      </c>
      <c r="E68" s="34">
        <v>200</v>
      </c>
      <c r="F68" s="35"/>
      <c r="G68" s="35"/>
      <c r="H68" s="9" t="s">
        <v>5</v>
      </c>
      <c r="I68" s="260"/>
      <c r="J68" s="9" t="s">
        <v>5</v>
      </c>
      <c r="K68" s="12" t="s">
        <v>400</v>
      </c>
      <c r="L68" s="85"/>
      <c r="M68" s="235">
        <v>1</v>
      </c>
      <c r="N68" s="86"/>
      <c r="O68" s="324">
        <v>200</v>
      </c>
      <c r="P68" s="87" t="e">
        <f t="shared" si="16"/>
        <v>#DIV/0!</v>
      </c>
      <c r="Q68" s="87">
        <f t="shared" si="17"/>
        <v>0</v>
      </c>
      <c r="R68" s="236">
        <v>1085</v>
      </c>
      <c r="S68" s="87" t="e">
        <f t="shared" si="20"/>
        <v>#DIV/0!</v>
      </c>
      <c r="T68" s="87">
        <f t="shared" si="18"/>
        <v>0</v>
      </c>
      <c r="U68" s="3">
        <v>0.09</v>
      </c>
      <c r="V68" s="13">
        <f t="shared" si="19"/>
        <v>0</v>
      </c>
      <c r="W68" s="129"/>
      <c r="X68" s="219"/>
    </row>
    <row r="69" spans="2:25" s="290" customFormat="1" x14ac:dyDescent="0.25">
      <c r="B69" s="25" t="s">
        <v>683</v>
      </c>
      <c r="C69" s="1" t="s">
        <v>2</v>
      </c>
      <c r="D69" s="10" t="s">
        <v>542</v>
      </c>
      <c r="E69" s="34">
        <v>125</v>
      </c>
      <c r="F69" s="35"/>
      <c r="G69" s="35"/>
      <c r="H69" s="9" t="s">
        <v>5</v>
      </c>
      <c r="I69" s="260"/>
      <c r="J69" s="9" t="s">
        <v>5</v>
      </c>
      <c r="K69" s="12" t="s">
        <v>49</v>
      </c>
      <c r="L69" s="85"/>
      <c r="M69" s="235">
        <v>1</v>
      </c>
      <c r="N69" s="86"/>
      <c r="O69" s="324">
        <v>125</v>
      </c>
      <c r="P69" s="87" t="e">
        <f t="shared" si="16"/>
        <v>#DIV/0!</v>
      </c>
      <c r="Q69" s="87">
        <f t="shared" si="17"/>
        <v>0</v>
      </c>
      <c r="R69" s="236">
        <v>4650</v>
      </c>
      <c r="S69" s="87" t="e">
        <f t="shared" si="20"/>
        <v>#DIV/0!</v>
      </c>
      <c r="T69" s="87">
        <f t="shared" si="18"/>
        <v>0</v>
      </c>
      <c r="U69" s="3">
        <v>0.09</v>
      </c>
      <c r="V69" s="13">
        <f t="shared" si="19"/>
        <v>0</v>
      </c>
      <c r="W69" s="129"/>
      <c r="X69" s="219"/>
    </row>
    <row r="70" spans="2:25" s="290" customFormat="1" x14ac:dyDescent="0.25">
      <c r="B70" s="25" t="s">
        <v>501</v>
      </c>
      <c r="C70" s="1" t="s">
        <v>2</v>
      </c>
      <c r="D70" s="10" t="s">
        <v>542</v>
      </c>
      <c r="E70" s="34">
        <v>150</v>
      </c>
      <c r="F70" s="35" t="s">
        <v>525</v>
      </c>
      <c r="G70" s="35">
        <v>250</v>
      </c>
      <c r="H70" s="9" t="s">
        <v>5</v>
      </c>
      <c r="I70" s="266"/>
      <c r="J70" s="9" t="s">
        <v>5</v>
      </c>
      <c r="K70" s="12" t="s">
        <v>78</v>
      </c>
      <c r="L70" s="85"/>
      <c r="M70" s="235">
        <v>1</v>
      </c>
      <c r="N70" s="86"/>
      <c r="O70" s="324">
        <v>200</v>
      </c>
      <c r="P70" s="87" t="e">
        <f t="shared" si="16"/>
        <v>#DIV/0!</v>
      </c>
      <c r="Q70" s="87">
        <f t="shared" si="17"/>
        <v>0</v>
      </c>
      <c r="R70" s="236">
        <v>2345</v>
      </c>
      <c r="S70" s="87" t="e">
        <f t="shared" si="20"/>
        <v>#DIV/0!</v>
      </c>
      <c r="T70" s="87">
        <f t="shared" si="18"/>
        <v>0</v>
      </c>
      <c r="U70" s="3">
        <v>0.09</v>
      </c>
      <c r="V70" s="13">
        <f t="shared" si="19"/>
        <v>0</v>
      </c>
      <c r="W70" s="129"/>
      <c r="X70" s="219"/>
    </row>
    <row r="71" spans="2:25" s="4" customFormat="1" x14ac:dyDescent="0.25">
      <c r="B71" s="55"/>
      <c r="C71" s="239"/>
      <c r="D71" s="240"/>
      <c r="E71" s="239"/>
      <c r="F71" s="69"/>
      <c r="G71" s="69"/>
      <c r="H71" s="105"/>
      <c r="I71" s="69"/>
      <c r="J71" s="70"/>
      <c r="K71" s="241"/>
      <c r="L71" s="242"/>
      <c r="M71" s="132"/>
      <c r="N71" s="242" t="s">
        <v>18</v>
      </c>
      <c r="O71" s="313"/>
      <c r="P71" s="242"/>
      <c r="Q71" s="242"/>
      <c r="R71" s="132"/>
      <c r="S71" s="243" t="e">
        <f>SUM(S57:S70)</f>
        <v>#DIV/0!</v>
      </c>
      <c r="T71" s="244"/>
      <c r="U71" s="71"/>
      <c r="V71" s="72"/>
      <c r="W71" s="120"/>
      <c r="X71" s="133"/>
    </row>
    <row r="72" spans="2:25" s="4" customFormat="1" x14ac:dyDescent="0.25">
      <c r="B72" s="46"/>
      <c r="C72" s="228"/>
      <c r="D72" s="228"/>
      <c r="E72" s="229"/>
      <c r="F72" s="228"/>
      <c r="G72" s="40"/>
      <c r="H72" s="40"/>
      <c r="I72" s="102"/>
      <c r="J72" s="40"/>
      <c r="K72" s="47"/>
      <c r="L72" s="230"/>
      <c r="M72" s="230"/>
      <c r="N72" s="48"/>
      <c r="O72" s="311"/>
      <c r="P72" s="48"/>
      <c r="Q72" s="48"/>
      <c r="R72" s="231"/>
      <c r="S72" s="48"/>
      <c r="T72" s="48"/>
      <c r="U72" s="232"/>
      <c r="V72" s="48"/>
      <c r="W72" s="63"/>
      <c r="X72" s="49"/>
    </row>
    <row r="73" spans="2:25" x14ac:dyDescent="0.25">
      <c r="B73" s="204" t="s">
        <v>681</v>
      </c>
      <c r="C73" s="205"/>
      <c r="D73" s="113"/>
      <c r="E73" s="97"/>
      <c r="F73" s="113"/>
      <c r="G73" s="100"/>
      <c r="H73" s="100"/>
      <c r="I73" s="92"/>
      <c r="J73" s="92"/>
      <c r="K73" s="92"/>
      <c r="L73" s="92"/>
      <c r="M73" s="92"/>
      <c r="N73" s="92"/>
      <c r="O73" s="312"/>
      <c r="P73" s="92"/>
      <c r="Q73" s="92"/>
      <c r="R73" s="92"/>
      <c r="S73" s="92"/>
      <c r="T73" s="92"/>
      <c r="U73" s="92"/>
      <c r="V73" s="92"/>
      <c r="W73" s="93"/>
      <c r="X73" s="94"/>
      <c r="Y73" s="4"/>
    </row>
    <row r="74" spans="2:25" s="290" customFormat="1" x14ac:dyDescent="0.25">
      <c r="B74" s="25" t="s">
        <v>370</v>
      </c>
      <c r="C74" s="1" t="s">
        <v>2</v>
      </c>
      <c r="D74" s="10" t="s">
        <v>542</v>
      </c>
      <c r="E74" s="34">
        <v>100</v>
      </c>
      <c r="F74" s="35"/>
      <c r="G74" s="35"/>
      <c r="H74" s="9" t="s">
        <v>5</v>
      </c>
      <c r="I74" s="260"/>
      <c r="J74" s="9" t="s">
        <v>5</v>
      </c>
      <c r="K74" s="12" t="s">
        <v>8</v>
      </c>
      <c r="L74" s="85"/>
      <c r="M74" s="235">
        <v>1</v>
      </c>
      <c r="N74" s="86"/>
      <c r="O74" s="324">
        <v>100</v>
      </c>
      <c r="P74" s="87" t="e">
        <f t="shared" ref="P74:P82" si="21">N74/I74*O74</f>
        <v>#DIV/0!</v>
      </c>
      <c r="Q74" s="87">
        <f t="shared" ref="Q74:Q82" si="22">N74*L74</f>
        <v>0</v>
      </c>
      <c r="R74" s="236">
        <v>4145</v>
      </c>
      <c r="S74" s="87">
        <f t="shared" ref="S74:S82" si="23">N74*R74</f>
        <v>0</v>
      </c>
      <c r="T74" s="87">
        <f t="shared" ref="T74:T82" si="24">N74*L74</f>
        <v>0</v>
      </c>
      <c r="U74" s="3">
        <v>0.09</v>
      </c>
      <c r="V74" s="13">
        <f t="shared" ref="V74:V82" si="25">N74*(1+U74)</f>
        <v>0</v>
      </c>
      <c r="W74" s="129"/>
      <c r="X74" s="14"/>
    </row>
    <row r="75" spans="2:25" s="290" customFormat="1" x14ac:dyDescent="0.25">
      <c r="B75" s="25" t="s">
        <v>371</v>
      </c>
      <c r="C75" s="1" t="s">
        <v>2</v>
      </c>
      <c r="D75" s="10" t="s">
        <v>542</v>
      </c>
      <c r="E75" s="34">
        <v>100</v>
      </c>
      <c r="F75" s="35" t="s">
        <v>525</v>
      </c>
      <c r="G75" s="35">
        <v>115</v>
      </c>
      <c r="H75" s="9" t="s">
        <v>5</v>
      </c>
      <c r="I75" s="266"/>
      <c r="J75" s="9" t="s">
        <v>5</v>
      </c>
      <c r="K75" s="12" t="s">
        <v>8</v>
      </c>
      <c r="L75" s="85"/>
      <c r="M75" s="235">
        <v>1</v>
      </c>
      <c r="N75" s="86"/>
      <c r="O75" s="324">
        <v>100</v>
      </c>
      <c r="P75" s="87" t="e">
        <f t="shared" si="21"/>
        <v>#DIV/0!</v>
      </c>
      <c r="Q75" s="87">
        <f t="shared" si="22"/>
        <v>0</v>
      </c>
      <c r="R75" s="236">
        <v>2410</v>
      </c>
      <c r="S75" s="87">
        <f t="shared" si="23"/>
        <v>0</v>
      </c>
      <c r="T75" s="87">
        <f t="shared" si="24"/>
        <v>0</v>
      </c>
      <c r="U75" s="3">
        <v>0.09</v>
      </c>
      <c r="V75" s="13">
        <f t="shared" si="25"/>
        <v>0</v>
      </c>
      <c r="W75" s="129"/>
      <c r="X75" s="219"/>
    </row>
    <row r="76" spans="2:25" s="290" customFormat="1" x14ac:dyDescent="0.25">
      <c r="B76" s="25" t="s">
        <v>684</v>
      </c>
      <c r="C76" s="1" t="s">
        <v>2</v>
      </c>
      <c r="D76" s="10" t="s">
        <v>542</v>
      </c>
      <c r="E76" s="34">
        <v>100</v>
      </c>
      <c r="F76" s="35" t="s">
        <v>525</v>
      </c>
      <c r="G76" s="35">
        <v>115</v>
      </c>
      <c r="H76" s="9" t="s">
        <v>5</v>
      </c>
      <c r="I76" s="266"/>
      <c r="J76" s="9" t="s">
        <v>5</v>
      </c>
      <c r="K76" s="12" t="s">
        <v>8</v>
      </c>
      <c r="L76" s="85"/>
      <c r="M76" s="235">
        <v>1</v>
      </c>
      <c r="N76" s="86"/>
      <c r="O76" s="324">
        <v>100</v>
      </c>
      <c r="P76" s="87" t="e">
        <f t="shared" si="21"/>
        <v>#DIV/0!</v>
      </c>
      <c r="Q76" s="87">
        <f t="shared" si="22"/>
        <v>0</v>
      </c>
      <c r="R76" s="236">
        <v>1725</v>
      </c>
      <c r="S76" s="87">
        <f t="shared" si="23"/>
        <v>0</v>
      </c>
      <c r="T76" s="87">
        <f t="shared" si="24"/>
        <v>0</v>
      </c>
      <c r="U76" s="3">
        <v>0.09</v>
      </c>
      <c r="V76" s="13">
        <f t="shared" si="25"/>
        <v>0</v>
      </c>
      <c r="W76" s="129"/>
      <c r="X76" s="219"/>
    </row>
    <row r="77" spans="2:25" s="290" customFormat="1" x14ac:dyDescent="0.25">
      <c r="B77" s="25" t="s">
        <v>372</v>
      </c>
      <c r="C77" s="1" t="s">
        <v>2</v>
      </c>
      <c r="D77" s="10" t="s">
        <v>542</v>
      </c>
      <c r="E77" s="34">
        <v>150</v>
      </c>
      <c r="F77" s="35"/>
      <c r="G77" s="35"/>
      <c r="H77" s="9" t="s">
        <v>5</v>
      </c>
      <c r="I77" s="260"/>
      <c r="J77" s="9" t="s">
        <v>5</v>
      </c>
      <c r="K77" s="12" t="s">
        <v>8</v>
      </c>
      <c r="L77" s="85"/>
      <c r="M77" s="235">
        <v>1</v>
      </c>
      <c r="N77" s="86"/>
      <c r="O77" s="324">
        <v>150</v>
      </c>
      <c r="P77" s="87" t="e">
        <f t="shared" si="21"/>
        <v>#DIV/0!</v>
      </c>
      <c r="Q77" s="87">
        <f t="shared" si="22"/>
        <v>0</v>
      </c>
      <c r="R77" s="236">
        <v>2970</v>
      </c>
      <c r="S77" s="87">
        <f t="shared" si="23"/>
        <v>0</v>
      </c>
      <c r="T77" s="87">
        <f t="shared" si="24"/>
        <v>0</v>
      </c>
      <c r="U77" s="3">
        <v>0.09</v>
      </c>
      <c r="V77" s="13">
        <f t="shared" si="25"/>
        <v>0</v>
      </c>
      <c r="W77" s="129"/>
      <c r="X77" s="219"/>
    </row>
    <row r="78" spans="2:25" s="290" customFormat="1" x14ac:dyDescent="0.25">
      <c r="B78" s="25" t="s">
        <v>502</v>
      </c>
      <c r="C78" s="1" t="s">
        <v>2</v>
      </c>
      <c r="D78" s="10" t="s">
        <v>542</v>
      </c>
      <c r="E78" s="34">
        <v>200</v>
      </c>
      <c r="F78" s="35"/>
      <c r="G78" s="35"/>
      <c r="H78" s="9" t="s">
        <v>5</v>
      </c>
      <c r="I78" s="260"/>
      <c r="J78" s="9" t="s">
        <v>5</v>
      </c>
      <c r="K78" s="12" t="s">
        <v>8</v>
      </c>
      <c r="L78" s="85"/>
      <c r="M78" s="235">
        <v>1</v>
      </c>
      <c r="N78" s="86"/>
      <c r="O78" s="324">
        <v>200</v>
      </c>
      <c r="P78" s="87" t="e">
        <f t="shared" si="21"/>
        <v>#DIV/0!</v>
      </c>
      <c r="Q78" s="87">
        <f t="shared" si="22"/>
        <v>0</v>
      </c>
      <c r="R78" s="236">
        <v>410</v>
      </c>
      <c r="S78" s="87">
        <f t="shared" si="23"/>
        <v>0</v>
      </c>
      <c r="T78" s="87">
        <f t="shared" si="24"/>
        <v>0</v>
      </c>
      <c r="U78" s="3">
        <v>0.09</v>
      </c>
      <c r="V78" s="13">
        <f t="shared" si="25"/>
        <v>0</v>
      </c>
      <c r="W78" s="129"/>
      <c r="X78" s="219"/>
    </row>
    <row r="79" spans="2:25" s="290" customFormat="1" x14ac:dyDescent="0.25">
      <c r="B79" s="25" t="s">
        <v>373</v>
      </c>
      <c r="C79" s="1" t="s">
        <v>2</v>
      </c>
      <c r="D79" s="10" t="s">
        <v>542</v>
      </c>
      <c r="E79" s="34">
        <v>80</v>
      </c>
      <c r="F79" s="35" t="s">
        <v>525</v>
      </c>
      <c r="G79" s="35">
        <v>100</v>
      </c>
      <c r="H79" s="9" t="s">
        <v>5</v>
      </c>
      <c r="I79" s="266"/>
      <c r="J79" s="9" t="s">
        <v>5</v>
      </c>
      <c r="K79" s="12" t="s">
        <v>8</v>
      </c>
      <c r="L79" s="85"/>
      <c r="M79" s="235">
        <v>1</v>
      </c>
      <c r="N79" s="86"/>
      <c r="O79" s="324">
        <v>100</v>
      </c>
      <c r="P79" s="87" t="e">
        <f t="shared" si="21"/>
        <v>#DIV/0!</v>
      </c>
      <c r="Q79" s="87">
        <f t="shared" si="22"/>
        <v>0</v>
      </c>
      <c r="R79" s="236">
        <v>900</v>
      </c>
      <c r="S79" s="87">
        <f t="shared" si="23"/>
        <v>0</v>
      </c>
      <c r="T79" s="87">
        <f t="shared" si="24"/>
        <v>0</v>
      </c>
      <c r="U79" s="3">
        <v>0.09</v>
      </c>
      <c r="V79" s="13">
        <f t="shared" si="25"/>
        <v>0</v>
      </c>
      <c r="W79" s="129"/>
      <c r="X79" s="219"/>
    </row>
    <row r="80" spans="2:25" s="290" customFormat="1" x14ac:dyDescent="0.25">
      <c r="B80" s="25" t="s">
        <v>503</v>
      </c>
      <c r="C80" s="1" t="s">
        <v>2</v>
      </c>
      <c r="D80" s="10" t="s">
        <v>542</v>
      </c>
      <c r="E80" s="34">
        <v>150</v>
      </c>
      <c r="F80" s="35"/>
      <c r="G80" s="35"/>
      <c r="H80" s="9" t="s">
        <v>5</v>
      </c>
      <c r="I80" s="260"/>
      <c r="J80" s="9" t="s">
        <v>5</v>
      </c>
      <c r="K80" s="12" t="s">
        <v>504</v>
      </c>
      <c r="L80" s="85"/>
      <c r="M80" s="235">
        <v>1</v>
      </c>
      <c r="N80" s="86"/>
      <c r="O80" s="324">
        <v>150</v>
      </c>
      <c r="P80" s="87" t="e">
        <f t="shared" si="21"/>
        <v>#DIV/0!</v>
      </c>
      <c r="Q80" s="87">
        <f t="shared" si="22"/>
        <v>0</v>
      </c>
      <c r="R80" s="236">
        <v>80</v>
      </c>
      <c r="S80" s="87">
        <f t="shared" si="23"/>
        <v>0</v>
      </c>
      <c r="T80" s="87">
        <f t="shared" si="24"/>
        <v>0</v>
      </c>
      <c r="U80" s="3">
        <v>0.09</v>
      </c>
      <c r="V80" s="13">
        <f t="shared" si="25"/>
        <v>0</v>
      </c>
      <c r="W80" s="129"/>
      <c r="X80" s="219"/>
    </row>
    <row r="81" spans="2:25" s="290" customFormat="1" x14ac:dyDescent="0.25">
      <c r="B81" s="25" t="s">
        <v>374</v>
      </c>
      <c r="C81" s="1" t="s">
        <v>2</v>
      </c>
      <c r="D81" s="10" t="s">
        <v>542</v>
      </c>
      <c r="E81" s="34">
        <v>500</v>
      </c>
      <c r="F81" s="35"/>
      <c r="G81" s="35"/>
      <c r="H81" s="9" t="s">
        <v>5</v>
      </c>
      <c r="I81" s="260"/>
      <c r="J81" s="9" t="s">
        <v>5</v>
      </c>
      <c r="K81" s="12" t="s">
        <v>49</v>
      </c>
      <c r="L81" s="85"/>
      <c r="M81" s="235">
        <v>1</v>
      </c>
      <c r="N81" s="86"/>
      <c r="O81" s="324">
        <v>500</v>
      </c>
      <c r="P81" s="87" t="e">
        <f t="shared" si="21"/>
        <v>#DIV/0!</v>
      </c>
      <c r="Q81" s="87">
        <f t="shared" si="22"/>
        <v>0</v>
      </c>
      <c r="R81" s="236">
        <v>1800</v>
      </c>
      <c r="S81" s="87">
        <f t="shared" si="23"/>
        <v>0</v>
      </c>
      <c r="T81" s="87">
        <f t="shared" si="24"/>
        <v>0</v>
      </c>
      <c r="U81" s="3">
        <v>0.09</v>
      </c>
      <c r="V81" s="13">
        <f t="shared" si="25"/>
        <v>0</v>
      </c>
      <c r="W81" s="129"/>
      <c r="X81" s="219"/>
    </row>
    <row r="82" spans="2:25" s="290" customFormat="1" x14ac:dyDescent="0.25">
      <c r="B82" s="25" t="s">
        <v>669</v>
      </c>
      <c r="C82" s="1" t="s">
        <v>2</v>
      </c>
      <c r="D82" s="10" t="s">
        <v>542</v>
      </c>
      <c r="E82" s="34">
        <v>150</v>
      </c>
      <c r="F82" s="35"/>
      <c r="G82" s="35"/>
      <c r="H82" s="9" t="s">
        <v>5</v>
      </c>
      <c r="I82" s="260"/>
      <c r="J82" s="9" t="s">
        <v>5</v>
      </c>
      <c r="K82" s="12" t="s">
        <v>98</v>
      </c>
      <c r="L82" s="85"/>
      <c r="M82" s="235">
        <v>1</v>
      </c>
      <c r="N82" s="86"/>
      <c r="O82" s="324">
        <v>150</v>
      </c>
      <c r="P82" s="87" t="e">
        <f t="shared" si="21"/>
        <v>#DIV/0!</v>
      </c>
      <c r="Q82" s="87">
        <f t="shared" si="22"/>
        <v>0</v>
      </c>
      <c r="R82" s="236">
        <v>1870</v>
      </c>
      <c r="S82" s="87">
        <f t="shared" si="23"/>
        <v>0</v>
      </c>
      <c r="T82" s="87">
        <f t="shared" si="24"/>
        <v>0</v>
      </c>
      <c r="U82" s="3">
        <v>0.09</v>
      </c>
      <c r="V82" s="13">
        <f t="shared" si="25"/>
        <v>0</v>
      </c>
      <c r="W82" s="129"/>
      <c r="X82" s="219"/>
    </row>
    <row r="83" spans="2:25" s="4" customFormat="1" x14ac:dyDescent="0.25">
      <c r="B83" s="55"/>
      <c r="C83" s="239"/>
      <c r="D83" s="240"/>
      <c r="E83" s="239"/>
      <c r="F83" s="69"/>
      <c r="G83" s="69"/>
      <c r="H83" s="105"/>
      <c r="I83" s="69"/>
      <c r="J83" s="70"/>
      <c r="K83" s="241"/>
      <c r="L83" s="242"/>
      <c r="M83" s="132"/>
      <c r="N83" s="242" t="s">
        <v>18</v>
      </c>
      <c r="O83" s="313"/>
      <c r="P83" s="242"/>
      <c r="Q83" s="242"/>
      <c r="R83" s="132"/>
      <c r="S83" s="243">
        <f>SUM(S74:S82)</f>
        <v>0</v>
      </c>
      <c r="T83" s="244"/>
      <c r="U83" s="71"/>
      <c r="V83" s="72"/>
      <c r="W83" s="120"/>
      <c r="X83" s="133"/>
    </row>
    <row r="84" spans="2:25" s="4" customFormat="1" x14ac:dyDescent="0.25">
      <c r="B84" s="46"/>
      <c r="C84" s="228"/>
      <c r="D84" s="228"/>
      <c r="E84" s="229"/>
      <c r="F84" s="228"/>
      <c r="G84" s="40"/>
      <c r="H84" s="40"/>
      <c r="I84" s="102"/>
      <c r="J84" s="40"/>
      <c r="K84" s="47"/>
      <c r="L84" s="230"/>
      <c r="M84" s="230"/>
      <c r="N84" s="48"/>
      <c r="O84" s="311"/>
      <c r="P84" s="48"/>
      <c r="Q84" s="48"/>
      <c r="R84" s="231"/>
      <c r="S84" s="48"/>
      <c r="T84" s="48"/>
      <c r="U84" s="232"/>
      <c r="V84" s="48"/>
      <c r="W84" s="63"/>
      <c r="X84" s="49"/>
    </row>
    <row r="85" spans="2:25" x14ac:dyDescent="0.25">
      <c r="B85" s="204" t="s">
        <v>396</v>
      </c>
      <c r="C85" s="205"/>
      <c r="D85" s="113"/>
      <c r="E85" s="97"/>
      <c r="F85" s="113"/>
      <c r="G85" s="100"/>
      <c r="H85" s="100"/>
      <c r="I85" s="92"/>
      <c r="J85" s="92"/>
      <c r="K85" s="92"/>
      <c r="L85" s="92"/>
      <c r="M85" s="92"/>
      <c r="N85" s="92"/>
      <c r="O85" s="312"/>
      <c r="P85" s="92"/>
      <c r="Q85" s="92"/>
      <c r="R85" s="92"/>
      <c r="S85" s="92"/>
      <c r="T85" s="92"/>
      <c r="U85" s="92"/>
      <c r="V85" s="92"/>
      <c r="W85" s="93"/>
      <c r="X85" s="94"/>
      <c r="Y85" s="4"/>
    </row>
    <row r="86" spans="2:25" s="290" customFormat="1" x14ac:dyDescent="0.25">
      <c r="B86" s="25" t="s">
        <v>397</v>
      </c>
      <c r="C86" s="1" t="s">
        <v>2</v>
      </c>
      <c r="D86" s="10"/>
      <c r="E86" s="34">
        <v>160</v>
      </c>
      <c r="F86" s="35" t="s">
        <v>525</v>
      </c>
      <c r="G86" s="35">
        <v>175</v>
      </c>
      <c r="H86" s="9" t="s">
        <v>5</v>
      </c>
      <c r="I86" s="266"/>
      <c r="J86" s="9" t="s">
        <v>5</v>
      </c>
      <c r="K86" s="12" t="s">
        <v>98</v>
      </c>
      <c r="L86" s="85"/>
      <c r="M86" s="235">
        <v>1</v>
      </c>
      <c r="N86" s="86"/>
      <c r="O86" s="324">
        <v>175</v>
      </c>
      <c r="P86" s="87" t="e">
        <f t="shared" ref="P86:P89" si="26">N86/I86*O86</f>
        <v>#DIV/0!</v>
      </c>
      <c r="Q86" s="87">
        <f t="shared" ref="Q86:Q89" si="27">N86*L86</f>
        <v>0</v>
      </c>
      <c r="R86" s="236">
        <v>610</v>
      </c>
      <c r="S86" s="87" t="e">
        <f>P86*R86</f>
        <v>#DIV/0!</v>
      </c>
      <c r="T86" s="87">
        <f>N86*L86</f>
        <v>0</v>
      </c>
      <c r="U86" s="3">
        <v>0.09</v>
      </c>
      <c r="V86" s="13">
        <f>N86*(1+U86)</f>
        <v>0</v>
      </c>
      <c r="W86" s="129"/>
      <c r="X86" s="14"/>
    </row>
    <row r="87" spans="2:25" s="290" customFormat="1" x14ac:dyDescent="0.25">
      <c r="B87" s="25" t="s">
        <v>398</v>
      </c>
      <c r="C87" s="1" t="s">
        <v>2</v>
      </c>
      <c r="D87" s="10"/>
      <c r="E87" s="34">
        <v>175</v>
      </c>
      <c r="F87" s="35"/>
      <c r="G87" s="35"/>
      <c r="H87" s="9" t="s">
        <v>5</v>
      </c>
      <c r="I87" s="260"/>
      <c r="J87" s="9" t="s">
        <v>5</v>
      </c>
      <c r="K87" s="12" t="s">
        <v>98</v>
      </c>
      <c r="L87" s="85"/>
      <c r="M87" s="235">
        <v>1</v>
      </c>
      <c r="N87" s="86"/>
      <c r="O87" s="324">
        <v>175</v>
      </c>
      <c r="P87" s="87" t="e">
        <f t="shared" si="26"/>
        <v>#DIV/0!</v>
      </c>
      <c r="Q87" s="87">
        <f t="shared" si="27"/>
        <v>0</v>
      </c>
      <c r="R87" s="236">
        <v>3600</v>
      </c>
      <c r="S87" s="87" t="e">
        <f t="shared" ref="S87:S89" si="28">P87*R87</f>
        <v>#DIV/0!</v>
      </c>
      <c r="T87" s="87">
        <f>N87*L87</f>
        <v>0</v>
      </c>
      <c r="U87" s="3">
        <v>0.09</v>
      </c>
      <c r="V87" s="13">
        <f>N87*(1+U87)</f>
        <v>0</v>
      </c>
      <c r="W87" s="129"/>
      <c r="X87" s="219"/>
    </row>
    <row r="88" spans="2:25" s="290" customFormat="1" x14ac:dyDescent="0.25">
      <c r="B88" s="25" t="s">
        <v>408</v>
      </c>
      <c r="C88" s="1" t="s">
        <v>2</v>
      </c>
      <c r="D88" s="10"/>
      <c r="E88" s="34">
        <v>150</v>
      </c>
      <c r="F88" s="35" t="s">
        <v>525</v>
      </c>
      <c r="G88" s="35">
        <v>175</v>
      </c>
      <c r="H88" s="9" t="s">
        <v>5</v>
      </c>
      <c r="I88" s="266"/>
      <c r="J88" s="9" t="s">
        <v>5</v>
      </c>
      <c r="K88" s="12" t="s">
        <v>98</v>
      </c>
      <c r="L88" s="85"/>
      <c r="M88" s="235">
        <v>1</v>
      </c>
      <c r="N88" s="86"/>
      <c r="O88" s="324">
        <v>175</v>
      </c>
      <c r="P88" s="87" t="e">
        <f t="shared" si="26"/>
        <v>#DIV/0!</v>
      </c>
      <c r="Q88" s="87">
        <f t="shared" si="27"/>
        <v>0</v>
      </c>
      <c r="R88" s="236">
        <v>2625</v>
      </c>
      <c r="S88" s="87" t="e">
        <f t="shared" si="28"/>
        <v>#DIV/0!</v>
      </c>
      <c r="T88" s="87">
        <f>N88*L88</f>
        <v>0</v>
      </c>
      <c r="U88" s="3">
        <v>0.09</v>
      </c>
      <c r="V88" s="13">
        <f>N88*(1+U88)</f>
        <v>0</v>
      </c>
      <c r="W88" s="129"/>
      <c r="X88" s="219"/>
    </row>
    <row r="89" spans="2:25" s="290" customFormat="1" x14ac:dyDescent="0.25">
      <c r="B89" s="25" t="s">
        <v>401</v>
      </c>
      <c r="C89" s="1" t="s">
        <v>2</v>
      </c>
      <c r="D89" s="10"/>
      <c r="E89" s="34">
        <v>400</v>
      </c>
      <c r="F89" s="35" t="s">
        <v>525</v>
      </c>
      <c r="G89" s="35">
        <v>600</v>
      </c>
      <c r="H89" s="9" t="s">
        <v>5</v>
      </c>
      <c r="I89" s="266"/>
      <c r="J89" s="9" t="s">
        <v>5</v>
      </c>
      <c r="K89" s="12" t="s">
        <v>455</v>
      </c>
      <c r="L89" s="85"/>
      <c r="M89" s="235">
        <v>1</v>
      </c>
      <c r="N89" s="86"/>
      <c r="O89" s="324">
        <v>500</v>
      </c>
      <c r="P89" s="87" t="e">
        <f t="shared" si="26"/>
        <v>#DIV/0!</v>
      </c>
      <c r="Q89" s="87">
        <f t="shared" si="27"/>
        <v>0</v>
      </c>
      <c r="R89" s="236">
        <v>1440</v>
      </c>
      <c r="S89" s="87" t="e">
        <f t="shared" si="28"/>
        <v>#DIV/0!</v>
      </c>
      <c r="T89" s="87">
        <f>N89*L89</f>
        <v>0</v>
      </c>
      <c r="U89" s="3">
        <v>0.09</v>
      </c>
      <c r="V89" s="13">
        <f>N89*(1+U89)</f>
        <v>0</v>
      </c>
      <c r="W89" s="129"/>
      <c r="X89" s="219"/>
    </row>
    <row r="90" spans="2:25" s="4" customFormat="1" x14ac:dyDescent="0.25">
      <c r="B90" s="55"/>
      <c r="C90" s="239"/>
      <c r="D90" s="240"/>
      <c r="E90" s="239"/>
      <c r="F90" s="69"/>
      <c r="G90" s="69"/>
      <c r="H90" s="105"/>
      <c r="I90" s="69"/>
      <c r="J90" s="70"/>
      <c r="K90" s="241"/>
      <c r="L90" s="242"/>
      <c r="M90" s="132"/>
      <c r="N90" s="242" t="s">
        <v>18</v>
      </c>
      <c r="O90" s="313"/>
      <c r="P90" s="242"/>
      <c r="Q90" s="242"/>
      <c r="R90" s="132"/>
      <c r="S90" s="243" t="e">
        <f>SUM(S86:S89)</f>
        <v>#DIV/0!</v>
      </c>
      <c r="T90" s="244"/>
      <c r="U90" s="71"/>
      <c r="V90" s="72"/>
      <c r="W90" s="120"/>
      <c r="X90" s="133"/>
    </row>
    <row r="91" spans="2:25" s="4" customFormat="1" x14ac:dyDescent="0.25">
      <c r="B91" s="46"/>
      <c r="C91" s="228"/>
      <c r="D91" s="228"/>
      <c r="E91" s="229"/>
      <c r="F91" s="228"/>
      <c r="G91" s="40"/>
      <c r="H91" s="40"/>
      <c r="I91" s="102"/>
      <c r="J91" s="40"/>
      <c r="K91" s="47"/>
      <c r="L91" s="230"/>
      <c r="M91" s="230"/>
      <c r="N91" s="48"/>
      <c r="O91" s="311"/>
      <c r="P91" s="48"/>
      <c r="Q91" s="48"/>
      <c r="R91" s="231"/>
      <c r="S91" s="48"/>
      <c r="T91" s="48"/>
      <c r="U91" s="232"/>
      <c r="V91" s="48"/>
      <c r="W91" s="63"/>
      <c r="X91" s="49"/>
    </row>
    <row r="92" spans="2:25" s="27" customFormat="1" ht="23.25" customHeight="1" x14ac:dyDescent="0.25">
      <c r="B92" s="75" t="s">
        <v>505</v>
      </c>
      <c r="C92" s="76"/>
      <c r="D92" s="76"/>
      <c r="E92" s="77"/>
      <c r="F92" s="76"/>
      <c r="G92" s="76"/>
      <c r="H92" s="76"/>
      <c r="I92" s="103"/>
      <c r="J92" s="76"/>
      <c r="K92" s="78"/>
      <c r="L92" s="233"/>
      <c r="M92" s="233"/>
      <c r="N92" s="79"/>
      <c r="O92" s="233"/>
      <c r="P92" s="79"/>
      <c r="Q92" s="79"/>
      <c r="R92" s="79"/>
      <c r="S92" s="79"/>
      <c r="T92" s="79"/>
      <c r="U92" s="234"/>
      <c r="V92" s="79"/>
      <c r="W92" s="80"/>
      <c r="X92" s="81"/>
    </row>
    <row r="93" spans="2:25" x14ac:dyDescent="0.25">
      <c r="B93" s="204"/>
      <c r="C93" s="205"/>
      <c r="D93" s="113"/>
      <c r="E93" s="97"/>
      <c r="F93" s="113"/>
      <c r="G93" s="100"/>
      <c r="H93" s="100"/>
      <c r="I93" s="92"/>
      <c r="J93" s="92"/>
      <c r="K93" s="92"/>
      <c r="L93" s="92"/>
      <c r="M93" s="92"/>
      <c r="N93" s="92"/>
      <c r="O93" s="312"/>
      <c r="P93" s="92"/>
      <c r="Q93" s="92"/>
      <c r="R93" s="92"/>
      <c r="S93" s="92"/>
      <c r="T93" s="92"/>
      <c r="U93" s="92"/>
      <c r="V93" s="92"/>
      <c r="W93" s="93"/>
      <c r="X93" s="94"/>
      <c r="Y93" s="4"/>
    </row>
    <row r="94" spans="2:25" s="290" customFormat="1" x14ac:dyDescent="0.25">
      <c r="B94" s="25" t="s">
        <v>415</v>
      </c>
      <c r="C94" s="1" t="s">
        <v>2</v>
      </c>
      <c r="D94" s="10"/>
      <c r="E94" s="34">
        <v>1000</v>
      </c>
      <c r="F94" s="35"/>
      <c r="G94" s="35"/>
      <c r="H94" s="9" t="s">
        <v>0</v>
      </c>
      <c r="I94" s="260"/>
      <c r="J94" s="9" t="s">
        <v>0</v>
      </c>
      <c r="K94" s="12" t="s">
        <v>8</v>
      </c>
      <c r="L94" s="85"/>
      <c r="M94" s="235">
        <v>1</v>
      </c>
      <c r="N94" s="86"/>
      <c r="O94" s="324">
        <v>1000</v>
      </c>
      <c r="P94" s="87" t="e">
        <f t="shared" ref="P94:P113" si="29">N94/I94*O94</f>
        <v>#DIV/0!</v>
      </c>
      <c r="Q94" s="87">
        <f t="shared" ref="Q94:Q113" si="30">N94*L94</f>
        <v>0</v>
      </c>
      <c r="R94" s="236">
        <v>8870</v>
      </c>
      <c r="S94" s="87" t="e">
        <f>P94*R94</f>
        <v>#DIV/0!</v>
      </c>
      <c r="T94" s="87">
        <f t="shared" ref="T94:T113" si="31">N94*L94</f>
        <v>0</v>
      </c>
      <c r="U94" s="88">
        <v>0.09</v>
      </c>
      <c r="V94" s="60">
        <f t="shared" ref="V94:V113" si="32">N94*(1+U94)</f>
        <v>0</v>
      </c>
      <c r="W94" s="129"/>
      <c r="X94" s="14"/>
    </row>
    <row r="95" spans="2:25" s="290" customFormat="1" x14ac:dyDescent="0.25">
      <c r="B95" s="25" t="s">
        <v>416</v>
      </c>
      <c r="C95" s="1" t="s">
        <v>2</v>
      </c>
      <c r="D95" s="10"/>
      <c r="E95" s="34">
        <v>1000</v>
      </c>
      <c r="F95" s="35"/>
      <c r="G95" s="35"/>
      <c r="H95" s="9" t="s">
        <v>0</v>
      </c>
      <c r="I95" s="260"/>
      <c r="J95" s="9" t="s">
        <v>0</v>
      </c>
      <c r="K95" s="12" t="s">
        <v>8</v>
      </c>
      <c r="L95" s="85"/>
      <c r="M95" s="235">
        <v>1</v>
      </c>
      <c r="N95" s="86"/>
      <c r="O95" s="324">
        <v>1000</v>
      </c>
      <c r="P95" s="87" t="e">
        <f t="shared" si="29"/>
        <v>#DIV/0!</v>
      </c>
      <c r="Q95" s="87">
        <f t="shared" si="30"/>
        <v>0</v>
      </c>
      <c r="R95" s="238">
        <v>2640</v>
      </c>
      <c r="S95" s="87" t="e">
        <f t="shared" ref="S95:S113" si="33">P95*R95</f>
        <v>#DIV/0!</v>
      </c>
      <c r="T95" s="87">
        <f t="shared" si="31"/>
        <v>0</v>
      </c>
      <c r="U95" s="3">
        <v>0.09</v>
      </c>
      <c r="V95" s="13">
        <f t="shared" si="32"/>
        <v>0</v>
      </c>
      <c r="W95" s="129"/>
      <c r="X95" s="14"/>
    </row>
    <row r="96" spans="2:25" s="290" customFormat="1" x14ac:dyDescent="0.25">
      <c r="B96" s="25" t="s">
        <v>420</v>
      </c>
      <c r="C96" s="1" t="s">
        <v>2</v>
      </c>
      <c r="D96" s="10"/>
      <c r="E96" s="34">
        <v>500</v>
      </c>
      <c r="F96" s="35"/>
      <c r="G96" s="35"/>
      <c r="H96" s="9" t="s">
        <v>0</v>
      </c>
      <c r="I96" s="260"/>
      <c r="J96" s="9" t="s">
        <v>0</v>
      </c>
      <c r="K96" s="12" t="s">
        <v>8</v>
      </c>
      <c r="L96" s="85"/>
      <c r="M96" s="235">
        <v>1</v>
      </c>
      <c r="N96" s="86"/>
      <c r="O96" s="324">
        <v>500</v>
      </c>
      <c r="P96" s="87" t="e">
        <f t="shared" si="29"/>
        <v>#DIV/0!</v>
      </c>
      <c r="Q96" s="87">
        <f t="shared" si="30"/>
        <v>0</v>
      </c>
      <c r="R96" s="238">
        <v>4320</v>
      </c>
      <c r="S96" s="87" t="e">
        <f t="shared" si="33"/>
        <v>#DIV/0!</v>
      </c>
      <c r="T96" s="87">
        <f t="shared" si="31"/>
        <v>0</v>
      </c>
      <c r="U96" s="3">
        <v>0.09</v>
      </c>
      <c r="V96" s="13">
        <f t="shared" si="32"/>
        <v>0</v>
      </c>
      <c r="W96" s="129"/>
      <c r="X96" s="14"/>
    </row>
    <row r="97" spans="1:24" s="290" customFormat="1" x14ac:dyDescent="0.25">
      <c r="B97" s="25" t="s">
        <v>419</v>
      </c>
      <c r="C97" s="1" t="s">
        <v>2</v>
      </c>
      <c r="D97" s="10"/>
      <c r="E97" s="34">
        <v>500</v>
      </c>
      <c r="F97" s="35"/>
      <c r="G97" s="35"/>
      <c r="H97" s="9" t="s">
        <v>0</v>
      </c>
      <c r="I97" s="260"/>
      <c r="J97" s="9" t="s">
        <v>0</v>
      </c>
      <c r="K97" s="12" t="s">
        <v>8</v>
      </c>
      <c r="L97" s="85"/>
      <c r="M97" s="235">
        <v>1</v>
      </c>
      <c r="N97" s="86"/>
      <c r="O97" s="324">
        <v>500</v>
      </c>
      <c r="P97" s="87" t="e">
        <f t="shared" si="29"/>
        <v>#DIV/0!</v>
      </c>
      <c r="Q97" s="87">
        <f t="shared" si="30"/>
        <v>0</v>
      </c>
      <c r="R97" s="238">
        <v>3385</v>
      </c>
      <c r="S97" s="87" t="e">
        <f t="shared" si="33"/>
        <v>#DIV/0!</v>
      </c>
      <c r="T97" s="87">
        <f t="shared" si="31"/>
        <v>0</v>
      </c>
      <c r="U97" s="3">
        <v>0.09</v>
      </c>
      <c r="V97" s="13">
        <f t="shared" si="32"/>
        <v>0</v>
      </c>
      <c r="W97" s="129"/>
      <c r="X97" s="14"/>
    </row>
    <row r="98" spans="1:24" s="290" customFormat="1" x14ac:dyDescent="0.25">
      <c r="A98" s="341"/>
      <c r="B98" s="347" t="s">
        <v>724</v>
      </c>
      <c r="C98" s="1" t="s">
        <v>2</v>
      </c>
      <c r="D98" s="10"/>
      <c r="E98" s="34">
        <v>500</v>
      </c>
      <c r="F98" s="35"/>
      <c r="G98" s="35"/>
      <c r="H98" s="9" t="s">
        <v>5</v>
      </c>
      <c r="I98" s="260"/>
      <c r="J98" s="9" t="s">
        <v>5</v>
      </c>
      <c r="K98" s="12" t="s">
        <v>4</v>
      </c>
      <c r="L98" s="85"/>
      <c r="M98" s="235">
        <v>1</v>
      </c>
      <c r="N98" s="86"/>
      <c r="O98" s="324">
        <v>500</v>
      </c>
      <c r="P98" s="87" t="e">
        <f t="shared" si="29"/>
        <v>#DIV/0!</v>
      </c>
      <c r="Q98" s="87">
        <f t="shared" si="30"/>
        <v>0</v>
      </c>
      <c r="R98" s="238">
        <v>4750</v>
      </c>
      <c r="S98" s="87" t="e">
        <f t="shared" si="33"/>
        <v>#DIV/0!</v>
      </c>
      <c r="T98" s="87">
        <f t="shared" si="31"/>
        <v>0</v>
      </c>
      <c r="U98" s="3">
        <v>0.09</v>
      </c>
      <c r="V98" s="13">
        <f t="shared" si="32"/>
        <v>0</v>
      </c>
      <c r="W98" s="129"/>
      <c r="X98" s="14"/>
    </row>
    <row r="99" spans="1:24" s="290" customFormat="1" x14ac:dyDescent="0.25">
      <c r="A99" s="341"/>
      <c r="B99" s="347" t="s">
        <v>723</v>
      </c>
      <c r="C99" s="1" t="s">
        <v>2</v>
      </c>
      <c r="D99" s="348"/>
      <c r="E99" s="349">
        <v>500</v>
      </c>
      <c r="F99" s="342"/>
      <c r="G99" s="342"/>
      <c r="H99" s="346" t="s">
        <v>5</v>
      </c>
      <c r="I99" s="260"/>
      <c r="J99" s="346"/>
      <c r="K99" s="350" t="s">
        <v>4</v>
      </c>
      <c r="L99" s="85"/>
      <c r="M99" s="351">
        <v>1</v>
      </c>
      <c r="N99" s="86"/>
      <c r="O99" s="352">
        <v>500</v>
      </c>
      <c r="P99" s="353" t="e">
        <f t="shared" ref="P99" si="34">N99/I99*O99</f>
        <v>#DIV/0!</v>
      </c>
      <c r="Q99" s="353">
        <f t="shared" ref="Q99" si="35">N99*L99</f>
        <v>0</v>
      </c>
      <c r="R99" s="354">
        <v>4750</v>
      </c>
      <c r="S99" s="353" t="e">
        <f t="shared" ref="S99" si="36">P99*R99</f>
        <v>#DIV/0!</v>
      </c>
      <c r="T99" s="353">
        <f t="shared" ref="T99" si="37">N99*L99</f>
        <v>0</v>
      </c>
      <c r="U99" s="3">
        <v>0.09</v>
      </c>
      <c r="V99" s="355">
        <f t="shared" ref="V99" si="38">N99*(1+U99)</f>
        <v>0</v>
      </c>
      <c r="W99" s="356"/>
      <c r="X99" s="357"/>
    </row>
    <row r="100" spans="1:24" s="290" customFormat="1" x14ac:dyDescent="0.25">
      <c r="B100" s="25" t="s">
        <v>425</v>
      </c>
      <c r="C100" s="1" t="s">
        <v>2</v>
      </c>
      <c r="D100" s="10"/>
      <c r="E100" s="34">
        <v>500</v>
      </c>
      <c r="F100" s="35"/>
      <c r="G100" s="35"/>
      <c r="H100" s="9" t="s">
        <v>0</v>
      </c>
      <c r="I100" s="260"/>
      <c r="J100" s="9" t="s">
        <v>0</v>
      </c>
      <c r="K100" s="12" t="s">
        <v>8</v>
      </c>
      <c r="L100" s="85"/>
      <c r="M100" s="235">
        <v>1</v>
      </c>
      <c r="N100" s="86"/>
      <c r="O100" s="324">
        <v>500</v>
      </c>
      <c r="P100" s="87" t="e">
        <f t="shared" si="29"/>
        <v>#DIV/0!</v>
      </c>
      <c r="Q100" s="87">
        <f t="shared" si="30"/>
        <v>0</v>
      </c>
      <c r="R100" s="238">
        <v>6150</v>
      </c>
      <c r="S100" s="87" t="e">
        <f t="shared" si="33"/>
        <v>#DIV/0!</v>
      </c>
      <c r="T100" s="87">
        <f t="shared" si="31"/>
        <v>0</v>
      </c>
      <c r="U100" s="3">
        <v>0.09</v>
      </c>
      <c r="V100" s="13">
        <f t="shared" si="32"/>
        <v>0</v>
      </c>
      <c r="W100" s="129"/>
      <c r="X100" s="14"/>
    </row>
    <row r="101" spans="1:24" s="290" customFormat="1" x14ac:dyDescent="0.25">
      <c r="B101" s="25" t="s">
        <v>426</v>
      </c>
      <c r="C101" s="1" t="s">
        <v>2</v>
      </c>
      <c r="D101" s="10"/>
      <c r="E101" s="34">
        <v>500</v>
      </c>
      <c r="F101" s="35"/>
      <c r="G101" s="35"/>
      <c r="H101" s="9" t="s">
        <v>0</v>
      </c>
      <c r="I101" s="260"/>
      <c r="J101" s="9" t="s">
        <v>0</v>
      </c>
      <c r="K101" s="12" t="s">
        <v>8</v>
      </c>
      <c r="L101" s="85"/>
      <c r="M101" s="235">
        <v>1</v>
      </c>
      <c r="N101" s="86"/>
      <c r="O101" s="324">
        <v>500</v>
      </c>
      <c r="P101" s="87" t="e">
        <f t="shared" si="29"/>
        <v>#DIV/0!</v>
      </c>
      <c r="Q101" s="87">
        <f t="shared" si="30"/>
        <v>0</v>
      </c>
      <c r="R101" s="238">
        <v>3785</v>
      </c>
      <c r="S101" s="87" t="e">
        <f t="shared" si="33"/>
        <v>#DIV/0!</v>
      </c>
      <c r="T101" s="87">
        <f t="shared" si="31"/>
        <v>0</v>
      </c>
      <c r="U101" s="3">
        <v>0.09</v>
      </c>
      <c r="V101" s="13">
        <f t="shared" si="32"/>
        <v>0</v>
      </c>
      <c r="W101" s="129"/>
      <c r="X101" s="14"/>
    </row>
    <row r="102" spans="1:24" s="290" customFormat="1" x14ac:dyDescent="0.25">
      <c r="B102" s="25" t="s">
        <v>427</v>
      </c>
      <c r="C102" s="1" t="s">
        <v>2</v>
      </c>
      <c r="D102" s="10"/>
      <c r="E102" s="34">
        <v>500</v>
      </c>
      <c r="F102" s="35"/>
      <c r="G102" s="35"/>
      <c r="H102" s="9" t="s">
        <v>0</v>
      </c>
      <c r="I102" s="260"/>
      <c r="J102" s="9" t="s">
        <v>0</v>
      </c>
      <c r="K102" s="12" t="s">
        <v>4</v>
      </c>
      <c r="L102" s="85"/>
      <c r="M102" s="235">
        <v>1</v>
      </c>
      <c r="N102" s="86"/>
      <c r="O102" s="324">
        <v>500</v>
      </c>
      <c r="P102" s="87" t="e">
        <f t="shared" si="29"/>
        <v>#DIV/0!</v>
      </c>
      <c r="Q102" s="87">
        <f t="shared" si="30"/>
        <v>0</v>
      </c>
      <c r="R102" s="238">
        <v>2275</v>
      </c>
      <c r="S102" s="87" t="e">
        <f t="shared" si="33"/>
        <v>#DIV/0!</v>
      </c>
      <c r="T102" s="87">
        <f t="shared" si="31"/>
        <v>0</v>
      </c>
      <c r="U102" s="3">
        <v>0.09</v>
      </c>
      <c r="V102" s="13">
        <f t="shared" si="32"/>
        <v>0</v>
      </c>
      <c r="W102" s="129"/>
      <c r="X102" s="14"/>
    </row>
    <row r="103" spans="1:24" s="290" customFormat="1" x14ac:dyDescent="0.25">
      <c r="B103" s="25" t="s">
        <v>685</v>
      </c>
      <c r="C103" s="1" t="s">
        <v>2</v>
      </c>
      <c r="D103" s="10"/>
      <c r="E103" s="34">
        <v>450</v>
      </c>
      <c r="F103" s="35" t="s">
        <v>525</v>
      </c>
      <c r="G103" s="35">
        <v>500</v>
      </c>
      <c r="H103" s="9" t="s">
        <v>5</v>
      </c>
      <c r="I103" s="266"/>
      <c r="J103" s="9" t="s">
        <v>5</v>
      </c>
      <c r="K103" s="12" t="s">
        <v>4</v>
      </c>
      <c r="L103" s="2"/>
      <c r="M103" s="235">
        <v>6</v>
      </c>
      <c r="N103" s="86"/>
      <c r="O103" s="324">
        <v>500</v>
      </c>
      <c r="P103" s="87" t="e">
        <f t="shared" si="29"/>
        <v>#DIV/0!</v>
      </c>
      <c r="Q103" s="87">
        <f t="shared" si="30"/>
        <v>0</v>
      </c>
      <c r="R103" s="238">
        <v>14450</v>
      </c>
      <c r="S103" s="87" t="e">
        <f t="shared" si="33"/>
        <v>#DIV/0!</v>
      </c>
      <c r="T103" s="87">
        <f t="shared" si="31"/>
        <v>0</v>
      </c>
      <c r="U103" s="3">
        <v>0.09</v>
      </c>
      <c r="V103" s="13">
        <f t="shared" si="32"/>
        <v>0</v>
      </c>
      <c r="W103" s="129"/>
      <c r="X103" s="14"/>
    </row>
    <row r="104" spans="1:24" s="290" customFormat="1" x14ac:dyDescent="0.25">
      <c r="B104" s="25" t="s">
        <v>686</v>
      </c>
      <c r="C104" s="1" t="s">
        <v>2</v>
      </c>
      <c r="D104" s="10"/>
      <c r="E104" s="34">
        <v>450</v>
      </c>
      <c r="F104" s="35" t="s">
        <v>525</v>
      </c>
      <c r="G104" s="35">
        <v>500</v>
      </c>
      <c r="H104" s="9" t="s">
        <v>5</v>
      </c>
      <c r="I104" s="266"/>
      <c r="J104" s="9" t="s">
        <v>5</v>
      </c>
      <c r="K104" s="12" t="s">
        <v>4</v>
      </c>
      <c r="L104" s="85"/>
      <c r="M104" s="235">
        <v>1</v>
      </c>
      <c r="N104" s="86"/>
      <c r="O104" s="324">
        <v>500</v>
      </c>
      <c r="P104" s="87" t="e">
        <f t="shared" si="29"/>
        <v>#DIV/0!</v>
      </c>
      <c r="Q104" s="87">
        <f t="shared" si="30"/>
        <v>0</v>
      </c>
      <c r="R104" s="238">
        <v>20375</v>
      </c>
      <c r="S104" s="87" t="e">
        <f t="shared" si="33"/>
        <v>#DIV/0!</v>
      </c>
      <c r="T104" s="87">
        <f t="shared" si="31"/>
        <v>0</v>
      </c>
      <c r="U104" s="3">
        <v>0.09</v>
      </c>
      <c r="V104" s="13">
        <f t="shared" si="32"/>
        <v>0</v>
      </c>
      <c r="W104" s="129"/>
      <c r="X104" s="14"/>
    </row>
    <row r="105" spans="1:24" s="290" customFormat="1" x14ac:dyDescent="0.25">
      <c r="B105" s="25" t="s">
        <v>424</v>
      </c>
      <c r="C105" s="1" t="s">
        <v>706</v>
      </c>
      <c r="D105" s="10"/>
      <c r="E105" s="34">
        <v>500</v>
      </c>
      <c r="F105" s="35"/>
      <c r="G105" s="35"/>
      <c r="H105" s="9" t="s">
        <v>0</v>
      </c>
      <c r="I105" s="260"/>
      <c r="J105" s="9" t="s">
        <v>0</v>
      </c>
      <c r="K105" s="12" t="s">
        <v>4</v>
      </c>
      <c r="L105" s="85"/>
      <c r="M105" s="235">
        <v>1</v>
      </c>
      <c r="N105" s="86"/>
      <c r="O105" s="324">
        <v>500</v>
      </c>
      <c r="P105" s="87" t="e">
        <f t="shared" si="29"/>
        <v>#DIV/0!</v>
      </c>
      <c r="Q105" s="87">
        <f t="shared" si="30"/>
        <v>0</v>
      </c>
      <c r="R105" s="238">
        <v>41130</v>
      </c>
      <c r="S105" s="87" t="e">
        <f t="shared" si="33"/>
        <v>#DIV/0!</v>
      </c>
      <c r="T105" s="87">
        <f t="shared" si="31"/>
        <v>0</v>
      </c>
      <c r="U105" s="3">
        <v>0.09</v>
      </c>
      <c r="V105" s="13">
        <f t="shared" si="32"/>
        <v>0</v>
      </c>
      <c r="W105" s="129"/>
      <c r="X105" s="14"/>
    </row>
    <row r="106" spans="1:24" s="290" customFormat="1" x14ac:dyDescent="0.25">
      <c r="B106" s="25" t="s">
        <v>655</v>
      </c>
      <c r="C106" s="10" t="s">
        <v>321</v>
      </c>
      <c r="D106" s="10"/>
      <c r="E106" s="34">
        <v>400</v>
      </c>
      <c r="F106" s="35"/>
      <c r="G106" s="35"/>
      <c r="H106" s="9" t="s">
        <v>0</v>
      </c>
      <c r="I106" s="260"/>
      <c r="J106" s="9" t="s">
        <v>0</v>
      </c>
      <c r="K106" s="12" t="s">
        <v>4</v>
      </c>
      <c r="L106" s="85"/>
      <c r="M106" s="235">
        <v>1</v>
      </c>
      <c r="N106" s="86"/>
      <c r="O106" s="324">
        <v>400</v>
      </c>
      <c r="P106" s="87" t="e">
        <f t="shared" si="29"/>
        <v>#DIV/0!</v>
      </c>
      <c r="Q106" s="87">
        <f t="shared" si="30"/>
        <v>0</v>
      </c>
      <c r="R106" s="238">
        <v>1880</v>
      </c>
      <c r="S106" s="87" t="e">
        <f t="shared" si="33"/>
        <v>#DIV/0!</v>
      </c>
      <c r="T106" s="87">
        <f t="shared" si="31"/>
        <v>0</v>
      </c>
      <c r="U106" s="3">
        <v>0.09</v>
      </c>
      <c r="V106" s="13">
        <f t="shared" si="32"/>
        <v>0</v>
      </c>
      <c r="W106" s="129"/>
      <c r="X106" s="14"/>
    </row>
    <row r="107" spans="1:24" s="290" customFormat="1" x14ac:dyDescent="0.25">
      <c r="B107" s="25" t="s">
        <v>242</v>
      </c>
      <c r="C107" s="10" t="s">
        <v>417</v>
      </c>
      <c r="D107" s="10"/>
      <c r="E107" s="34">
        <v>500</v>
      </c>
      <c r="F107" s="35"/>
      <c r="G107" s="35"/>
      <c r="H107" s="9" t="s">
        <v>0</v>
      </c>
      <c r="I107" s="260"/>
      <c r="J107" s="9" t="s">
        <v>0</v>
      </c>
      <c r="K107" s="12" t="s">
        <v>8</v>
      </c>
      <c r="L107" s="85"/>
      <c r="M107" s="235">
        <v>1</v>
      </c>
      <c r="N107" s="86"/>
      <c r="O107" s="324">
        <v>500</v>
      </c>
      <c r="P107" s="87" t="e">
        <f t="shared" si="29"/>
        <v>#DIV/0!</v>
      </c>
      <c r="Q107" s="87">
        <f t="shared" si="30"/>
        <v>0</v>
      </c>
      <c r="R107" s="238">
        <v>2735</v>
      </c>
      <c r="S107" s="87" t="e">
        <f t="shared" si="33"/>
        <v>#DIV/0!</v>
      </c>
      <c r="T107" s="87">
        <f t="shared" si="31"/>
        <v>0</v>
      </c>
      <c r="U107" s="3">
        <v>0.09</v>
      </c>
      <c r="V107" s="13">
        <f t="shared" si="32"/>
        <v>0</v>
      </c>
      <c r="W107" s="129"/>
      <c r="X107" s="14"/>
    </row>
    <row r="108" spans="1:24" s="290" customFormat="1" x14ac:dyDescent="0.25">
      <c r="B108" s="25" t="s">
        <v>418</v>
      </c>
      <c r="C108" s="10" t="s">
        <v>417</v>
      </c>
      <c r="D108" s="10"/>
      <c r="E108" s="34">
        <v>400</v>
      </c>
      <c r="F108" s="35"/>
      <c r="G108" s="35"/>
      <c r="H108" s="9" t="s">
        <v>0</v>
      </c>
      <c r="I108" s="260"/>
      <c r="J108" s="9" t="s">
        <v>0</v>
      </c>
      <c r="K108" s="12" t="s">
        <v>8</v>
      </c>
      <c r="L108" s="85"/>
      <c r="M108" s="235">
        <v>1</v>
      </c>
      <c r="N108" s="86"/>
      <c r="O108" s="324">
        <v>400</v>
      </c>
      <c r="P108" s="87" t="e">
        <f t="shared" si="29"/>
        <v>#DIV/0!</v>
      </c>
      <c r="Q108" s="87">
        <f t="shared" si="30"/>
        <v>0</v>
      </c>
      <c r="R108" s="238">
        <v>9985</v>
      </c>
      <c r="S108" s="87" t="e">
        <f t="shared" si="33"/>
        <v>#DIV/0!</v>
      </c>
      <c r="T108" s="87">
        <f t="shared" si="31"/>
        <v>0</v>
      </c>
      <c r="U108" s="3">
        <v>0.09</v>
      </c>
      <c r="V108" s="13">
        <f t="shared" si="32"/>
        <v>0</v>
      </c>
      <c r="W108" s="129"/>
      <c r="X108" s="14"/>
    </row>
    <row r="109" spans="1:24" s="290" customFormat="1" x14ac:dyDescent="0.25">
      <c r="B109" s="25" t="s">
        <v>421</v>
      </c>
      <c r="C109" s="10" t="s">
        <v>422</v>
      </c>
      <c r="D109" s="10"/>
      <c r="E109" s="34">
        <v>1000</v>
      </c>
      <c r="F109" s="35"/>
      <c r="G109" s="35"/>
      <c r="H109" s="9" t="s">
        <v>0</v>
      </c>
      <c r="I109" s="260"/>
      <c r="J109" s="9" t="s">
        <v>0</v>
      </c>
      <c r="K109" s="12" t="s">
        <v>8</v>
      </c>
      <c r="L109" s="85"/>
      <c r="M109" s="235">
        <v>1</v>
      </c>
      <c r="N109" s="86"/>
      <c r="O109" s="324">
        <v>1000</v>
      </c>
      <c r="P109" s="87" t="e">
        <f t="shared" si="29"/>
        <v>#DIV/0!</v>
      </c>
      <c r="Q109" s="87">
        <f t="shared" si="30"/>
        <v>0</v>
      </c>
      <c r="R109" s="238">
        <v>3340</v>
      </c>
      <c r="S109" s="87" t="e">
        <f t="shared" si="33"/>
        <v>#DIV/0!</v>
      </c>
      <c r="T109" s="87">
        <f t="shared" si="31"/>
        <v>0</v>
      </c>
      <c r="U109" s="3">
        <v>0.09</v>
      </c>
      <c r="V109" s="13">
        <f t="shared" si="32"/>
        <v>0</v>
      </c>
      <c r="W109" s="129"/>
      <c r="X109" s="14"/>
    </row>
    <row r="110" spans="1:24" s="290" customFormat="1" x14ac:dyDescent="0.25">
      <c r="B110" s="25" t="s">
        <v>423</v>
      </c>
      <c r="C110" s="10" t="s">
        <v>422</v>
      </c>
      <c r="D110" s="10"/>
      <c r="E110" s="34">
        <v>1000</v>
      </c>
      <c r="F110" s="35"/>
      <c r="G110" s="35"/>
      <c r="H110" s="9" t="s">
        <v>0</v>
      </c>
      <c r="I110" s="260"/>
      <c r="J110" s="9" t="s">
        <v>0</v>
      </c>
      <c r="K110" s="12" t="s">
        <v>8</v>
      </c>
      <c r="L110" s="85"/>
      <c r="M110" s="235">
        <v>1</v>
      </c>
      <c r="N110" s="86"/>
      <c r="O110" s="324">
        <v>1000</v>
      </c>
      <c r="P110" s="87" t="e">
        <f t="shared" si="29"/>
        <v>#DIV/0!</v>
      </c>
      <c r="Q110" s="87">
        <f t="shared" si="30"/>
        <v>0</v>
      </c>
      <c r="R110" s="238">
        <v>3000</v>
      </c>
      <c r="S110" s="87" t="e">
        <f t="shared" si="33"/>
        <v>#DIV/0!</v>
      </c>
      <c r="T110" s="87">
        <f t="shared" si="31"/>
        <v>0</v>
      </c>
      <c r="U110" s="3">
        <v>0.09</v>
      </c>
      <c r="V110" s="13">
        <f t="shared" si="32"/>
        <v>0</v>
      </c>
      <c r="W110" s="129"/>
      <c r="X110" s="14"/>
    </row>
    <row r="111" spans="1:24" s="290" customFormat="1" x14ac:dyDescent="0.25">
      <c r="A111" s="338"/>
      <c r="B111" s="339" t="s">
        <v>716</v>
      </c>
      <c r="C111" s="340" t="s">
        <v>717</v>
      </c>
      <c r="D111" s="10"/>
      <c r="E111" s="34">
        <v>225</v>
      </c>
      <c r="F111" s="35" t="s">
        <v>525</v>
      </c>
      <c r="G111" s="35">
        <v>300</v>
      </c>
      <c r="H111" s="9" t="s">
        <v>0</v>
      </c>
      <c r="I111" s="266"/>
      <c r="J111" s="9" t="s">
        <v>0</v>
      </c>
      <c r="K111" s="12" t="s">
        <v>1</v>
      </c>
      <c r="L111" s="85"/>
      <c r="M111" s="235">
        <v>1</v>
      </c>
      <c r="N111" s="86"/>
      <c r="O111" s="324">
        <v>250</v>
      </c>
      <c r="P111" s="87" t="e">
        <f t="shared" si="29"/>
        <v>#DIV/0!</v>
      </c>
      <c r="Q111" s="87">
        <f t="shared" si="30"/>
        <v>0</v>
      </c>
      <c r="R111" s="238">
        <v>11375</v>
      </c>
      <c r="S111" s="87" t="e">
        <f t="shared" si="33"/>
        <v>#DIV/0!</v>
      </c>
      <c r="T111" s="87">
        <f t="shared" si="31"/>
        <v>0</v>
      </c>
      <c r="U111" s="3">
        <v>0.09</v>
      </c>
      <c r="V111" s="13">
        <f t="shared" si="32"/>
        <v>0</v>
      </c>
      <c r="W111" s="129"/>
      <c r="X111" s="14"/>
    </row>
    <row r="112" spans="1:24" s="290" customFormat="1" x14ac:dyDescent="0.25">
      <c r="B112" s="25" t="s">
        <v>428</v>
      </c>
      <c r="C112" s="1" t="s">
        <v>2</v>
      </c>
      <c r="D112" s="10"/>
      <c r="E112" s="34">
        <v>225</v>
      </c>
      <c r="F112" s="35" t="s">
        <v>525</v>
      </c>
      <c r="G112" s="35">
        <v>300</v>
      </c>
      <c r="H112" s="9" t="s">
        <v>0</v>
      </c>
      <c r="I112" s="266"/>
      <c r="J112" s="9" t="s">
        <v>0</v>
      </c>
      <c r="K112" s="12" t="s">
        <v>1</v>
      </c>
      <c r="L112" s="85"/>
      <c r="M112" s="235">
        <v>1</v>
      </c>
      <c r="N112" s="86"/>
      <c r="O112" s="324">
        <v>250</v>
      </c>
      <c r="P112" s="87" t="e">
        <f t="shared" si="29"/>
        <v>#DIV/0!</v>
      </c>
      <c r="Q112" s="87">
        <f t="shared" si="30"/>
        <v>0</v>
      </c>
      <c r="R112" s="238">
        <v>4950</v>
      </c>
      <c r="S112" s="87" t="e">
        <f t="shared" si="33"/>
        <v>#DIV/0!</v>
      </c>
      <c r="T112" s="87">
        <f t="shared" si="31"/>
        <v>0</v>
      </c>
      <c r="U112" s="3">
        <v>0.09</v>
      </c>
      <c r="V112" s="13">
        <f t="shared" si="32"/>
        <v>0</v>
      </c>
      <c r="W112" s="129"/>
      <c r="X112" s="14"/>
    </row>
    <row r="113" spans="2:25" s="290" customFormat="1" x14ac:dyDescent="0.25">
      <c r="B113" s="25" t="s">
        <v>431</v>
      </c>
      <c r="C113" s="1" t="s">
        <v>2</v>
      </c>
      <c r="D113" s="10"/>
      <c r="E113" s="34">
        <v>200</v>
      </c>
      <c r="F113" s="35" t="s">
        <v>525</v>
      </c>
      <c r="G113" s="35">
        <v>250</v>
      </c>
      <c r="H113" s="9" t="s">
        <v>0</v>
      </c>
      <c r="I113" s="266"/>
      <c r="J113" s="9" t="s">
        <v>0</v>
      </c>
      <c r="K113" s="12" t="s">
        <v>433</v>
      </c>
      <c r="L113" s="85"/>
      <c r="M113" s="235">
        <v>1</v>
      </c>
      <c r="N113" s="86"/>
      <c r="O113" s="324">
        <v>250</v>
      </c>
      <c r="P113" s="87" t="e">
        <f t="shared" si="29"/>
        <v>#DIV/0!</v>
      </c>
      <c r="Q113" s="87">
        <f t="shared" si="30"/>
        <v>0</v>
      </c>
      <c r="R113" s="238">
        <v>10300</v>
      </c>
      <c r="S113" s="87" t="e">
        <f t="shared" si="33"/>
        <v>#DIV/0!</v>
      </c>
      <c r="T113" s="87">
        <f t="shared" si="31"/>
        <v>0</v>
      </c>
      <c r="U113" s="3">
        <v>0.09</v>
      </c>
      <c r="V113" s="13">
        <f t="shared" si="32"/>
        <v>0</v>
      </c>
      <c r="W113" s="129"/>
      <c r="X113" s="14"/>
    </row>
    <row r="114" spans="2:25" s="4" customFormat="1" x14ac:dyDescent="0.25">
      <c r="B114" s="55"/>
      <c r="C114" s="239"/>
      <c r="D114" s="240"/>
      <c r="E114" s="239"/>
      <c r="F114" s="69"/>
      <c r="G114" s="69"/>
      <c r="H114" s="105"/>
      <c r="I114" s="69"/>
      <c r="J114" s="70"/>
      <c r="K114" s="241"/>
      <c r="L114" s="242"/>
      <c r="M114" s="132"/>
      <c r="N114" s="242" t="s">
        <v>18</v>
      </c>
      <c r="O114" s="313"/>
      <c r="P114" s="242"/>
      <c r="Q114" s="242"/>
      <c r="R114" s="132"/>
      <c r="S114" s="243" t="e">
        <f>SUM(S94:S113)</f>
        <v>#DIV/0!</v>
      </c>
      <c r="T114" s="244"/>
      <c r="U114" s="71"/>
      <c r="V114" s="72"/>
      <c r="W114" s="120"/>
      <c r="X114" s="133"/>
    </row>
    <row r="115" spans="2:25" s="4" customFormat="1" x14ac:dyDescent="0.25">
      <c r="B115" s="46"/>
      <c r="C115" s="228"/>
      <c r="D115" s="228"/>
      <c r="E115" s="229"/>
      <c r="F115" s="228"/>
      <c r="G115" s="40"/>
      <c r="H115" s="40"/>
      <c r="I115" s="102"/>
      <c r="J115" s="40"/>
      <c r="K115" s="47"/>
      <c r="L115" s="230"/>
      <c r="M115" s="230"/>
      <c r="N115" s="48"/>
      <c r="O115" s="311"/>
      <c r="P115" s="48"/>
      <c r="Q115" s="48"/>
      <c r="R115" s="231"/>
      <c r="S115" s="48"/>
      <c r="T115" s="48"/>
      <c r="U115" s="232"/>
      <c r="V115" s="48"/>
      <c r="W115" s="63"/>
      <c r="X115" s="49"/>
    </row>
    <row r="116" spans="2:25" s="27" customFormat="1" ht="23.25" customHeight="1" x14ac:dyDescent="0.25">
      <c r="B116" s="75" t="s">
        <v>518</v>
      </c>
      <c r="C116" s="76"/>
      <c r="D116" s="76"/>
      <c r="E116" s="77"/>
      <c r="F116" s="76"/>
      <c r="G116" s="76"/>
      <c r="H116" s="76"/>
      <c r="I116" s="103"/>
      <c r="J116" s="76"/>
      <c r="K116" s="78"/>
      <c r="L116" s="233"/>
      <c r="M116" s="233"/>
      <c r="N116" s="79"/>
      <c r="O116" s="233"/>
      <c r="P116" s="79"/>
      <c r="Q116" s="79"/>
      <c r="R116" s="79"/>
      <c r="S116" s="79"/>
      <c r="T116" s="79"/>
      <c r="U116" s="234"/>
      <c r="V116" s="79"/>
      <c r="W116" s="80"/>
      <c r="X116" s="81"/>
    </row>
    <row r="117" spans="2:25" x14ac:dyDescent="0.25">
      <c r="B117" s="204" t="s">
        <v>451</v>
      </c>
      <c r="C117" s="205"/>
      <c r="D117" s="113"/>
      <c r="E117" s="97"/>
      <c r="F117" s="113"/>
      <c r="G117" s="100"/>
      <c r="H117" s="100"/>
      <c r="I117" s="92"/>
      <c r="J117" s="92"/>
      <c r="K117" s="92"/>
      <c r="L117" s="92"/>
      <c r="M117" s="92"/>
      <c r="N117" s="92"/>
      <c r="O117" s="312"/>
      <c r="P117" s="92"/>
      <c r="Q117" s="92"/>
      <c r="R117" s="92"/>
      <c r="S117" s="92"/>
      <c r="T117" s="92"/>
      <c r="U117" s="92"/>
      <c r="V117" s="92"/>
      <c r="W117" s="93"/>
      <c r="X117" s="94"/>
      <c r="Y117" s="4"/>
    </row>
    <row r="118" spans="2:25" s="290" customFormat="1" x14ac:dyDescent="0.25">
      <c r="B118" s="25" t="s">
        <v>395</v>
      </c>
      <c r="C118" s="1" t="s">
        <v>2</v>
      </c>
      <c r="D118" s="10"/>
      <c r="E118" s="34">
        <v>600</v>
      </c>
      <c r="F118" s="35"/>
      <c r="G118" s="35"/>
      <c r="H118" s="9" t="s">
        <v>5</v>
      </c>
      <c r="I118" s="260"/>
      <c r="J118" s="9" t="s">
        <v>5</v>
      </c>
      <c r="K118" s="12" t="s">
        <v>8</v>
      </c>
      <c r="L118" s="85"/>
      <c r="M118" s="235">
        <v>1</v>
      </c>
      <c r="N118" s="86"/>
      <c r="O118" s="324">
        <v>600</v>
      </c>
      <c r="P118" s="87" t="e">
        <f t="shared" ref="P118:P123" si="39">N118/I118*O118</f>
        <v>#DIV/0!</v>
      </c>
      <c r="Q118" s="87">
        <f t="shared" ref="Q118:Q123" si="40">N118*L118</f>
        <v>0</v>
      </c>
      <c r="R118" s="236">
        <v>10925</v>
      </c>
      <c r="S118" s="323" t="e">
        <f>P118*R118</f>
        <v>#DIV/0!</v>
      </c>
      <c r="T118" s="87">
        <f t="shared" ref="T118:T123" si="41">N118*L118</f>
        <v>0</v>
      </c>
      <c r="U118" s="88">
        <v>0.09</v>
      </c>
      <c r="V118" s="60">
        <f t="shared" ref="V118:V123" si="42">N118*(1+U118)</f>
        <v>0</v>
      </c>
      <c r="W118" s="129"/>
      <c r="X118" s="14"/>
    </row>
    <row r="119" spans="2:25" s="290" customFormat="1" x14ac:dyDescent="0.25">
      <c r="B119" s="25" t="s">
        <v>506</v>
      </c>
      <c r="C119" s="1" t="s">
        <v>2</v>
      </c>
      <c r="D119" s="10" t="s">
        <v>542</v>
      </c>
      <c r="E119" s="34">
        <v>1000</v>
      </c>
      <c r="F119" s="35"/>
      <c r="G119" s="35"/>
      <c r="H119" s="9" t="s">
        <v>5</v>
      </c>
      <c r="I119" s="266"/>
      <c r="J119" s="9" t="s">
        <v>5</v>
      </c>
      <c r="K119" s="12" t="s">
        <v>84</v>
      </c>
      <c r="L119" s="85"/>
      <c r="M119" s="235">
        <v>1</v>
      </c>
      <c r="N119" s="86"/>
      <c r="O119" s="324">
        <v>1000</v>
      </c>
      <c r="P119" s="87" t="e">
        <f t="shared" si="39"/>
        <v>#DIV/0!</v>
      </c>
      <c r="Q119" s="87">
        <f t="shared" si="40"/>
        <v>0</v>
      </c>
      <c r="R119" s="238">
        <v>22225</v>
      </c>
      <c r="S119" s="323" t="e">
        <f t="shared" ref="S119:S123" si="43">P119*R119</f>
        <v>#DIV/0!</v>
      </c>
      <c r="T119" s="87">
        <f t="shared" si="41"/>
        <v>0</v>
      </c>
      <c r="U119" s="3">
        <v>0.09</v>
      </c>
      <c r="V119" s="13">
        <f t="shared" si="42"/>
        <v>0</v>
      </c>
      <c r="W119" s="129"/>
      <c r="X119" s="14"/>
    </row>
    <row r="120" spans="2:25" s="290" customFormat="1" x14ac:dyDescent="0.25">
      <c r="B120" s="25" t="s">
        <v>434</v>
      </c>
      <c r="C120" s="1" t="s">
        <v>2</v>
      </c>
      <c r="D120" s="10" t="s">
        <v>542</v>
      </c>
      <c r="E120" s="34">
        <v>500</v>
      </c>
      <c r="F120" s="35"/>
      <c r="G120" s="35"/>
      <c r="H120" s="9" t="s">
        <v>5</v>
      </c>
      <c r="I120" s="266"/>
      <c r="J120" s="9" t="s">
        <v>5</v>
      </c>
      <c r="K120" s="12" t="s">
        <v>8</v>
      </c>
      <c r="L120" s="85"/>
      <c r="M120" s="235">
        <v>1</v>
      </c>
      <c r="N120" s="86"/>
      <c r="O120" s="324">
        <v>500</v>
      </c>
      <c r="P120" s="87" t="e">
        <f t="shared" si="39"/>
        <v>#DIV/0!</v>
      </c>
      <c r="Q120" s="87">
        <f t="shared" si="40"/>
        <v>0</v>
      </c>
      <c r="R120" s="238">
        <v>925</v>
      </c>
      <c r="S120" s="323" t="e">
        <f t="shared" si="43"/>
        <v>#DIV/0!</v>
      </c>
      <c r="T120" s="87">
        <f t="shared" si="41"/>
        <v>0</v>
      </c>
      <c r="U120" s="3">
        <v>0.09</v>
      </c>
      <c r="V120" s="13">
        <f t="shared" si="42"/>
        <v>0</v>
      </c>
      <c r="W120" s="129"/>
      <c r="X120" s="14"/>
    </row>
    <row r="121" spans="2:25" s="290" customFormat="1" x14ac:dyDescent="0.25">
      <c r="B121" s="25" t="s">
        <v>507</v>
      </c>
      <c r="C121" s="1" t="s">
        <v>2</v>
      </c>
      <c r="D121" s="10" t="s">
        <v>542</v>
      </c>
      <c r="E121" s="34">
        <v>1000</v>
      </c>
      <c r="F121" s="35"/>
      <c r="G121" s="35"/>
      <c r="H121" s="9" t="s">
        <v>5</v>
      </c>
      <c r="I121" s="266"/>
      <c r="J121" s="9" t="s">
        <v>5</v>
      </c>
      <c r="K121" s="12" t="s">
        <v>440</v>
      </c>
      <c r="L121" s="85"/>
      <c r="M121" s="235">
        <v>1</v>
      </c>
      <c r="N121" s="86"/>
      <c r="O121" s="324">
        <v>1000</v>
      </c>
      <c r="P121" s="87" t="e">
        <f t="shared" si="39"/>
        <v>#DIV/0!</v>
      </c>
      <c r="Q121" s="87">
        <f t="shared" si="40"/>
        <v>0</v>
      </c>
      <c r="R121" s="238">
        <v>16855</v>
      </c>
      <c r="S121" s="323" t="e">
        <f t="shared" si="43"/>
        <v>#DIV/0!</v>
      </c>
      <c r="T121" s="87">
        <f t="shared" si="41"/>
        <v>0</v>
      </c>
      <c r="U121" s="3">
        <v>0.09</v>
      </c>
      <c r="V121" s="13">
        <f t="shared" si="42"/>
        <v>0</v>
      </c>
      <c r="W121" s="129"/>
      <c r="X121" s="14"/>
    </row>
    <row r="122" spans="2:25" s="290" customFormat="1" x14ac:dyDescent="0.25">
      <c r="B122" s="25" t="s">
        <v>508</v>
      </c>
      <c r="C122" s="1" t="s">
        <v>2</v>
      </c>
      <c r="D122" s="10"/>
      <c r="E122" s="34">
        <v>3</v>
      </c>
      <c r="F122" s="35"/>
      <c r="G122" s="35"/>
      <c r="H122" s="9" t="s">
        <v>3</v>
      </c>
      <c r="I122" s="260"/>
      <c r="J122" s="9" t="s">
        <v>3</v>
      </c>
      <c r="K122" s="12" t="s">
        <v>440</v>
      </c>
      <c r="L122" s="85"/>
      <c r="M122" s="235">
        <v>1</v>
      </c>
      <c r="N122" s="86"/>
      <c r="O122" s="324">
        <v>3</v>
      </c>
      <c r="P122" s="87" t="e">
        <f t="shared" si="39"/>
        <v>#DIV/0!</v>
      </c>
      <c r="Q122" s="87">
        <f t="shared" si="40"/>
        <v>0</v>
      </c>
      <c r="R122" s="238">
        <v>7895</v>
      </c>
      <c r="S122" s="323" t="e">
        <f t="shared" si="43"/>
        <v>#DIV/0!</v>
      </c>
      <c r="T122" s="87">
        <f t="shared" si="41"/>
        <v>0</v>
      </c>
      <c r="U122" s="3">
        <v>0.09</v>
      </c>
      <c r="V122" s="13">
        <f t="shared" si="42"/>
        <v>0</v>
      </c>
      <c r="W122" s="129"/>
      <c r="X122" s="14"/>
    </row>
    <row r="123" spans="2:25" s="290" customFormat="1" x14ac:dyDescent="0.25">
      <c r="B123" s="25" t="s">
        <v>453</v>
      </c>
      <c r="C123" s="1" t="s">
        <v>2</v>
      </c>
      <c r="D123" s="10"/>
      <c r="E123" s="34">
        <v>2</v>
      </c>
      <c r="F123" s="35"/>
      <c r="G123" s="35"/>
      <c r="H123" s="9" t="s">
        <v>3</v>
      </c>
      <c r="I123" s="260"/>
      <c r="J123" s="9" t="s">
        <v>3</v>
      </c>
      <c r="K123" s="12" t="s">
        <v>440</v>
      </c>
      <c r="L123" s="85"/>
      <c r="M123" s="235">
        <v>1</v>
      </c>
      <c r="N123" s="86"/>
      <c r="O123" s="324">
        <v>2</v>
      </c>
      <c r="P123" s="87" t="e">
        <f t="shared" si="39"/>
        <v>#DIV/0!</v>
      </c>
      <c r="Q123" s="87">
        <f t="shared" si="40"/>
        <v>0</v>
      </c>
      <c r="R123" s="238">
        <v>9615</v>
      </c>
      <c r="S123" s="323" t="e">
        <f t="shared" si="43"/>
        <v>#DIV/0!</v>
      </c>
      <c r="T123" s="87">
        <f t="shared" si="41"/>
        <v>0</v>
      </c>
      <c r="U123" s="3">
        <v>0.09</v>
      </c>
      <c r="V123" s="13">
        <f t="shared" si="42"/>
        <v>0</v>
      </c>
      <c r="W123" s="129"/>
      <c r="X123" s="14"/>
    </row>
    <row r="124" spans="2:25" s="4" customFormat="1" x14ac:dyDescent="0.25">
      <c r="B124" s="55"/>
      <c r="C124" s="239"/>
      <c r="D124" s="240"/>
      <c r="E124" s="239"/>
      <c r="F124" s="69"/>
      <c r="G124" s="69"/>
      <c r="H124" s="105"/>
      <c r="I124" s="69"/>
      <c r="J124" s="70"/>
      <c r="K124" s="241"/>
      <c r="L124" s="242"/>
      <c r="M124" s="132"/>
      <c r="N124" s="242" t="s">
        <v>18</v>
      </c>
      <c r="O124" s="313"/>
      <c r="P124" s="242"/>
      <c r="Q124" s="242"/>
      <c r="R124" s="132"/>
      <c r="S124" s="243" t="e">
        <f>SUM(S118:S123)</f>
        <v>#DIV/0!</v>
      </c>
      <c r="T124" s="244"/>
      <c r="U124" s="71"/>
      <c r="V124" s="72"/>
      <c r="W124" s="120"/>
      <c r="X124" s="133"/>
    </row>
    <row r="125" spans="2:25" s="4" customFormat="1" x14ac:dyDescent="0.25">
      <c r="B125" s="46"/>
      <c r="C125" s="228"/>
      <c r="D125" s="228"/>
      <c r="E125" s="229"/>
      <c r="F125" s="228"/>
      <c r="G125" s="40"/>
      <c r="H125" s="40"/>
      <c r="I125" s="102"/>
      <c r="J125" s="40"/>
      <c r="K125" s="47"/>
      <c r="L125" s="230"/>
      <c r="M125" s="230"/>
      <c r="N125" s="48"/>
      <c r="O125" s="311"/>
      <c r="P125" s="48"/>
      <c r="Q125" s="48"/>
      <c r="R125" s="231"/>
      <c r="S125" s="48"/>
      <c r="T125" s="48"/>
      <c r="U125" s="232"/>
      <c r="V125" s="48"/>
      <c r="W125" s="63"/>
      <c r="X125" s="49"/>
    </row>
    <row r="126" spans="2:25" x14ac:dyDescent="0.25">
      <c r="B126" s="204" t="s">
        <v>438</v>
      </c>
      <c r="C126" s="205"/>
      <c r="D126" s="113"/>
      <c r="E126" s="97"/>
      <c r="F126" s="113"/>
      <c r="G126" s="100"/>
      <c r="H126" s="100"/>
      <c r="I126" s="92"/>
      <c r="J126" s="92"/>
      <c r="K126" s="92"/>
      <c r="L126" s="92"/>
      <c r="M126" s="92"/>
      <c r="N126" s="92"/>
      <c r="O126" s="312"/>
      <c r="P126" s="92"/>
      <c r="Q126" s="92"/>
      <c r="R126" s="92"/>
      <c r="S126" s="92"/>
      <c r="T126" s="92"/>
      <c r="U126" s="92"/>
      <c r="V126" s="92"/>
      <c r="W126" s="93"/>
      <c r="X126" s="94"/>
      <c r="Y126" s="4"/>
    </row>
    <row r="127" spans="2:25" s="290" customFormat="1" x14ac:dyDescent="0.25">
      <c r="B127" s="25" t="s">
        <v>436</v>
      </c>
      <c r="C127" s="1" t="s">
        <v>2</v>
      </c>
      <c r="D127" s="10"/>
      <c r="E127" s="34">
        <v>1</v>
      </c>
      <c r="F127" s="35"/>
      <c r="G127" s="35"/>
      <c r="H127" s="9" t="s">
        <v>548</v>
      </c>
      <c r="I127" s="260"/>
      <c r="J127" s="9" t="s">
        <v>548</v>
      </c>
      <c r="K127" s="12" t="s">
        <v>329</v>
      </c>
      <c r="L127" s="85">
        <v>1</v>
      </c>
      <c r="M127" s="235">
        <v>1</v>
      </c>
      <c r="N127" s="86"/>
      <c r="O127" s="324">
        <v>1</v>
      </c>
      <c r="P127" s="87" t="e">
        <f t="shared" ref="P127:P154" si="44">N127/I127*O127</f>
        <v>#DIV/0!</v>
      </c>
      <c r="Q127" s="87">
        <f t="shared" ref="Q127:Q154" si="45">N127*L127</f>
        <v>0</v>
      </c>
      <c r="R127" s="236">
        <v>1005</v>
      </c>
      <c r="S127" s="323" t="e">
        <f>P127*R127</f>
        <v>#DIV/0!</v>
      </c>
      <c r="T127" s="87">
        <f t="shared" ref="T127:T154" si="46">N127*L127</f>
        <v>0</v>
      </c>
      <c r="U127" s="88">
        <v>0.09</v>
      </c>
      <c r="V127" s="60">
        <f t="shared" ref="V127:V154" si="47">N127*(1+U127)</f>
        <v>0</v>
      </c>
      <c r="W127" s="129"/>
      <c r="X127" s="14"/>
    </row>
    <row r="128" spans="2:25" s="290" customFormat="1" x14ac:dyDescent="0.25">
      <c r="B128" s="25" t="s">
        <v>435</v>
      </c>
      <c r="C128" s="1" t="s">
        <v>2</v>
      </c>
      <c r="D128" s="10" t="s">
        <v>542</v>
      </c>
      <c r="E128" s="34">
        <v>500</v>
      </c>
      <c r="F128" s="35"/>
      <c r="G128" s="35"/>
      <c r="H128" s="9" t="s">
        <v>5</v>
      </c>
      <c r="I128" s="260"/>
      <c r="J128" s="9" t="s">
        <v>5</v>
      </c>
      <c r="K128" s="12" t="s">
        <v>329</v>
      </c>
      <c r="L128" s="85">
        <v>1</v>
      </c>
      <c r="M128" s="235">
        <v>1</v>
      </c>
      <c r="N128" s="86"/>
      <c r="O128" s="324">
        <v>500</v>
      </c>
      <c r="P128" s="87" t="e">
        <f t="shared" si="44"/>
        <v>#DIV/0!</v>
      </c>
      <c r="Q128" s="87">
        <f t="shared" si="45"/>
        <v>0</v>
      </c>
      <c r="R128" s="238">
        <v>10585</v>
      </c>
      <c r="S128" s="323" t="e">
        <f t="shared" ref="S128:S154" si="48">P128*R128</f>
        <v>#DIV/0!</v>
      </c>
      <c r="T128" s="87">
        <f t="shared" si="46"/>
        <v>0</v>
      </c>
      <c r="U128" s="3">
        <v>0.09</v>
      </c>
      <c r="V128" s="13">
        <f t="shared" si="47"/>
        <v>0</v>
      </c>
      <c r="W128" s="129"/>
      <c r="X128" s="14"/>
    </row>
    <row r="129" spans="2:24" s="290" customFormat="1" x14ac:dyDescent="0.25">
      <c r="B129" s="25" t="s">
        <v>437</v>
      </c>
      <c r="C129" s="1" t="s">
        <v>2</v>
      </c>
      <c r="D129" s="10" t="s">
        <v>542</v>
      </c>
      <c r="E129" s="34">
        <v>500</v>
      </c>
      <c r="F129" s="35"/>
      <c r="G129" s="35"/>
      <c r="H129" s="9" t="s">
        <v>5</v>
      </c>
      <c r="I129" s="260"/>
      <c r="J129" s="9" t="s">
        <v>5</v>
      </c>
      <c r="K129" s="12" t="s">
        <v>84</v>
      </c>
      <c r="L129" s="85">
        <v>1</v>
      </c>
      <c r="M129" s="235">
        <v>1</v>
      </c>
      <c r="N129" s="86"/>
      <c r="O129" s="324">
        <v>500</v>
      </c>
      <c r="P129" s="87" t="e">
        <f t="shared" si="44"/>
        <v>#DIV/0!</v>
      </c>
      <c r="Q129" s="87">
        <f t="shared" si="45"/>
        <v>0</v>
      </c>
      <c r="R129" s="238">
        <v>2710</v>
      </c>
      <c r="S129" s="323" t="e">
        <f t="shared" si="48"/>
        <v>#DIV/0!</v>
      </c>
      <c r="T129" s="87">
        <f t="shared" si="46"/>
        <v>0</v>
      </c>
      <c r="U129" s="3">
        <v>0.09</v>
      </c>
      <c r="V129" s="13">
        <f t="shared" si="47"/>
        <v>0</v>
      </c>
      <c r="W129" s="129"/>
      <c r="X129" s="14"/>
    </row>
    <row r="130" spans="2:24" s="290" customFormat="1" x14ac:dyDescent="0.25">
      <c r="B130" s="25" t="s">
        <v>509</v>
      </c>
      <c r="C130" s="1" t="s">
        <v>2</v>
      </c>
      <c r="D130" s="10" t="s">
        <v>542</v>
      </c>
      <c r="E130" s="34">
        <v>500</v>
      </c>
      <c r="F130" s="35"/>
      <c r="G130" s="35"/>
      <c r="H130" s="9" t="s">
        <v>5</v>
      </c>
      <c r="I130" s="260"/>
      <c r="J130" s="9" t="s">
        <v>5</v>
      </c>
      <c r="K130" s="12" t="s">
        <v>84</v>
      </c>
      <c r="L130" s="85">
        <v>1</v>
      </c>
      <c r="M130" s="235">
        <v>1</v>
      </c>
      <c r="N130" s="86"/>
      <c r="O130" s="324">
        <v>500</v>
      </c>
      <c r="P130" s="87" t="e">
        <f t="shared" si="44"/>
        <v>#DIV/0!</v>
      </c>
      <c r="Q130" s="87">
        <f t="shared" si="45"/>
        <v>0</v>
      </c>
      <c r="R130" s="238">
        <v>660</v>
      </c>
      <c r="S130" s="323" t="e">
        <f t="shared" si="48"/>
        <v>#DIV/0!</v>
      </c>
      <c r="T130" s="87">
        <f t="shared" si="46"/>
        <v>0</v>
      </c>
      <c r="U130" s="3">
        <v>0.09</v>
      </c>
      <c r="V130" s="13">
        <f t="shared" si="47"/>
        <v>0</v>
      </c>
      <c r="W130" s="129"/>
      <c r="X130" s="14"/>
    </row>
    <row r="131" spans="2:24" s="290" customFormat="1" x14ac:dyDescent="0.25">
      <c r="B131" s="25" t="s">
        <v>510</v>
      </c>
      <c r="C131" s="1" t="s">
        <v>2</v>
      </c>
      <c r="D131" s="10"/>
      <c r="E131" s="34">
        <v>1</v>
      </c>
      <c r="F131" s="35"/>
      <c r="G131" s="35"/>
      <c r="H131" s="9" t="s">
        <v>548</v>
      </c>
      <c r="I131" s="260"/>
      <c r="J131" s="9" t="s">
        <v>548</v>
      </c>
      <c r="K131" s="12" t="s">
        <v>329</v>
      </c>
      <c r="L131" s="85">
        <v>1</v>
      </c>
      <c r="M131" s="235">
        <v>1</v>
      </c>
      <c r="N131" s="86"/>
      <c r="O131" s="324">
        <v>1</v>
      </c>
      <c r="P131" s="87" t="e">
        <f t="shared" si="44"/>
        <v>#DIV/0!</v>
      </c>
      <c r="Q131" s="87">
        <f t="shared" si="45"/>
        <v>0</v>
      </c>
      <c r="R131" s="238">
        <v>7655</v>
      </c>
      <c r="S131" s="323" t="e">
        <f t="shared" si="48"/>
        <v>#DIV/0!</v>
      </c>
      <c r="T131" s="87">
        <f t="shared" si="46"/>
        <v>0</v>
      </c>
      <c r="U131" s="3">
        <v>0.09</v>
      </c>
      <c r="V131" s="13">
        <f t="shared" si="47"/>
        <v>0</v>
      </c>
      <c r="W131" s="129"/>
      <c r="X131" s="14"/>
    </row>
    <row r="132" spans="2:24" s="290" customFormat="1" x14ac:dyDescent="0.25">
      <c r="B132" s="25" t="s">
        <v>511</v>
      </c>
      <c r="C132" s="1" t="s">
        <v>2</v>
      </c>
      <c r="D132" s="10"/>
      <c r="E132" s="34">
        <v>1</v>
      </c>
      <c r="F132" s="35"/>
      <c r="G132" s="35"/>
      <c r="H132" s="9" t="s">
        <v>548</v>
      </c>
      <c r="I132" s="260"/>
      <c r="J132" s="9" t="s">
        <v>548</v>
      </c>
      <c r="K132" s="12" t="s">
        <v>329</v>
      </c>
      <c r="L132" s="85">
        <v>1</v>
      </c>
      <c r="M132" s="235">
        <v>1</v>
      </c>
      <c r="N132" s="86"/>
      <c r="O132" s="324">
        <v>1</v>
      </c>
      <c r="P132" s="87" t="e">
        <f t="shared" si="44"/>
        <v>#DIV/0!</v>
      </c>
      <c r="Q132" s="87">
        <f t="shared" si="45"/>
        <v>0</v>
      </c>
      <c r="R132" s="238">
        <v>2550</v>
      </c>
      <c r="S132" s="323" t="e">
        <f t="shared" si="48"/>
        <v>#DIV/0!</v>
      </c>
      <c r="T132" s="87">
        <f t="shared" si="46"/>
        <v>0</v>
      </c>
      <c r="U132" s="3">
        <v>0.09</v>
      </c>
      <c r="V132" s="13">
        <f t="shared" si="47"/>
        <v>0</v>
      </c>
      <c r="W132" s="129"/>
      <c r="X132" s="14"/>
    </row>
    <row r="133" spans="2:24" s="290" customFormat="1" x14ac:dyDescent="0.25">
      <c r="B133" s="10" t="s">
        <v>439</v>
      </c>
      <c r="C133" s="1" t="s">
        <v>2</v>
      </c>
      <c r="D133" s="10" t="s">
        <v>542</v>
      </c>
      <c r="E133" s="34">
        <v>1000</v>
      </c>
      <c r="F133" s="35"/>
      <c r="G133" s="35"/>
      <c r="H133" s="9" t="s">
        <v>5</v>
      </c>
      <c r="I133" s="260"/>
      <c r="J133" s="9" t="s">
        <v>5</v>
      </c>
      <c r="K133" s="41" t="s">
        <v>84</v>
      </c>
      <c r="L133" s="85">
        <v>1</v>
      </c>
      <c r="M133" s="235">
        <v>1</v>
      </c>
      <c r="N133" s="86"/>
      <c r="O133" s="324">
        <v>1000</v>
      </c>
      <c r="P133" s="87" t="e">
        <f t="shared" si="44"/>
        <v>#DIV/0!</v>
      </c>
      <c r="Q133" s="87">
        <f t="shared" si="45"/>
        <v>0</v>
      </c>
      <c r="R133" s="238">
        <v>4270</v>
      </c>
      <c r="S133" s="323" t="e">
        <f t="shared" si="48"/>
        <v>#DIV/0!</v>
      </c>
      <c r="T133" s="87">
        <f t="shared" si="46"/>
        <v>0</v>
      </c>
      <c r="U133" s="3">
        <v>0.09</v>
      </c>
      <c r="V133" s="13">
        <f t="shared" si="47"/>
        <v>0</v>
      </c>
      <c r="W133" s="129"/>
      <c r="X133" s="14"/>
    </row>
    <row r="134" spans="2:24" s="290" customFormat="1" x14ac:dyDescent="0.25">
      <c r="B134" s="10" t="s">
        <v>512</v>
      </c>
      <c r="C134" s="1" t="s">
        <v>2</v>
      </c>
      <c r="D134" s="10"/>
      <c r="E134" s="34">
        <v>1</v>
      </c>
      <c r="F134" s="35"/>
      <c r="G134" s="35"/>
      <c r="H134" s="9" t="s">
        <v>548</v>
      </c>
      <c r="I134" s="260"/>
      <c r="J134" s="9" t="s">
        <v>548</v>
      </c>
      <c r="K134" s="41" t="s">
        <v>329</v>
      </c>
      <c r="L134" s="85">
        <v>1</v>
      </c>
      <c r="M134" s="235">
        <v>1</v>
      </c>
      <c r="N134" s="86"/>
      <c r="O134" s="324">
        <v>1</v>
      </c>
      <c r="P134" s="87" t="e">
        <f t="shared" si="44"/>
        <v>#DIV/0!</v>
      </c>
      <c r="Q134" s="87">
        <f t="shared" si="45"/>
        <v>0</v>
      </c>
      <c r="R134" s="238">
        <v>8485</v>
      </c>
      <c r="S134" s="323" t="e">
        <f t="shared" si="48"/>
        <v>#DIV/0!</v>
      </c>
      <c r="T134" s="87">
        <f t="shared" si="46"/>
        <v>0</v>
      </c>
      <c r="U134" s="3">
        <v>0.09</v>
      </c>
      <c r="V134" s="13">
        <f t="shared" si="47"/>
        <v>0</v>
      </c>
      <c r="W134" s="129"/>
      <c r="X134" s="14"/>
    </row>
    <row r="135" spans="2:24" s="290" customFormat="1" x14ac:dyDescent="0.25">
      <c r="B135" s="10" t="s">
        <v>513</v>
      </c>
      <c r="C135" s="1" t="s">
        <v>2</v>
      </c>
      <c r="D135" s="10"/>
      <c r="E135" s="34">
        <v>1</v>
      </c>
      <c r="F135" s="35"/>
      <c r="G135" s="35"/>
      <c r="H135" s="9" t="s">
        <v>548</v>
      </c>
      <c r="I135" s="260"/>
      <c r="J135" s="9" t="s">
        <v>548</v>
      </c>
      <c r="K135" s="41" t="s">
        <v>329</v>
      </c>
      <c r="L135" s="85">
        <v>1</v>
      </c>
      <c r="M135" s="235">
        <v>1</v>
      </c>
      <c r="N135" s="86"/>
      <c r="O135" s="324">
        <v>1</v>
      </c>
      <c r="P135" s="87" t="e">
        <f t="shared" si="44"/>
        <v>#DIV/0!</v>
      </c>
      <c r="Q135" s="87">
        <f t="shared" si="45"/>
        <v>0</v>
      </c>
      <c r="R135" s="238">
        <v>3995</v>
      </c>
      <c r="S135" s="323" t="e">
        <f t="shared" si="48"/>
        <v>#DIV/0!</v>
      </c>
      <c r="T135" s="87">
        <f t="shared" si="46"/>
        <v>0</v>
      </c>
      <c r="U135" s="3">
        <v>0.09</v>
      </c>
      <c r="V135" s="13">
        <f t="shared" si="47"/>
        <v>0</v>
      </c>
      <c r="W135" s="129"/>
      <c r="X135" s="14"/>
    </row>
    <row r="136" spans="2:24" s="290" customFormat="1" x14ac:dyDescent="0.25">
      <c r="B136" s="10" t="s">
        <v>514</v>
      </c>
      <c r="C136" s="1" t="s">
        <v>2</v>
      </c>
      <c r="D136" s="10"/>
      <c r="E136" s="34">
        <v>2</v>
      </c>
      <c r="F136" s="35"/>
      <c r="G136" s="35"/>
      <c r="H136" s="9" t="s">
        <v>3</v>
      </c>
      <c r="I136" s="260"/>
      <c r="J136" s="9" t="s">
        <v>3</v>
      </c>
      <c r="K136" s="41" t="s">
        <v>329</v>
      </c>
      <c r="L136" s="85">
        <v>1</v>
      </c>
      <c r="M136" s="235">
        <v>1</v>
      </c>
      <c r="N136" s="86"/>
      <c r="O136" s="324">
        <v>2</v>
      </c>
      <c r="P136" s="87" t="e">
        <f t="shared" si="44"/>
        <v>#DIV/0!</v>
      </c>
      <c r="Q136" s="87">
        <f t="shared" si="45"/>
        <v>0</v>
      </c>
      <c r="R136" s="238">
        <v>3960</v>
      </c>
      <c r="S136" s="323" t="e">
        <f t="shared" si="48"/>
        <v>#DIV/0!</v>
      </c>
      <c r="T136" s="87">
        <f t="shared" si="46"/>
        <v>0</v>
      </c>
      <c r="U136" s="3">
        <v>0.09</v>
      </c>
      <c r="V136" s="13">
        <f t="shared" si="47"/>
        <v>0</v>
      </c>
      <c r="W136" s="129"/>
      <c r="X136" s="14"/>
    </row>
    <row r="137" spans="2:24" s="290" customFormat="1" x14ac:dyDescent="0.25">
      <c r="B137" s="10" t="s">
        <v>450</v>
      </c>
      <c r="C137" s="1" t="s">
        <v>2</v>
      </c>
      <c r="D137" s="10"/>
      <c r="E137" s="34">
        <v>1</v>
      </c>
      <c r="F137" s="35"/>
      <c r="G137" s="35"/>
      <c r="H137" s="9" t="s">
        <v>548</v>
      </c>
      <c r="I137" s="260"/>
      <c r="J137" s="9" t="s">
        <v>548</v>
      </c>
      <c r="K137" s="41" t="s">
        <v>329</v>
      </c>
      <c r="L137" s="85">
        <v>1</v>
      </c>
      <c r="M137" s="235">
        <v>1</v>
      </c>
      <c r="N137" s="86"/>
      <c r="O137" s="324">
        <v>1</v>
      </c>
      <c r="P137" s="87" t="e">
        <f t="shared" si="44"/>
        <v>#DIV/0!</v>
      </c>
      <c r="Q137" s="87">
        <f t="shared" si="45"/>
        <v>0</v>
      </c>
      <c r="R137" s="238">
        <v>13275</v>
      </c>
      <c r="S137" s="323" t="e">
        <f t="shared" si="48"/>
        <v>#DIV/0!</v>
      </c>
      <c r="T137" s="87">
        <f t="shared" si="46"/>
        <v>0</v>
      </c>
      <c r="U137" s="3">
        <v>0.09</v>
      </c>
      <c r="V137" s="13">
        <f t="shared" si="47"/>
        <v>0</v>
      </c>
      <c r="W137" s="129"/>
      <c r="X137" s="14"/>
    </row>
    <row r="138" spans="2:24" s="290" customFormat="1" x14ac:dyDescent="0.25">
      <c r="B138" s="10" t="s">
        <v>444</v>
      </c>
      <c r="C138" s="1" t="s">
        <v>2</v>
      </c>
      <c r="D138" s="10" t="s">
        <v>542</v>
      </c>
      <c r="E138" s="34">
        <v>1000</v>
      </c>
      <c r="F138" s="35"/>
      <c r="G138" s="35"/>
      <c r="H138" s="9" t="s">
        <v>5</v>
      </c>
      <c r="I138" s="260"/>
      <c r="J138" s="9" t="s">
        <v>5</v>
      </c>
      <c r="K138" s="41" t="s">
        <v>445</v>
      </c>
      <c r="L138" s="85">
        <v>1</v>
      </c>
      <c r="M138" s="235">
        <v>1</v>
      </c>
      <c r="N138" s="86"/>
      <c r="O138" s="324">
        <v>1000</v>
      </c>
      <c r="P138" s="87" t="e">
        <f t="shared" si="44"/>
        <v>#DIV/0!</v>
      </c>
      <c r="Q138" s="87">
        <f t="shared" si="45"/>
        <v>0</v>
      </c>
      <c r="R138" s="238">
        <v>1930</v>
      </c>
      <c r="S138" s="323" t="e">
        <f t="shared" si="48"/>
        <v>#DIV/0!</v>
      </c>
      <c r="T138" s="87">
        <f t="shared" si="46"/>
        <v>0</v>
      </c>
      <c r="U138" s="3">
        <v>0.09</v>
      </c>
      <c r="V138" s="13">
        <f t="shared" si="47"/>
        <v>0</v>
      </c>
      <c r="W138" s="129"/>
      <c r="X138" s="14"/>
    </row>
    <row r="139" spans="2:24" s="290" customFormat="1" x14ac:dyDescent="0.25">
      <c r="B139" s="25" t="s">
        <v>452</v>
      </c>
      <c r="C139" s="1" t="s">
        <v>2</v>
      </c>
      <c r="D139" s="10" t="s">
        <v>542</v>
      </c>
      <c r="E139" s="34">
        <v>125</v>
      </c>
      <c r="F139" s="35"/>
      <c r="G139" s="35"/>
      <c r="H139" s="9" t="s">
        <v>5</v>
      </c>
      <c r="I139" s="260"/>
      <c r="J139" s="9" t="s">
        <v>5</v>
      </c>
      <c r="K139" s="12" t="s">
        <v>449</v>
      </c>
      <c r="L139" s="85">
        <v>1</v>
      </c>
      <c r="M139" s="235">
        <v>1</v>
      </c>
      <c r="N139" s="86"/>
      <c r="O139" s="324">
        <v>125</v>
      </c>
      <c r="P139" s="87" t="e">
        <f t="shared" si="44"/>
        <v>#DIV/0!</v>
      </c>
      <c r="Q139" s="87">
        <f t="shared" si="45"/>
        <v>0</v>
      </c>
      <c r="R139" s="238">
        <v>3385</v>
      </c>
      <c r="S139" s="323" t="e">
        <f t="shared" si="48"/>
        <v>#DIV/0!</v>
      </c>
      <c r="T139" s="87">
        <f t="shared" si="46"/>
        <v>0</v>
      </c>
      <c r="U139" s="3">
        <v>0.09</v>
      </c>
      <c r="V139" s="13">
        <f t="shared" si="47"/>
        <v>0</v>
      </c>
      <c r="W139" s="129"/>
      <c r="X139" s="14"/>
    </row>
    <row r="140" spans="2:24" s="290" customFormat="1" x14ac:dyDescent="0.25">
      <c r="B140" s="10" t="s">
        <v>442</v>
      </c>
      <c r="C140" s="1" t="s">
        <v>2</v>
      </c>
      <c r="D140" s="10"/>
      <c r="E140" s="34">
        <v>1</v>
      </c>
      <c r="F140" s="35"/>
      <c r="G140" s="35"/>
      <c r="H140" s="9" t="s">
        <v>548</v>
      </c>
      <c r="I140" s="260"/>
      <c r="J140" s="9" t="s">
        <v>548</v>
      </c>
      <c r="K140" s="12" t="s">
        <v>329</v>
      </c>
      <c r="L140" s="85">
        <v>1</v>
      </c>
      <c r="M140" s="235">
        <v>1</v>
      </c>
      <c r="N140" s="86"/>
      <c r="O140" s="324">
        <v>1</v>
      </c>
      <c r="P140" s="87" t="e">
        <f t="shared" si="44"/>
        <v>#DIV/0!</v>
      </c>
      <c r="Q140" s="87">
        <f t="shared" si="45"/>
        <v>0</v>
      </c>
      <c r="R140" s="238">
        <v>1620</v>
      </c>
      <c r="S140" s="323" t="e">
        <f t="shared" si="48"/>
        <v>#DIV/0!</v>
      </c>
      <c r="T140" s="87">
        <f t="shared" si="46"/>
        <v>0</v>
      </c>
      <c r="U140" s="3">
        <v>0.09</v>
      </c>
      <c r="V140" s="13">
        <f t="shared" si="47"/>
        <v>0</v>
      </c>
      <c r="W140" s="129"/>
      <c r="X140" s="14" t="s">
        <v>675</v>
      </c>
    </row>
    <row r="141" spans="2:24" s="290" customFormat="1" x14ac:dyDescent="0.25">
      <c r="B141" s="10" t="s">
        <v>441</v>
      </c>
      <c r="C141" s="1" t="s">
        <v>2</v>
      </c>
      <c r="D141" s="10"/>
      <c r="E141" s="34">
        <v>1</v>
      </c>
      <c r="F141" s="35"/>
      <c r="G141" s="35"/>
      <c r="H141" s="9" t="s">
        <v>548</v>
      </c>
      <c r="I141" s="260"/>
      <c r="J141" s="9" t="s">
        <v>548</v>
      </c>
      <c r="K141" s="12" t="s">
        <v>329</v>
      </c>
      <c r="L141" s="85">
        <v>1</v>
      </c>
      <c r="M141" s="235">
        <v>1</v>
      </c>
      <c r="N141" s="86"/>
      <c r="O141" s="324">
        <v>1</v>
      </c>
      <c r="P141" s="87" t="e">
        <f t="shared" si="44"/>
        <v>#DIV/0!</v>
      </c>
      <c r="Q141" s="87">
        <f t="shared" si="45"/>
        <v>0</v>
      </c>
      <c r="R141" s="238">
        <v>930</v>
      </c>
      <c r="S141" s="323" t="e">
        <f t="shared" si="48"/>
        <v>#DIV/0!</v>
      </c>
      <c r="T141" s="87">
        <f t="shared" si="46"/>
        <v>0</v>
      </c>
      <c r="U141" s="3">
        <v>0.09</v>
      </c>
      <c r="V141" s="13">
        <f t="shared" si="47"/>
        <v>0</v>
      </c>
      <c r="W141" s="129"/>
      <c r="X141" s="14" t="s">
        <v>675</v>
      </c>
    </row>
    <row r="142" spans="2:24" s="290" customFormat="1" x14ac:dyDescent="0.25">
      <c r="B142" s="10" t="s">
        <v>454</v>
      </c>
      <c r="C142" s="1" t="s">
        <v>2</v>
      </c>
      <c r="D142" s="10" t="s">
        <v>542</v>
      </c>
      <c r="E142" s="34">
        <v>400</v>
      </c>
      <c r="F142" s="35" t="s">
        <v>525</v>
      </c>
      <c r="G142" s="35">
        <v>500</v>
      </c>
      <c r="H142" s="9" t="s">
        <v>5</v>
      </c>
      <c r="I142" s="266"/>
      <c r="J142" s="9" t="s">
        <v>5</v>
      </c>
      <c r="K142" s="41" t="s">
        <v>84</v>
      </c>
      <c r="L142" s="85">
        <v>1</v>
      </c>
      <c r="M142" s="235">
        <v>1</v>
      </c>
      <c r="N142" s="86"/>
      <c r="O142" s="324">
        <v>500</v>
      </c>
      <c r="P142" s="87" t="e">
        <f t="shared" si="44"/>
        <v>#DIV/0!</v>
      </c>
      <c r="Q142" s="87">
        <f t="shared" si="45"/>
        <v>0</v>
      </c>
      <c r="R142" s="238">
        <v>4200</v>
      </c>
      <c r="S142" s="323" t="e">
        <f t="shared" si="48"/>
        <v>#DIV/0!</v>
      </c>
      <c r="T142" s="87">
        <f t="shared" si="46"/>
        <v>0</v>
      </c>
      <c r="U142" s="3">
        <v>0.09</v>
      </c>
      <c r="V142" s="13">
        <f t="shared" si="47"/>
        <v>0</v>
      </c>
      <c r="W142" s="129"/>
      <c r="X142" s="14"/>
    </row>
    <row r="143" spans="2:24" s="290" customFormat="1" x14ac:dyDescent="0.25">
      <c r="B143" s="10" t="s">
        <v>447</v>
      </c>
      <c r="C143" s="1" t="s">
        <v>2</v>
      </c>
      <c r="D143" s="10" t="s">
        <v>542</v>
      </c>
      <c r="E143" s="34">
        <v>400</v>
      </c>
      <c r="F143" s="35" t="s">
        <v>525</v>
      </c>
      <c r="G143" s="35">
        <v>500</v>
      </c>
      <c r="H143" s="9" t="s">
        <v>5</v>
      </c>
      <c r="I143" s="266"/>
      <c r="J143" s="9" t="s">
        <v>5</v>
      </c>
      <c r="K143" s="41" t="s">
        <v>84</v>
      </c>
      <c r="L143" s="85">
        <v>1</v>
      </c>
      <c r="M143" s="235">
        <v>1</v>
      </c>
      <c r="N143" s="86"/>
      <c r="O143" s="324">
        <v>500</v>
      </c>
      <c r="P143" s="87" t="e">
        <f t="shared" si="44"/>
        <v>#DIV/0!</v>
      </c>
      <c r="Q143" s="87">
        <f t="shared" si="45"/>
        <v>0</v>
      </c>
      <c r="R143" s="238">
        <v>720</v>
      </c>
      <c r="S143" s="323" t="e">
        <f t="shared" si="48"/>
        <v>#DIV/0!</v>
      </c>
      <c r="T143" s="87">
        <f t="shared" si="46"/>
        <v>0</v>
      </c>
      <c r="U143" s="3">
        <v>0.09</v>
      </c>
      <c r="V143" s="13">
        <f t="shared" si="47"/>
        <v>0</v>
      </c>
      <c r="W143" s="129"/>
      <c r="X143" s="14"/>
    </row>
    <row r="144" spans="2:24" s="290" customFormat="1" x14ac:dyDescent="0.25">
      <c r="B144" s="10" t="s">
        <v>687</v>
      </c>
      <c r="C144" s="1" t="s">
        <v>2</v>
      </c>
      <c r="D144" s="10" t="s">
        <v>542</v>
      </c>
      <c r="E144" s="34">
        <v>400</v>
      </c>
      <c r="F144" s="35" t="s">
        <v>525</v>
      </c>
      <c r="G144" s="35">
        <v>500</v>
      </c>
      <c r="H144" s="9" t="s">
        <v>5</v>
      </c>
      <c r="I144" s="266"/>
      <c r="J144" s="9" t="s">
        <v>5</v>
      </c>
      <c r="K144" s="41" t="s">
        <v>84</v>
      </c>
      <c r="L144" s="85">
        <v>1</v>
      </c>
      <c r="M144" s="235">
        <v>1</v>
      </c>
      <c r="N144" s="86"/>
      <c r="O144" s="324">
        <v>500</v>
      </c>
      <c r="P144" s="87" t="e">
        <f t="shared" si="44"/>
        <v>#DIV/0!</v>
      </c>
      <c r="Q144" s="87">
        <f t="shared" si="45"/>
        <v>0</v>
      </c>
      <c r="R144" s="238">
        <v>2555</v>
      </c>
      <c r="S144" s="323" t="e">
        <f t="shared" si="48"/>
        <v>#DIV/0!</v>
      </c>
      <c r="T144" s="87">
        <f t="shared" si="46"/>
        <v>0</v>
      </c>
      <c r="U144" s="3">
        <v>0.09</v>
      </c>
      <c r="V144" s="13">
        <f t="shared" si="47"/>
        <v>0</v>
      </c>
      <c r="W144" s="129"/>
      <c r="X144" s="14"/>
    </row>
    <row r="145" spans="2:25" s="290" customFormat="1" x14ac:dyDescent="0.25">
      <c r="B145" s="10" t="s">
        <v>446</v>
      </c>
      <c r="C145" s="1" t="s">
        <v>2</v>
      </c>
      <c r="D145" s="10" t="s">
        <v>542</v>
      </c>
      <c r="E145" s="34">
        <v>400</v>
      </c>
      <c r="F145" s="35" t="s">
        <v>525</v>
      </c>
      <c r="G145" s="35">
        <v>500</v>
      </c>
      <c r="H145" s="9" t="s">
        <v>5</v>
      </c>
      <c r="I145" s="266"/>
      <c r="J145" s="9" t="s">
        <v>5</v>
      </c>
      <c r="K145" s="41" t="s">
        <v>84</v>
      </c>
      <c r="L145" s="85">
        <v>1</v>
      </c>
      <c r="M145" s="235">
        <v>1</v>
      </c>
      <c r="N145" s="86"/>
      <c r="O145" s="324">
        <v>500</v>
      </c>
      <c r="P145" s="87" t="e">
        <f t="shared" si="44"/>
        <v>#DIV/0!</v>
      </c>
      <c r="Q145" s="87">
        <f t="shared" si="45"/>
        <v>0</v>
      </c>
      <c r="R145" s="238">
        <v>1510</v>
      </c>
      <c r="S145" s="323" t="e">
        <f t="shared" si="48"/>
        <v>#DIV/0!</v>
      </c>
      <c r="T145" s="87">
        <f t="shared" si="46"/>
        <v>0</v>
      </c>
      <c r="U145" s="3">
        <v>0.09</v>
      </c>
      <c r="V145" s="13">
        <f t="shared" si="47"/>
        <v>0</v>
      </c>
      <c r="W145" s="129"/>
      <c r="X145" s="14"/>
    </row>
    <row r="146" spans="2:25" s="290" customFormat="1" x14ac:dyDescent="0.25">
      <c r="B146" s="10" t="s">
        <v>448</v>
      </c>
      <c r="C146" s="1" t="s">
        <v>2</v>
      </c>
      <c r="D146" s="10" t="s">
        <v>542</v>
      </c>
      <c r="E146" s="34">
        <v>250</v>
      </c>
      <c r="F146" s="35"/>
      <c r="G146" s="35"/>
      <c r="H146" s="9" t="s">
        <v>5</v>
      </c>
      <c r="I146" s="260"/>
      <c r="J146" s="9" t="s">
        <v>5</v>
      </c>
      <c r="K146" s="41" t="s">
        <v>98</v>
      </c>
      <c r="L146" s="85">
        <v>1</v>
      </c>
      <c r="M146" s="235">
        <v>1</v>
      </c>
      <c r="N146" s="86"/>
      <c r="O146" s="324">
        <v>250</v>
      </c>
      <c r="P146" s="87" t="e">
        <f t="shared" si="44"/>
        <v>#DIV/0!</v>
      </c>
      <c r="Q146" s="87">
        <f t="shared" si="45"/>
        <v>0</v>
      </c>
      <c r="R146" s="238">
        <v>9915</v>
      </c>
      <c r="S146" s="323" t="e">
        <f t="shared" si="48"/>
        <v>#DIV/0!</v>
      </c>
      <c r="T146" s="87">
        <f t="shared" si="46"/>
        <v>0</v>
      </c>
      <c r="U146" s="3">
        <v>0.09</v>
      </c>
      <c r="V146" s="13">
        <f t="shared" si="47"/>
        <v>0</v>
      </c>
      <c r="W146" s="129"/>
      <c r="X146" s="14"/>
    </row>
    <row r="147" spans="2:25" s="290" customFormat="1" x14ac:dyDescent="0.25">
      <c r="B147" s="10" t="s">
        <v>676</v>
      </c>
      <c r="C147" s="1" t="s">
        <v>2</v>
      </c>
      <c r="D147" s="10" t="s">
        <v>542</v>
      </c>
      <c r="E147" s="34">
        <v>500</v>
      </c>
      <c r="F147" s="35"/>
      <c r="G147" s="35"/>
      <c r="H147" s="9" t="s">
        <v>5</v>
      </c>
      <c r="I147" s="260"/>
      <c r="J147" s="9" t="s">
        <v>5</v>
      </c>
      <c r="K147" s="12" t="s">
        <v>455</v>
      </c>
      <c r="L147" s="85">
        <v>1</v>
      </c>
      <c r="M147" s="235">
        <v>1</v>
      </c>
      <c r="N147" s="86"/>
      <c r="O147" s="324">
        <v>500</v>
      </c>
      <c r="P147" s="87" t="e">
        <f t="shared" si="44"/>
        <v>#DIV/0!</v>
      </c>
      <c r="Q147" s="87">
        <f t="shared" si="45"/>
        <v>0</v>
      </c>
      <c r="R147" s="238">
        <v>13950</v>
      </c>
      <c r="S147" s="323" t="e">
        <f t="shared" si="48"/>
        <v>#DIV/0!</v>
      </c>
      <c r="T147" s="87">
        <f t="shared" si="46"/>
        <v>0</v>
      </c>
      <c r="U147" s="3">
        <v>0.09</v>
      </c>
      <c r="V147" s="13">
        <f t="shared" si="47"/>
        <v>0</v>
      </c>
      <c r="W147" s="129"/>
      <c r="X147" s="14"/>
    </row>
    <row r="148" spans="2:25" s="290" customFormat="1" x14ac:dyDescent="0.25">
      <c r="B148" s="10" t="s">
        <v>456</v>
      </c>
      <c r="C148" s="1" t="s">
        <v>2</v>
      </c>
      <c r="D148" s="10" t="s">
        <v>542</v>
      </c>
      <c r="E148" s="34">
        <v>250</v>
      </c>
      <c r="F148" s="35"/>
      <c r="G148" s="35"/>
      <c r="H148" s="9" t="s">
        <v>5</v>
      </c>
      <c r="I148" s="260"/>
      <c r="J148" s="9" t="s">
        <v>5</v>
      </c>
      <c r="K148" s="41" t="s">
        <v>515</v>
      </c>
      <c r="L148" s="85">
        <v>1</v>
      </c>
      <c r="M148" s="235">
        <v>1</v>
      </c>
      <c r="N148" s="86"/>
      <c r="O148" s="324">
        <v>250</v>
      </c>
      <c r="P148" s="87" t="e">
        <f t="shared" si="44"/>
        <v>#DIV/0!</v>
      </c>
      <c r="Q148" s="87">
        <f t="shared" si="45"/>
        <v>0</v>
      </c>
      <c r="R148" s="236">
        <v>720</v>
      </c>
      <c r="S148" s="323" t="e">
        <f t="shared" si="48"/>
        <v>#DIV/0!</v>
      </c>
      <c r="T148" s="87">
        <f t="shared" si="46"/>
        <v>0</v>
      </c>
      <c r="U148" s="88">
        <v>0.09</v>
      </c>
      <c r="V148" s="60">
        <f t="shared" si="47"/>
        <v>0</v>
      </c>
      <c r="W148" s="129"/>
      <c r="X148" s="218"/>
    </row>
    <row r="149" spans="2:25" s="290" customFormat="1" x14ac:dyDescent="0.25">
      <c r="B149" s="10" t="s">
        <v>457</v>
      </c>
      <c r="C149" s="1" t="s">
        <v>2</v>
      </c>
      <c r="D149" s="10" t="s">
        <v>542</v>
      </c>
      <c r="E149" s="34">
        <v>150</v>
      </c>
      <c r="F149" s="35"/>
      <c r="G149" s="35"/>
      <c r="H149" s="9" t="s">
        <v>5</v>
      </c>
      <c r="I149" s="260"/>
      <c r="J149" s="9" t="s">
        <v>5</v>
      </c>
      <c r="K149" s="41" t="s">
        <v>329</v>
      </c>
      <c r="L149" s="85">
        <v>1</v>
      </c>
      <c r="M149" s="235">
        <v>1</v>
      </c>
      <c r="N149" s="86"/>
      <c r="O149" s="324">
        <v>150</v>
      </c>
      <c r="P149" s="87" t="e">
        <f t="shared" si="44"/>
        <v>#DIV/0!</v>
      </c>
      <c r="Q149" s="87">
        <f t="shared" si="45"/>
        <v>0</v>
      </c>
      <c r="R149" s="238">
        <v>3335</v>
      </c>
      <c r="S149" s="323" t="e">
        <f t="shared" si="48"/>
        <v>#DIV/0!</v>
      </c>
      <c r="T149" s="87">
        <f t="shared" si="46"/>
        <v>0</v>
      </c>
      <c r="U149" s="3">
        <v>0.09</v>
      </c>
      <c r="V149" s="13">
        <f t="shared" si="47"/>
        <v>0</v>
      </c>
      <c r="W149" s="129"/>
      <c r="X149" s="14"/>
    </row>
    <row r="150" spans="2:25" s="290" customFormat="1" x14ac:dyDescent="0.25">
      <c r="B150" s="25" t="s">
        <v>443</v>
      </c>
      <c r="C150" s="1" t="s">
        <v>2</v>
      </c>
      <c r="D150" s="10"/>
      <c r="E150" s="34">
        <v>1</v>
      </c>
      <c r="F150" s="35"/>
      <c r="G150" s="35"/>
      <c r="H150" s="9" t="s">
        <v>329</v>
      </c>
      <c r="I150" s="260"/>
      <c r="J150" s="9" t="s">
        <v>329</v>
      </c>
      <c r="K150" s="12" t="s">
        <v>329</v>
      </c>
      <c r="L150" s="85">
        <v>1</v>
      </c>
      <c r="M150" s="235">
        <v>1</v>
      </c>
      <c r="N150" s="86"/>
      <c r="O150" s="324">
        <v>1</v>
      </c>
      <c r="P150" s="87" t="e">
        <f t="shared" si="44"/>
        <v>#DIV/0!</v>
      </c>
      <c r="Q150" s="87">
        <f t="shared" si="45"/>
        <v>0</v>
      </c>
      <c r="R150" s="238">
        <v>2635</v>
      </c>
      <c r="S150" s="323" t="e">
        <f t="shared" si="48"/>
        <v>#DIV/0!</v>
      </c>
      <c r="T150" s="87">
        <f t="shared" si="46"/>
        <v>0</v>
      </c>
      <c r="U150" s="3">
        <v>0.09</v>
      </c>
      <c r="V150" s="13">
        <f t="shared" si="47"/>
        <v>0</v>
      </c>
      <c r="W150" s="129"/>
      <c r="X150" s="14"/>
    </row>
    <row r="151" spans="2:25" s="290" customFormat="1" x14ac:dyDescent="0.25">
      <c r="B151" s="25" t="s">
        <v>516</v>
      </c>
      <c r="C151" s="1" t="s">
        <v>2</v>
      </c>
      <c r="D151" s="10" t="s">
        <v>542</v>
      </c>
      <c r="E151" s="34">
        <v>100</v>
      </c>
      <c r="F151" s="35"/>
      <c r="G151" s="35"/>
      <c r="H151" s="9" t="s">
        <v>5</v>
      </c>
      <c r="I151" s="260"/>
      <c r="J151" s="9" t="s">
        <v>5</v>
      </c>
      <c r="K151" s="12" t="s">
        <v>515</v>
      </c>
      <c r="L151" s="85">
        <v>1</v>
      </c>
      <c r="M151" s="235">
        <v>1</v>
      </c>
      <c r="N151" s="86"/>
      <c r="O151" s="324">
        <v>100</v>
      </c>
      <c r="P151" s="87" t="e">
        <f t="shared" si="44"/>
        <v>#DIV/0!</v>
      </c>
      <c r="Q151" s="87">
        <f t="shared" si="45"/>
        <v>0</v>
      </c>
      <c r="R151" s="238">
        <v>6220</v>
      </c>
      <c r="S151" s="323" t="e">
        <f t="shared" si="48"/>
        <v>#DIV/0!</v>
      </c>
      <c r="T151" s="87">
        <f t="shared" si="46"/>
        <v>0</v>
      </c>
      <c r="U151" s="3">
        <v>0.09</v>
      </c>
      <c r="V151" s="13">
        <f t="shared" si="47"/>
        <v>0</v>
      </c>
      <c r="W151" s="129"/>
      <c r="X151" s="14"/>
    </row>
    <row r="152" spans="2:25" s="290" customFormat="1" x14ac:dyDescent="0.25">
      <c r="B152" s="10" t="s">
        <v>458</v>
      </c>
      <c r="C152" s="1" t="s">
        <v>2</v>
      </c>
      <c r="D152" s="10" t="s">
        <v>542</v>
      </c>
      <c r="E152" s="34">
        <v>15</v>
      </c>
      <c r="F152" s="35" t="s">
        <v>525</v>
      </c>
      <c r="G152" s="35">
        <v>30</v>
      </c>
      <c r="H152" s="9" t="s">
        <v>5</v>
      </c>
      <c r="I152" s="266"/>
      <c r="J152" s="9" t="s">
        <v>5</v>
      </c>
      <c r="K152" s="41" t="s">
        <v>49</v>
      </c>
      <c r="L152" s="85">
        <v>1</v>
      </c>
      <c r="M152" s="235">
        <v>1</v>
      </c>
      <c r="N152" s="86"/>
      <c r="O152" s="324">
        <v>15</v>
      </c>
      <c r="P152" s="87" t="e">
        <f t="shared" si="44"/>
        <v>#DIV/0!</v>
      </c>
      <c r="Q152" s="87">
        <f t="shared" si="45"/>
        <v>0</v>
      </c>
      <c r="R152" s="238">
        <v>3465</v>
      </c>
      <c r="S152" s="323" t="e">
        <f t="shared" si="48"/>
        <v>#DIV/0!</v>
      </c>
      <c r="T152" s="87">
        <f t="shared" si="46"/>
        <v>0</v>
      </c>
      <c r="U152" s="3">
        <v>0.09</v>
      </c>
      <c r="V152" s="13">
        <f t="shared" si="47"/>
        <v>0</v>
      </c>
      <c r="W152" s="129"/>
      <c r="X152" s="14"/>
    </row>
    <row r="153" spans="2:25" s="290" customFormat="1" x14ac:dyDescent="0.25">
      <c r="B153" s="10" t="s">
        <v>459</v>
      </c>
      <c r="C153" s="1" t="s">
        <v>2</v>
      </c>
      <c r="D153" s="10" t="s">
        <v>542</v>
      </c>
      <c r="E153" s="34">
        <v>15</v>
      </c>
      <c r="F153" s="35" t="s">
        <v>525</v>
      </c>
      <c r="G153" s="35">
        <v>30</v>
      </c>
      <c r="H153" s="9" t="s">
        <v>5</v>
      </c>
      <c r="I153" s="266"/>
      <c r="J153" s="9" t="s">
        <v>5</v>
      </c>
      <c r="K153" s="41" t="s">
        <v>49</v>
      </c>
      <c r="L153" s="85">
        <v>1</v>
      </c>
      <c r="M153" s="235">
        <v>1</v>
      </c>
      <c r="N153" s="86"/>
      <c r="O153" s="324">
        <v>15</v>
      </c>
      <c r="P153" s="87" t="e">
        <f t="shared" si="44"/>
        <v>#DIV/0!</v>
      </c>
      <c r="Q153" s="87">
        <f t="shared" si="45"/>
        <v>0</v>
      </c>
      <c r="R153" s="238">
        <v>50</v>
      </c>
      <c r="S153" s="323" t="e">
        <f t="shared" si="48"/>
        <v>#DIV/0!</v>
      </c>
      <c r="T153" s="87">
        <f t="shared" si="46"/>
        <v>0</v>
      </c>
      <c r="U153" s="3">
        <v>0.09</v>
      </c>
      <c r="V153" s="13">
        <f t="shared" si="47"/>
        <v>0</v>
      </c>
      <c r="W153" s="129"/>
      <c r="X153" s="14"/>
    </row>
    <row r="154" spans="2:25" s="290" customFormat="1" x14ac:dyDescent="0.25">
      <c r="B154" s="10" t="s">
        <v>460</v>
      </c>
      <c r="C154" s="1" t="s">
        <v>2</v>
      </c>
      <c r="D154" s="10" t="s">
        <v>542</v>
      </c>
      <c r="E154" s="34">
        <v>15</v>
      </c>
      <c r="F154" s="35" t="s">
        <v>525</v>
      </c>
      <c r="G154" s="35">
        <v>30</v>
      </c>
      <c r="H154" s="9" t="s">
        <v>5</v>
      </c>
      <c r="I154" s="266"/>
      <c r="J154" s="9" t="s">
        <v>5</v>
      </c>
      <c r="K154" s="41" t="s">
        <v>49</v>
      </c>
      <c r="L154" s="85">
        <v>1</v>
      </c>
      <c r="M154" s="235">
        <v>1</v>
      </c>
      <c r="N154" s="86"/>
      <c r="O154" s="324">
        <v>15</v>
      </c>
      <c r="P154" s="87" t="e">
        <f t="shared" si="44"/>
        <v>#DIV/0!</v>
      </c>
      <c r="Q154" s="87">
        <f t="shared" si="45"/>
        <v>0</v>
      </c>
      <c r="R154" s="238">
        <v>1930</v>
      </c>
      <c r="S154" s="323" t="e">
        <f t="shared" si="48"/>
        <v>#DIV/0!</v>
      </c>
      <c r="T154" s="87">
        <f t="shared" si="46"/>
        <v>0</v>
      </c>
      <c r="U154" s="3">
        <v>0.09</v>
      </c>
      <c r="V154" s="13">
        <f t="shared" si="47"/>
        <v>0</v>
      </c>
      <c r="W154" s="129"/>
      <c r="X154" s="14"/>
    </row>
    <row r="155" spans="2:25" s="4" customFormat="1" x14ac:dyDescent="0.25">
      <c r="B155" s="55"/>
      <c r="C155" s="239"/>
      <c r="D155" s="240"/>
      <c r="E155" s="239"/>
      <c r="F155" s="69"/>
      <c r="G155" s="69"/>
      <c r="H155" s="105"/>
      <c r="I155" s="69"/>
      <c r="J155" s="70"/>
      <c r="K155" s="241"/>
      <c r="L155" s="242"/>
      <c r="M155" s="132"/>
      <c r="N155" s="242" t="s">
        <v>18</v>
      </c>
      <c r="O155" s="313"/>
      <c r="P155" s="242"/>
      <c r="Q155" s="242"/>
      <c r="R155" s="132"/>
      <c r="S155" s="243" t="e">
        <f>SUM(S127:S154)</f>
        <v>#DIV/0!</v>
      </c>
      <c r="T155" s="244"/>
      <c r="U155" s="71"/>
      <c r="V155" s="72"/>
      <c r="W155" s="120"/>
      <c r="X155" s="133"/>
    </row>
    <row r="156" spans="2:25" s="4" customFormat="1" x14ac:dyDescent="0.25">
      <c r="B156" s="46"/>
      <c r="C156" s="228"/>
      <c r="D156" s="228"/>
      <c r="E156" s="229"/>
      <c r="F156" s="228"/>
      <c r="G156" s="40"/>
      <c r="H156" s="40"/>
      <c r="I156" s="102"/>
      <c r="J156" s="40"/>
      <c r="K156" s="47"/>
      <c r="L156" s="230"/>
      <c r="M156" s="230"/>
      <c r="N156" s="48"/>
      <c r="O156" s="311"/>
      <c r="P156" s="48"/>
      <c r="Q156" s="48"/>
      <c r="R156" s="231"/>
      <c r="S156" s="48"/>
      <c r="T156" s="48"/>
      <c r="U156" s="232"/>
      <c r="V156" s="48"/>
      <c r="W156" s="63"/>
      <c r="X156" s="49"/>
    </row>
    <row r="157" spans="2:25" x14ac:dyDescent="0.25">
      <c r="B157" s="204" t="s">
        <v>517</v>
      </c>
      <c r="C157" s="205"/>
      <c r="D157" s="113"/>
      <c r="E157" s="97"/>
      <c r="F157" s="113"/>
      <c r="G157" s="100"/>
      <c r="H157" s="100"/>
      <c r="I157" s="92"/>
      <c r="J157" s="92"/>
      <c r="K157" s="92"/>
      <c r="L157" s="92"/>
      <c r="M157" s="92"/>
      <c r="N157" s="92"/>
      <c r="O157" s="312"/>
      <c r="P157" s="92"/>
      <c r="Q157" s="92"/>
      <c r="R157" s="92"/>
      <c r="S157" s="92"/>
      <c r="T157" s="92"/>
      <c r="U157" s="92"/>
      <c r="V157" s="92"/>
      <c r="W157" s="93"/>
      <c r="X157" s="94"/>
      <c r="Y157" s="4"/>
    </row>
    <row r="158" spans="2:25" s="290" customFormat="1" x14ac:dyDescent="0.25">
      <c r="B158" s="10" t="s">
        <v>461</v>
      </c>
      <c r="C158" s="1" t="s">
        <v>2</v>
      </c>
      <c r="D158" s="10"/>
      <c r="E158" s="34">
        <v>5</v>
      </c>
      <c r="F158" s="35"/>
      <c r="G158" s="35"/>
      <c r="H158" s="9" t="s">
        <v>3</v>
      </c>
      <c r="I158" s="260"/>
      <c r="J158" s="9" t="s">
        <v>3</v>
      </c>
      <c r="K158" s="41" t="s">
        <v>556</v>
      </c>
      <c r="L158" s="85"/>
      <c r="M158" s="235">
        <v>1</v>
      </c>
      <c r="N158" s="86"/>
      <c r="O158" s="324">
        <v>5</v>
      </c>
      <c r="P158" s="87" t="e">
        <f t="shared" ref="P158:P169" si="49">N158/I158*O158</f>
        <v>#DIV/0!</v>
      </c>
      <c r="Q158" s="87">
        <f t="shared" ref="Q158:Q169" si="50">N158*L158</f>
        <v>0</v>
      </c>
      <c r="R158" s="236">
        <v>15200</v>
      </c>
      <c r="S158" s="323" t="e">
        <f t="shared" ref="S158:S169" si="51">P158*R158</f>
        <v>#DIV/0!</v>
      </c>
      <c r="T158" s="87">
        <f t="shared" ref="T158:T169" si="52">N158*L158</f>
        <v>0</v>
      </c>
      <c r="U158" s="88">
        <v>0.09</v>
      </c>
      <c r="V158" s="60">
        <f t="shared" ref="V158:V169" si="53">N158*(1+U158)</f>
        <v>0</v>
      </c>
      <c r="W158" s="129"/>
      <c r="X158" s="14"/>
    </row>
    <row r="159" spans="2:25" s="290" customFormat="1" x14ac:dyDescent="0.25">
      <c r="B159" s="10" t="s">
        <v>462</v>
      </c>
      <c r="C159" s="1" t="s">
        <v>2</v>
      </c>
      <c r="D159" s="10"/>
      <c r="E159" s="34">
        <v>1</v>
      </c>
      <c r="F159" s="35"/>
      <c r="G159" s="35"/>
      <c r="H159" s="9" t="s">
        <v>329</v>
      </c>
      <c r="I159" s="260"/>
      <c r="J159" s="9" t="s">
        <v>329</v>
      </c>
      <c r="K159" s="41" t="s">
        <v>329</v>
      </c>
      <c r="L159" s="85"/>
      <c r="M159" s="235">
        <v>1</v>
      </c>
      <c r="N159" s="86"/>
      <c r="O159" s="324">
        <v>1</v>
      </c>
      <c r="P159" s="87" t="e">
        <f t="shared" si="49"/>
        <v>#DIV/0!</v>
      </c>
      <c r="Q159" s="87">
        <f t="shared" si="50"/>
        <v>0</v>
      </c>
      <c r="R159" s="238">
        <v>1670</v>
      </c>
      <c r="S159" s="323" t="e">
        <f t="shared" si="51"/>
        <v>#DIV/0!</v>
      </c>
      <c r="T159" s="87">
        <f t="shared" si="52"/>
        <v>0</v>
      </c>
      <c r="U159" s="3">
        <v>0.09</v>
      </c>
      <c r="V159" s="13">
        <f t="shared" si="53"/>
        <v>0</v>
      </c>
      <c r="W159" s="129"/>
      <c r="X159" s="14"/>
    </row>
    <row r="160" spans="2:25" s="290" customFormat="1" x14ac:dyDescent="0.25">
      <c r="B160" s="10" t="s">
        <v>714</v>
      </c>
      <c r="C160" s="1" t="s">
        <v>2</v>
      </c>
      <c r="D160" s="10"/>
      <c r="E160" s="34">
        <v>4</v>
      </c>
      <c r="F160" s="35" t="s">
        <v>525</v>
      </c>
      <c r="G160" s="35">
        <v>6</v>
      </c>
      <c r="H160" s="9" t="s">
        <v>3</v>
      </c>
      <c r="I160" s="266"/>
      <c r="J160" s="9" t="s">
        <v>3</v>
      </c>
      <c r="K160" s="41" t="s">
        <v>464</v>
      </c>
      <c r="L160" s="85"/>
      <c r="M160" s="235">
        <v>1</v>
      </c>
      <c r="N160" s="86"/>
      <c r="O160" s="324">
        <v>5</v>
      </c>
      <c r="P160" s="87" t="e">
        <f t="shared" si="49"/>
        <v>#DIV/0!</v>
      </c>
      <c r="Q160" s="87">
        <f t="shared" si="50"/>
        <v>0</v>
      </c>
      <c r="R160" s="238">
        <v>3135</v>
      </c>
      <c r="S160" s="323" t="e">
        <f t="shared" si="51"/>
        <v>#DIV/0!</v>
      </c>
      <c r="T160" s="87">
        <f t="shared" si="52"/>
        <v>0</v>
      </c>
      <c r="U160" s="3">
        <v>0.09</v>
      </c>
      <c r="V160" s="13">
        <f t="shared" si="53"/>
        <v>0</v>
      </c>
      <c r="W160" s="129"/>
      <c r="X160" s="14"/>
    </row>
    <row r="161" spans="2:25" s="290" customFormat="1" x14ac:dyDescent="0.25">
      <c r="B161" s="10" t="s">
        <v>638</v>
      </c>
      <c r="C161" s="1" t="s">
        <v>2</v>
      </c>
      <c r="D161" s="10" t="s">
        <v>542</v>
      </c>
      <c r="E161" s="34">
        <v>2000</v>
      </c>
      <c r="F161" s="35"/>
      <c r="G161" s="35"/>
      <c r="H161" s="9" t="s">
        <v>5</v>
      </c>
      <c r="I161" s="260"/>
      <c r="J161" s="9" t="s">
        <v>5</v>
      </c>
      <c r="K161" s="41" t="s">
        <v>440</v>
      </c>
      <c r="L161" s="85"/>
      <c r="M161" s="235">
        <v>1</v>
      </c>
      <c r="N161" s="86"/>
      <c r="O161" s="324">
        <v>2000</v>
      </c>
      <c r="P161" s="87" t="e">
        <f t="shared" si="49"/>
        <v>#DIV/0!</v>
      </c>
      <c r="Q161" s="87">
        <f t="shared" si="50"/>
        <v>0</v>
      </c>
      <c r="R161" s="238">
        <v>1310</v>
      </c>
      <c r="S161" s="323" t="e">
        <f t="shared" si="51"/>
        <v>#DIV/0!</v>
      </c>
      <c r="T161" s="87">
        <f t="shared" si="52"/>
        <v>0</v>
      </c>
      <c r="U161" s="3">
        <v>0.09</v>
      </c>
      <c r="V161" s="13">
        <f t="shared" si="53"/>
        <v>0</v>
      </c>
      <c r="W161" s="129"/>
      <c r="X161" s="14"/>
    </row>
    <row r="162" spans="2:25" s="290" customFormat="1" x14ac:dyDescent="0.25">
      <c r="B162" s="10" t="s">
        <v>463</v>
      </c>
      <c r="C162" s="1" t="s">
        <v>2</v>
      </c>
      <c r="D162" s="10" t="s">
        <v>542</v>
      </c>
      <c r="E162" s="34">
        <v>1000</v>
      </c>
      <c r="F162" s="35"/>
      <c r="G162" s="35"/>
      <c r="H162" s="9" t="s">
        <v>5</v>
      </c>
      <c r="I162" s="260"/>
      <c r="J162" s="9" t="s">
        <v>5</v>
      </c>
      <c r="K162" s="41" t="s">
        <v>440</v>
      </c>
      <c r="L162" s="85"/>
      <c r="M162" s="235">
        <v>1</v>
      </c>
      <c r="N162" s="86"/>
      <c r="O162" s="324">
        <v>1000</v>
      </c>
      <c r="P162" s="87" t="e">
        <f t="shared" si="49"/>
        <v>#DIV/0!</v>
      </c>
      <c r="Q162" s="87">
        <f t="shared" si="50"/>
        <v>0</v>
      </c>
      <c r="R162" s="238">
        <v>185</v>
      </c>
      <c r="S162" s="323" t="e">
        <f t="shared" si="51"/>
        <v>#DIV/0!</v>
      </c>
      <c r="T162" s="87">
        <f t="shared" si="52"/>
        <v>0</v>
      </c>
      <c r="U162" s="3">
        <v>0.09</v>
      </c>
      <c r="V162" s="13">
        <f t="shared" si="53"/>
        <v>0</v>
      </c>
      <c r="W162" s="129"/>
      <c r="X162" s="14"/>
    </row>
    <row r="163" spans="2:25" s="290" customFormat="1" x14ac:dyDescent="0.25">
      <c r="B163" s="10" t="s">
        <v>557</v>
      </c>
      <c r="C163" s="1" t="s">
        <v>2</v>
      </c>
      <c r="D163" s="10"/>
      <c r="E163" s="34">
        <v>4</v>
      </c>
      <c r="F163" s="35"/>
      <c r="G163" s="35"/>
      <c r="H163" s="9" t="s">
        <v>3</v>
      </c>
      <c r="I163" s="260"/>
      <c r="J163" s="9" t="s">
        <v>3</v>
      </c>
      <c r="K163" s="41" t="s">
        <v>464</v>
      </c>
      <c r="L163" s="85"/>
      <c r="M163" s="235">
        <v>1</v>
      </c>
      <c r="N163" s="86"/>
      <c r="O163" s="324">
        <v>4</v>
      </c>
      <c r="P163" s="87" t="e">
        <f t="shared" si="49"/>
        <v>#DIV/0!</v>
      </c>
      <c r="Q163" s="87">
        <f t="shared" si="50"/>
        <v>0</v>
      </c>
      <c r="R163" s="238">
        <v>1075</v>
      </c>
      <c r="S163" s="323" t="e">
        <f t="shared" si="51"/>
        <v>#DIV/0!</v>
      </c>
      <c r="T163" s="87">
        <f t="shared" si="52"/>
        <v>0</v>
      </c>
      <c r="U163" s="3">
        <v>0.09</v>
      </c>
      <c r="V163" s="13">
        <f t="shared" si="53"/>
        <v>0</v>
      </c>
      <c r="W163" s="129"/>
      <c r="X163" s="14"/>
    </row>
    <row r="164" spans="2:25" s="290" customFormat="1" x14ac:dyDescent="0.25">
      <c r="B164" s="10" t="s">
        <v>559</v>
      </c>
      <c r="C164" s="1" t="s">
        <v>2</v>
      </c>
      <c r="D164" s="10"/>
      <c r="E164" s="34">
        <v>4</v>
      </c>
      <c r="F164" s="35" t="s">
        <v>558</v>
      </c>
      <c r="G164" s="35"/>
      <c r="H164" s="9" t="s">
        <v>3</v>
      </c>
      <c r="I164" s="266"/>
      <c r="J164" s="9" t="s">
        <v>3</v>
      </c>
      <c r="K164" s="41" t="s">
        <v>464</v>
      </c>
      <c r="L164" s="85"/>
      <c r="M164" s="235">
        <v>1</v>
      </c>
      <c r="N164" s="86"/>
      <c r="O164" s="324">
        <v>4</v>
      </c>
      <c r="P164" s="87" t="e">
        <f t="shared" si="49"/>
        <v>#DIV/0!</v>
      </c>
      <c r="Q164" s="87">
        <f t="shared" si="50"/>
        <v>0</v>
      </c>
      <c r="R164" s="238">
        <v>3215</v>
      </c>
      <c r="S164" s="323" t="e">
        <f t="shared" si="51"/>
        <v>#DIV/0!</v>
      </c>
      <c r="T164" s="87">
        <f t="shared" si="52"/>
        <v>0</v>
      </c>
      <c r="U164" s="3">
        <v>0.09</v>
      </c>
      <c r="V164" s="13">
        <f t="shared" si="53"/>
        <v>0</v>
      </c>
      <c r="W164" s="129"/>
      <c r="X164" s="14"/>
    </row>
    <row r="165" spans="2:25" s="290" customFormat="1" x14ac:dyDescent="0.25">
      <c r="B165" s="10" t="s">
        <v>560</v>
      </c>
      <c r="C165" s="1" t="s">
        <v>2</v>
      </c>
      <c r="D165" s="10"/>
      <c r="E165" s="34">
        <v>1</v>
      </c>
      <c r="F165" s="35"/>
      <c r="G165" s="35"/>
      <c r="H165" s="9" t="s">
        <v>548</v>
      </c>
      <c r="I165" s="260"/>
      <c r="J165" s="9" t="s">
        <v>548</v>
      </c>
      <c r="K165" s="41" t="s">
        <v>329</v>
      </c>
      <c r="L165" s="85"/>
      <c r="M165" s="235">
        <v>1</v>
      </c>
      <c r="N165" s="86"/>
      <c r="O165" s="324">
        <v>1</v>
      </c>
      <c r="P165" s="87" t="e">
        <f t="shared" si="49"/>
        <v>#DIV/0!</v>
      </c>
      <c r="Q165" s="87">
        <f t="shared" si="50"/>
        <v>0</v>
      </c>
      <c r="R165" s="238">
        <v>3450</v>
      </c>
      <c r="S165" s="323" t="e">
        <f t="shared" si="51"/>
        <v>#DIV/0!</v>
      </c>
      <c r="T165" s="87">
        <f t="shared" si="52"/>
        <v>0</v>
      </c>
      <c r="U165" s="3">
        <v>0.09</v>
      </c>
      <c r="V165" s="13">
        <f t="shared" si="53"/>
        <v>0</v>
      </c>
      <c r="W165" s="129"/>
      <c r="X165" s="14" t="s">
        <v>712</v>
      </c>
    </row>
    <row r="166" spans="2:25" s="290" customFormat="1" x14ac:dyDescent="0.25">
      <c r="B166" s="10" t="s">
        <v>561</v>
      </c>
      <c r="C166" s="1" t="s">
        <v>2</v>
      </c>
      <c r="D166" s="10"/>
      <c r="E166" s="34">
        <v>1</v>
      </c>
      <c r="F166" s="35"/>
      <c r="G166" s="35"/>
      <c r="H166" s="9" t="s">
        <v>548</v>
      </c>
      <c r="I166" s="260"/>
      <c r="J166" s="9" t="s">
        <v>548</v>
      </c>
      <c r="K166" s="41" t="s">
        <v>329</v>
      </c>
      <c r="L166" s="85"/>
      <c r="M166" s="235">
        <v>1</v>
      </c>
      <c r="N166" s="86"/>
      <c r="O166" s="324">
        <v>1</v>
      </c>
      <c r="P166" s="87" t="e">
        <f t="shared" si="49"/>
        <v>#DIV/0!</v>
      </c>
      <c r="Q166" s="87">
        <f t="shared" si="50"/>
        <v>0</v>
      </c>
      <c r="R166" s="238">
        <v>1845</v>
      </c>
      <c r="S166" s="323" t="e">
        <f t="shared" si="51"/>
        <v>#DIV/0!</v>
      </c>
      <c r="T166" s="87">
        <f t="shared" si="52"/>
        <v>0</v>
      </c>
      <c r="U166" s="3">
        <v>0.09</v>
      </c>
      <c r="V166" s="13">
        <f t="shared" si="53"/>
        <v>0</v>
      </c>
      <c r="W166" s="129"/>
      <c r="X166" s="14"/>
    </row>
    <row r="167" spans="2:25" s="290" customFormat="1" x14ac:dyDescent="0.25">
      <c r="B167" s="10" t="s">
        <v>465</v>
      </c>
      <c r="C167" s="1" t="s">
        <v>2</v>
      </c>
      <c r="D167" s="10" t="s">
        <v>542</v>
      </c>
      <c r="E167" s="34">
        <v>500</v>
      </c>
      <c r="F167" s="35"/>
      <c r="G167" s="35"/>
      <c r="H167" s="9" t="s">
        <v>5</v>
      </c>
      <c r="I167" s="260"/>
      <c r="J167" s="9" t="s">
        <v>5</v>
      </c>
      <c r="K167" s="41" t="s">
        <v>466</v>
      </c>
      <c r="L167" s="85"/>
      <c r="M167" s="235">
        <v>1</v>
      </c>
      <c r="N167" s="86"/>
      <c r="O167" s="324">
        <v>500</v>
      </c>
      <c r="P167" s="87" t="e">
        <f t="shared" si="49"/>
        <v>#DIV/0!</v>
      </c>
      <c r="Q167" s="87">
        <f t="shared" si="50"/>
        <v>0</v>
      </c>
      <c r="R167" s="238">
        <v>5245</v>
      </c>
      <c r="S167" s="323" t="e">
        <f t="shared" si="51"/>
        <v>#DIV/0!</v>
      </c>
      <c r="T167" s="87">
        <f t="shared" si="52"/>
        <v>0</v>
      </c>
      <c r="U167" s="3">
        <v>0.09</v>
      </c>
      <c r="V167" s="13">
        <f t="shared" si="53"/>
        <v>0</v>
      </c>
      <c r="W167" s="129"/>
      <c r="X167" s="14"/>
    </row>
    <row r="168" spans="2:25" s="290" customFormat="1" x14ac:dyDescent="0.25">
      <c r="B168" s="10" t="s">
        <v>467</v>
      </c>
      <c r="C168" s="1" t="s">
        <v>2</v>
      </c>
      <c r="D168" s="10" t="s">
        <v>542</v>
      </c>
      <c r="E168" s="34">
        <v>300</v>
      </c>
      <c r="F168" s="35"/>
      <c r="G168" s="35"/>
      <c r="H168" s="9" t="s">
        <v>5</v>
      </c>
      <c r="I168" s="260"/>
      <c r="J168" s="9" t="s">
        <v>5</v>
      </c>
      <c r="K168" s="41" t="s">
        <v>466</v>
      </c>
      <c r="L168" s="85"/>
      <c r="M168" s="235">
        <v>1</v>
      </c>
      <c r="N168" s="86"/>
      <c r="O168" s="324">
        <v>300</v>
      </c>
      <c r="P168" s="87" t="e">
        <f t="shared" si="49"/>
        <v>#DIV/0!</v>
      </c>
      <c r="Q168" s="87">
        <f t="shared" si="50"/>
        <v>0</v>
      </c>
      <c r="R168" s="238">
        <v>170</v>
      </c>
      <c r="S168" s="323" t="e">
        <f t="shared" si="51"/>
        <v>#DIV/0!</v>
      </c>
      <c r="T168" s="87">
        <f t="shared" si="52"/>
        <v>0</v>
      </c>
      <c r="U168" s="3">
        <v>0.09</v>
      </c>
      <c r="V168" s="13">
        <f t="shared" si="53"/>
        <v>0</v>
      </c>
      <c r="W168" s="129"/>
      <c r="X168" s="14"/>
    </row>
    <row r="169" spans="2:25" s="290" customFormat="1" x14ac:dyDescent="0.25">
      <c r="B169" s="10" t="s">
        <v>468</v>
      </c>
      <c r="C169" s="1" t="s">
        <v>2</v>
      </c>
      <c r="D169" s="10"/>
      <c r="E169" s="34">
        <v>1</v>
      </c>
      <c r="F169" s="35"/>
      <c r="G169" s="35"/>
      <c r="H169" s="9" t="s">
        <v>329</v>
      </c>
      <c r="I169" s="260"/>
      <c r="J169" s="9" t="s">
        <v>329</v>
      </c>
      <c r="K169" s="41" t="s">
        <v>329</v>
      </c>
      <c r="L169" s="85"/>
      <c r="M169" s="235">
        <v>1</v>
      </c>
      <c r="N169" s="86"/>
      <c r="O169" s="324">
        <v>1</v>
      </c>
      <c r="P169" s="87" t="e">
        <f t="shared" si="49"/>
        <v>#DIV/0!</v>
      </c>
      <c r="Q169" s="87">
        <f t="shared" si="50"/>
        <v>0</v>
      </c>
      <c r="R169" s="238">
        <v>955</v>
      </c>
      <c r="S169" s="323" t="e">
        <f t="shared" si="51"/>
        <v>#DIV/0!</v>
      </c>
      <c r="T169" s="87">
        <f t="shared" si="52"/>
        <v>0</v>
      </c>
      <c r="U169" s="3">
        <v>0.09</v>
      </c>
      <c r="V169" s="13">
        <f t="shared" si="53"/>
        <v>0</v>
      </c>
      <c r="W169" s="129"/>
      <c r="X169" s="14"/>
    </row>
    <row r="170" spans="2:25" s="4" customFormat="1" x14ac:dyDescent="0.25">
      <c r="B170" s="55"/>
      <c r="C170" s="239"/>
      <c r="D170" s="240"/>
      <c r="E170" s="239"/>
      <c r="F170" s="69"/>
      <c r="G170" s="69"/>
      <c r="H170" s="105"/>
      <c r="I170" s="69"/>
      <c r="J170" s="70"/>
      <c r="K170" s="241"/>
      <c r="L170" s="242"/>
      <c r="M170" s="132"/>
      <c r="N170" s="242" t="s">
        <v>18</v>
      </c>
      <c r="O170" s="313"/>
      <c r="P170" s="242"/>
      <c r="Q170" s="242"/>
      <c r="R170" s="132"/>
      <c r="S170" s="243" t="e">
        <f>SUM(S158:S169)</f>
        <v>#DIV/0!</v>
      </c>
      <c r="T170" s="244"/>
      <c r="U170" s="71"/>
      <c r="V170" s="72"/>
      <c r="W170" s="120"/>
      <c r="X170" s="133"/>
    </row>
    <row r="171" spans="2:25" s="4" customFormat="1" x14ac:dyDescent="0.25">
      <c r="B171" s="46"/>
      <c r="C171" s="228"/>
      <c r="D171" s="228"/>
      <c r="E171" s="229"/>
      <c r="F171" s="228"/>
      <c r="G171" s="40"/>
      <c r="H171" s="40"/>
      <c r="I171" s="102"/>
      <c r="J171" s="40"/>
      <c r="K171" s="47"/>
      <c r="L171" s="230"/>
      <c r="M171" s="230"/>
      <c r="N171" s="48"/>
      <c r="O171" s="311"/>
      <c r="P171" s="48"/>
      <c r="Q171" s="48"/>
      <c r="R171" s="231"/>
      <c r="S171" s="48"/>
      <c r="T171" s="48"/>
      <c r="U171" s="232"/>
      <c r="V171" s="48"/>
      <c r="W171" s="63"/>
      <c r="X171" s="49"/>
    </row>
    <row r="172" spans="2:25" s="27" customFormat="1" ht="23.25" customHeight="1" x14ac:dyDescent="0.25">
      <c r="B172" s="75" t="s">
        <v>549</v>
      </c>
      <c r="C172" s="76"/>
      <c r="D172" s="76"/>
      <c r="E172" s="77"/>
      <c r="F172" s="76"/>
      <c r="G172" s="76"/>
      <c r="H172" s="76"/>
      <c r="I172" s="103"/>
      <c r="J172" s="76"/>
      <c r="K172" s="78"/>
      <c r="L172" s="233"/>
      <c r="M172" s="233"/>
      <c r="N172" s="79"/>
      <c r="O172" s="233"/>
      <c r="P172" s="79"/>
      <c r="Q172" s="79"/>
      <c r="R172" s="79"/>
      <c r="S172" s="79"/>
      <c r="T172" s="79"/>
      <c r="U172" s="234"/>
      <c r="V172" s="79"/>
      <c r="W172" s="80"/>
      <c r="X172" s="81"/>
    </row>
    <row r="173" spans="2:25" x14ac:dyDescent="0.25">
      <c r="B173" s="204"/>
      <c r="C173" s="205"/>
      <c r="D173" s="113"/>
      <c r="E173" s="97"/>
      <c r="F173" s="113"/>
      <c r="G173" s="100"/>
      <c r="H173" s="100"/>
      <c r="I173" s="92"/>
      <c r="J173" s="92"/>
      <c r="K173" s="92"/>
      <c r="L173" s="92"/>
      <c r="M173" s="92"/>
      <c r="N173" s="92"/>
      <c r="O173" s="312"/>
      <c r="P173" s="92"/>
      <c r="Q173" s="92"/>
      <c r="R173" s="92"/>
      <c r="S173" s="92"/>
      <c r="T173" s="92"/>
      <c r="U173" s="92"/>
      <c r="V173" s="92"/>
      <c r="W173" s="93"/>
      <c r="X173" s="94"/>
      <c r="Y173" s="4"/>
    </row>
    <row r="174" spans="2:25" s="290" customFormat="1" x14ac:dyDescent="0.25">
      <c r="B174" s="25" t="s">
        <v>550</v>
      </c>
      <c r="C174" s="1" t="s">
        <v>2</v>
      </c>
      <c r="D174" s="10"/>
      <c r="E174" s="34">
        <v>10</v>
      </c>
      <c r="F174" s="35"/>
      <c r="G174" s="35"/>
      <c r="H174" s="9" t="s">
        <v>3</v>
      </c>
      <c r="I174" s="260"/>
      <c r="J174" s="9" t="s">
        <v>3</v>
      </c>
      <c r="K174" s="41" t="s">
        <v>84</v>
      </c>
      <c r="L174" s="85"/>
      <c r="M174" s="235">
        <v>1</v>
      </c>
      <c r="N174" s="86"/>
      <c r="O174" s="324">
        <v>10</v>
      </c>
      <c r="P174" s="87" t="e">
        <f t="shared" ref="P174:P180" si="54">N174/I174*O174</f>
        <v>#DIV/0!</v>
      </c>
      <c r="Q174" s="87">
        <f t="shared" ref="Q174:Q185" si="55">N174*L174</f>
        <v>0</v>
      </c>
      <c r="R174" s="236">
        <v>8235</v>
      </c>
      <c r="S174" s="87" t="e">
        <f>P174*R174</f>
        <v>#DIV/0!</v>
      </c>
      <c r="T174" s="87">
        <f>N174*L174</f>
        <v>0</v>
      </c>
      <c r="U174" s="88">
        <v>0.09</v>
      </c>
      <c r="V174" s="60">
        <f t="shared" ref="V174:V185" si="56">N174*(1+U174)</f>
        <v>0</v>
      </c>
      <c r="W174" s="129"/>
      <c r="X174" s="14"/>
    </row>
    <row r="175" spans="2:25" s="290" customFormat="1" x14ac:dyDescent="0.25">
      <c r="B175" s="25" t="s">
        <v>688</v>
      </c>
      <c r="C175" s="1" t="s">
        <v>2</v>
      </c>
      <c r="D175" s="10"/>
      <c r="E175" s="34">
        <v>6</v>
      </c>
      <c r="F175" s="35"/>
      <c r="G175" s="35"/>
      <c r="H175" s="9" t="s">
        <v>3</v>
      </c>
      <c r="I175" s="260"/>
      <c r="J175" s="9" t="s">
        <v>3</v>
      </c>
      <c r="K175" s="41" t="s">
        <v>84</v>
      </c>
      <c r="L175" s="85"/>
      <c r="M175" s="235">
        <v>1</v>
      </c>
      <c r="N175" s="86"/>
      <c r="O175" s="324">
        <v>6</v>
      </c>
      <c r="P175" s="87" t="e">
        <f t="shared" si="54"/>
        <v>#DIV/0!</v>
      </c>
      <c r="Q175" s="87">
        <f t="shared" si="55"/>
        <v>0</v>
      </c>
      <c r="R175" s="238">
        <v>4100</v>
      </c>
      <c r="S175" s="87" t="e">
        <f t="shared" ref="S175:S185" si="57">P175*R175</f>
        <v>#DIV/0!</v>
      </c>
      <c r="T175" s="87">
        <f t="shared" ref="T175:T185" si="58">N175*L175</f>
        <v>0</v>
      </c>
      <c r="U175" s="3">
        <v>0.09</v>
      </c>
      <c r="V175" s="13">
        <f t="shared" si="56"/>
        <v>0</v>
      </c>
      <c r="W175" s="129"/>
      <c r="X175" s="14"/>
    </row>
    <row r="176" spans="2:25" s="290" customFormat="1" x14ac:dyDescent="0.25">
      <c r="B176" s="25" t="s">
        <v>562</v>
      </c>
      <c r="C176" s="1" t="s">
        <v>2</v>
      </c>
      <c r="D176" s="10"/>
      <c r="E176" s="34">
        <v>6</v>
      </c>
      <c r="F176" s="35"/>
      <c r="G176" s="35"/>
      <c r="H176" s="9" t="s">
        <v>3</v>
      </c>
      <c r="I176" s="260"/>
      <c r="J176" s="9" t="s">
        <v>3</v>
      </c>
      <c r="K176" s="12" t="s">
        <v>84</v>
      </c>
      <c r="L176" s="85"/>
      <c r="M176" s="235">
        <v>1</v>
      </c>
      <c r="N176" s="86"/>
      <c r="O176" s="324">
        <v>6</v>
      </c>
      <c r="P176" s="87" t="e">
        <f t="shared" si="54"/>
        <v>#DIV/0!</v>
      </c>
      <c r="Q176" s="87">
        <f t="shared" si="55"/>
        <v>0</v>
      </c>
      <c r="R176" s="238">
        <v>5245</v>
      </c>
      <c r="S176" s="87" t="e">
        <f t="shared" si="57"/>
        <v>#DIV/0!</v>
      </c>
      <c r="T176" s="87">
        <f t="shared" si="58"/>
        <v>0</v>
      </c>
      <c r="U176" s="3">
        <v>0.09</v>
      </c>
      <c r="V176" s="13">
        <f t="shared" si="56"/>
        <v>0</v>
      </c>
      <c r="W176" s="129"/>
      <c r="X176" s="14"/>
    </row>
    <row r="177" spans="2:25" s="290" customFormat="1" x14ac:dyDescent="0.25">
      <c r="B177" s="25" t="s">
        <v>563</v>
      </c>
      <c r="C177" s="1" t="s">
        <v>2</v>
      </c>
      <c r="D177" s="10"/>
      <c r="E177" s="34">
        <v>1</v>
      </c>
      <c r="F177" s="35"/>
      <c r="G177" s="35"/>
      <c r="H177" s="9" t="s">
        <v>329</v>
      </c>
      <c r="I177" s="260"/>
      <c r="J177" s="9" t="s">
        <v>329</v>
      </c>
      <c r="K177" s="12" t="s">
        <v>49</v>
      </c>
      <c r="L177" s="85"/>
      <c r="M177" s="235">
        <v>1</v>
      </c>
      <c r="N177" s="86"/>
      <c r="O177" s="324">
        <v>1</v>
      </c>
      <c r="P177" s="87" t="e">
        <f t="shared" si="54"/>
        <v>#DIV/0!</v>
      </c>
      <c r="Q177" s="87">
        <f t="shared" si="55"/>
        <v>0</v>
      </c>
      <c r="R177" s="238">
        <v>4500</v>
      </c>
      <c r="S177" s="87" t="e">
        <f t="shared" si="57"/>
        <v>#DIV/0!</v>
      </c>
      <c r="T177" s="87">
        <f t="shared" si="58"/>
        <v>0</v>
      </c>
      <c r="U177" s="3">
        <v>0.09</v>
      </c>
      <c r="V177" s="13">
        <f t="shared" si="56"/>
        <v>0</v>
      </c>
      <c r="W177" s="129"/>
      <c r="X177" s="14"/>
    </row>
    <row r="178" spans="2:25" s="290" customFormat="1" x14ac:dyDescent="0.25">
      <c r="B178" s="25" t="s">
        <v>564</v>
      </c>
      <c r="C178" s="1" t="s">
        <v>2</v>
      </c>
      <c r="D178" s="10"/>
      <c r="E178" s="34">
        <v>4</v>
      </c>
      <c r="F178" s="35"/>
      <c r="G178" s="35"/>
      <c r="H178" s="9" t="s">
        <v>3</v>
      </c>
      <c r="I178" s="260"/>
      <c r="J178" s="9" t="s">
        <v>3</v>
      </c>
      <c r="K178" s="12" t="s">
        <v>84</v>
      </c>
      <c r="L178" s="85"/>
      <c r="M178" s="235">
        <v>1</v>
      </c>
      <c r="N178" s="86"/>
      <c r="O178" s="324">
        <v>4</v>
      </c>
      <c r="P178" s="87" t="e">
        <f t="shared" si="54"/>
        <v>#DIV/0!</v>
      </c>
      <c r="Q178" s="87">
        <f t="shared" si="55"/>
        <v>0</v>
      </c>
      <c r="R178" s="238">
        <v>1250</v>
      </c>
      <c r="S178" s="87" t="e">
        <f t="shared" si="57"/>
        <v>#DIV/0!</v>
      </c>
      <c r="T178" s="87">
        <f t="shared" si="58"/>
        <v>0</v>
      </c>
      <c r="U178" s="3">
        <v>0.09</v>
      </c>
      <c r="V178" s="13">
        <f t="shared" si="56"/>
        <v>0</v>
      </c>
      <c r="W178" s="129"/>
      <c r="X178" s="14"/>
    </row>
    <row r="179" spans="2:25" s="290" customFormat="1" x14ac:dyDescent="0.25">
      <c r="B179" s="25" t="s">
        <v>414</v>
      </c>
      <c r="C179" s="1" t="s">
        <v>2</v>
      </c>
      <c r="D179" s="10"/>
      <c r="E179" s="34">
        <v>400</v>
      </c>
      <c r="F179" s="35" t="s">
        <v>525</v>
      </c>
      <c r="G179" s="35">
        <v>500</v>
      </c>
      <c r="H179" s="9" t="s">
        <v>5</v>
      </c>
      <c r="I179" s="266"/>
      <c r="J179" s="9" t="s">
        <v>5</v>
      </c>
      <c r="K179" s="12" t="s">
        <v>515</v>
      </c>
      <c r="L179" s="85"/>
      <c r="M179" s="235">
        <v>1</v>
      </c>
      <c r="N179" s="86"/>
      <c r="O179" s="324">
        <v>500</v>
      </c>
      <c r="P179" s="87" t="e">
        <f t="shared" si="54"/>
        <v>#DIV/0!</v>
      </c>
      <c r="Q179" s="87">
        <f t="shared" si="55"/>
        <v>0</v>
      </c>
      <c r="R179" s="238">
        <v>490</v>
      </c>
      <c r="S179" s="87" t="e">
        <f t="shared" si="57"/>
        <v>#DIV/0!</v>
      </c>
      <c r="T179" s="87">
        <f t="shared" si="58"/>
        <v>0</v>
      </c>
      <c r="U179" s="3">
        <v>0.09</v>
      </c>
      <c r="V179" s="13">
        <f t="shared" si="56"/>
        <v>0</v>
      </c>
      <c r="W179" s="129"/>
      <c r="X179" s="14"/>
    </row>
    <row r="180" spans="2:25" s="290" customFormat="1" x14ac:dyDescent="0.25">
      <c r="B180" s="25" t="s">
        <v>566</v>
      </c>
      <c r="C180" s="1" t="s">
        <v>2</v>
      </c>
      <c r="D180" s="10"/>
      <c r="E180" s="34">
        <v>230</v>
      </c>
      <c r="F180" s="35" t="s">
        <v>525</v>
      </c>
      <c r="G180" s="35">
        <v>300</v>
      </c>
      <c r="H180" s="9" t="s">
        <v>5</v>
      </c>
      <c r="I180" s="266"/>
      <c r="J180" s="9" t="s">
        <v>5</v>
      </c>
      <c r="K180" s="12" t="s">
        <v>565</v>
      </c>
      <c r="L180" s="85"/>
      <c r="M180" s="235">
        <v>1</v>
      </c>
      <c r="N180" s="86"/>
      <c r="O180" s="324">
        <v>250</v>
      </c>
      <c r="P180" s="87" t="e">
        <f t="shared" si="54"/>
        <v>#DIV/0!</v>
      </c>
      <c r="Q180" s="87">
        <f t="shared" si="55"/>
        <v>0</v>
      </c>
      <c r="R180" s="238">
        <v>5210</v>
      </c>
      <c r="S180" s="87" t="e">
        <f t="shared" si="57"/>
        <v>#DIV/0!</v>
      </c>
      <c r="T180" s="87">
        <f t="shared" si="58"/>
        <v>0</v>
      </c>
      <c r="U180" s="3">
        <v>0.09</v>
      </c>
      <c r="V180" s="13">
        <f t="shared" si="56"/>
        <v>0</v>
      </c>
      <c r="W180" s="129"/>
      <c r="X180" s="14"/>
    </row>
    <row r="181" spans="2:25" s="290" customFormat="1" x14ac:dyDescent="0.25">
      <c r="B181" s="25" t="s">
        <v>567</v>
      </c>
      <c r="C181" s="1" t="s">
        <v>2</v>
      </c>
      <c r="D181" s="10"/>
      <c r="E181" s="34">
        <v>240</v>
      </c>
      <c r="F181" s="35" t="s">
        <v>525</v>
      </c>
      <c r="G181" s="35">
        <v>250</v>
      </c>
      <c r="H181" s="9" t="s">
        <v>5</v>
      </c>
      <c r="I181" s="266"/>
      <c r="J181" s="9" t="s">
        <v>5</v>
      </c>
      <c r="K181" s="12" t="s">
        <v>7</v>
      </c>
      <c r="L181" s="85"/>
      <c r="M181" s="235">
        <v>1</v>
      </c>
      <c r="N181" s="86"/>
      <c r="O181" s="324">
        <v>250</v>
      </c>
      <c r="P181" s="87" t="e">
        <f t="shared" ref="P181:P185" si="59">N181/I181*O181</f>
        <v>#DIV/0!</v>
      </c>
      <c r="Q181" s="87">
        <f t="shared" si="55"/>
        <v>0</v>
      </c>
      <c r="R181" s="238">
        <v>1185</v>
      </c>
      <c r="S181" s="87" t="e">
        <f t="shared" si="57"/>
        <v>#DIV/0!</v>
      </c>
      <c r="T181" s="87">
        <f t="shared" si="58"/>
        <v>0</v>
      </c>
      <c r="U181" s="3">
        <v>0.09</v>
      </c>
      <c r="V181" s="13">
        <f t="shared" si="56"/>
        <v>0</v>
      </c>
      <c r="W181" s="129"/>
      <c r="X181" s="14"/>
    </row>
    <row r="182" spans="2:25" s="290" customFormat="1" x14ac:dyDescent="0.25">
      <c r="B182" s="25" t="s">
        <v>598</v>
      </c>
      <c r="C182" s="1" t="s">
        <v>2</v>
      </c>
      <c r="D182" s="10"/>
      <c r="E182" s="34">
        <v>400</v>
      </c>
      <c r="F182" s="35" t="s">
        <v>525</v>
      </c>
      <c r="G182" s="35">
        <v>500</v>
      </c>
      <c r="H182" s="9" t="s">
        <v>5</v>
      </c>
      <c r="I182" s="266"/>
      <c r="J182" s="9" t="s">
        <v>5</v>
      </c>
      <c r="K182" s="12" t="s">
        <v>84</v>
      </c>
      <c r="L182" s="2"/>
      <c r="M182" s="264">
        <v>8</v>
      </c>
      <c r="N182" s="86"/>
      <c r="O182" s="324">
        <v>500</v>
      </c>
      <c r="P182" s="87" t="e">
        <f t="shared" si="59"/>
        <v>#DIV/0!</v>
      </c>
      <c r="Q182" s="87">
        <f t="shared" si="55"/>
        <v>0</v>
      </c>
      <c r="R182" s="238">
        <v>4865</v>
      </c>
      <c r="S182" s="87" t="e">
        <f t="shared" si="57"/>
        <v>#DIV/0!</v>
      </c>
      <c r="T182" s="87">
        <f>N182*L182</f>
        <v>0</v>
      </c>
      <c r="U182" s="3">
        <v>0.09</v>
      </c>
      <c r="V182" s="13">
        <f t="shared" si="56"/>
        <v>0</v>
      </c>
      <c r="W182" s="89"/>
      <c r="X182" s="14"/>
    </row>
    <row r="183" spans="2:25" s="290" customFormat="1" x14ac:dyDescent="0.25">
      <c r="B183" s="25" t="s">
        <v>406</v>
      </c>
      <c r="C183" s="1" t="s">
        <v>2</v>
      </c>
      <c r="D183" s="10"/>
      <c r="E183" s="34">
        <v>8</v>
      </c>
      <c r="F183" s="35" t="s">
        <v>525</v>
      </c>
      <c r="G183" s="35">
        <v>10</v>
      </c>
      <c r="H183" s="9" t="s">
        <v>3</v>
      </c>
      <c r="I183" s="266"/>
      <c r="J183" s="9" t="s">
        <v>3</v>
      </c>
      <c r="K183" s="12" t="s">
        <v>8</v>
      </c>
      <c r="L183" s="85"/>
      <c r="M183" s="235">
        <v>1</v>
      </c>
      <c r="N183" s="86"/>
      <c r="O183" s="324">
        <v>10</v>
      </c>
      <c r="P183" s="87" t="e">
        <f t="shared" si="59"/>
        <v>#DIV/0!</v>
      </c>
      <c r="Q183" s="87">
        <f t="shared" si="55"/>
        <v>0</v>
      </c>
      <c r="R183" s="238">
        <v>2265</v>
      </c>
      <c r="S183" s="87" t="e">
        <f t="shared" si="57"/>
        <v>#DIV/0!</v>
      </c>
      <c r="T183" s="87">
        <f t="shared" si="58"/>
        <v>0</v>
      </c>
      <c r="U183" s="3">
        <v>0.09</v>
      </c>
      <c r="V183" s="13">
        <f t="shared" si="56"/>
        <v>0</v>
      </c>
      <c r="W183" s="129"/>
      <c r="X183" s="14"/>
    </row>
    <row r="184" spans="2:25" s="290" customFormat="1" x14ac:dyDescent="0.25">
      <c r="B184" s="25" t="s">
        <v>404</v>
      </c>
      <c r="C184" s="1" t="s">
        <v>2</v>
      </c>
      <c r="D184" s="10"/>
      <c r="E184" s="34">
        <v>115</v>
      </c>
      <c r="F184" s="35" t="s">
        <v>525</v>
      </c>
      <c r="G184" s="35">
        <v>120</v>
      </c>
      <c r="H184" s="9" t="s">
        <v>5</v>
      </c>
      <c r="I184" s="266"/>
      <c r="J184" s="9" t="s">
        <v>5</v>
      </c>
      <c r="K184" s="12" t="s">
        <v>49</v>
      </c>
      <c r="L184" s="85"/>
      <c r="M184" s="235">
        <v>1</v>
      </c>
      <c r="N184" s="86"/>
      <c r="O184" s="324">
        <v>120</v>
      </c>
      <c r="P184" s="87" t="e">
        <f t="shared" si="59"/>
        <v>#DIV/0!</v>
      </c>
      <c r="Q184" s="87">
        <f t="shared" si="55"/>
        <v>0</v>
      </c>
      <c r="R184" s="238">
        <v>14210</v>
      </c>
      <c r="S184" s="87" t="e">
        <f t="shared" si="57"/>
        <v>#DIV/0!</v>
      </c>
      <c r="T184" s="87">
        <f t="shared" si="58"/>
        <v>0</v>
      </c>
      <c r="U184" s="3">
        <v>0.09</v>
      </c>
      <c r="V184" s="13">
        <f t="shared" si="56"/>
        <v>0</v>
      </c>
      <c r="W184" s="129"/>
      <c r="X184" s="14"/>
    </row>
    <row r="185" spans="2:25" s="290" customFormat="1" x14ac:dyDescent="0.25">
      <c r="B185" s="25" t="s">
        <v>405</v>
      </c>
      <c r="C185" s="1" t="s">
        <v>2</v>
      </c>
      <c r="D185" s="10"/>
      <c r="E185" s="34">
        <v>115</v>
      </c>
      <c r="F185" s="35" t="s">
        <v>525</v>
      </c>
      <c r="G185" s="35">
        <v>120</v>
      </c>
      <c r="H185" s="9" t="s">
        <v>5</v>
      </c>
      <c r="I185" s="266"/>
      <c r="J185" s="9" t="s">
        <v>5</v>
      </c>
      <c r="K185" s="12" t="s">
        <v>49</v>
      </c>
      <c r="L185" s="85"/>
      <c r="M185" s="235">
        <v>1</v>
      </c>
      <c r="N185" s="86"/>
      <c r="O185" s="324">
        <v>120</v>
      </c>
      <c r="P185" s="87" t="e">
        <f t="shared" si="59"/>
        <v>#DIV/0!</v>
      </c>
      <c r="Q185" s="87">
        <f t="shared" si="55"/>
        <v>0</v>
      </c>
      <c r="R185" s="238">
        <v>10910</v>
      </c>
      <c r="S185" s="87" t="e">
        <f t="shared" si="57"/>
        <v>#DIV/0!</v>
      </c>
      <c r="T185" s="87">
        <f t="shared" si="58"/>
        <v>0</v>
      </c>
      <c r="U185" s="3">
        <v>0.09</v>
      </c>
      <c r="V185" s="13">
        <f t="shared" si="56"/>
        <v>0</v>
      </c>
      <c r="W185" s="129"/>
      <c r="X185" s="14"/>
    </row>
    <row r="186" spans="2:25" s="4" customFormat="1" x14ac:dyDescent="0.25">
      <c r="B186" s="55"/>
      <c r="C186" s="239"/>
      <c r="D186" s="240"/>
      <c r="E186" s="239"/>
      <c r="F186" s="69"/>
      <c r="G186" s="69"/>
      <c r="H186" s="105"/>
      <c r="I186" s="69"/>
      <c r="J186" s="70"/>
      <c r="K186" s="241"/>
      <c r="L186" s="242"/>
      <c r="M186" s="132"/>
      <c r="N186" s="242" t="s">
        <v>18</v>
      </c>
      <c r="O186" s="313"/>
      <c r="P186" s="242"/>
      <c r="Q186" s="242"/>
      <c r="R186" s="132"/>
      <c r="S186" s="243" t="e">
        <f>SUM(S174:S185)</f>
        <v>#DIV/0!</v>
      </c>
      <c r="T186" s="244"/>
      <c r="U186" s="71"/>
      <c r="V186" s="72"/>
      <c r="W186" s="120"/>
      <c r="X186" s="133"/>
    </row>
    <row r="187" spans="2:25" x14ac:dyDescent="0.25">
      <c r="B187" s="146"/>
      <c r="C187" s="5"/>
      <c r="D187" s="147"/>
      <c r="E187" s="5"/>
      <c r="F187" s="148"/>
      <c r="G187" s="5"/>
      <c r="H187" s="24"/>
      <c r="I187" s="5"/>
      <c r="J187" s="5"/>
      <c r="K187" s="5"/>
      <c r="L187" s="5"/>
      <c r="M187" s="5"/>
      <c r="N187" s="5"/>
      <c r="O187" s="314"/>
      <c r="P187" s="5"/>
      <c r="Q187" s="5"/>
      <c r="R187" s="5"/>
      <c r="S187" s="5"/>
      <c r="T187" s="5"/>
      <c r="U187" s="5"/>
      <c r="V187" s="5"/>
      <c r="W187" s="149"/>
      <c r="X187" s="150"/>
      <c r="Y187" s="4"/>
    </row>
    <row r="188" spans="2:25" s="4" customFormat="1" ht="25.5" customHeight="1" x14ac:dyDescent="0.25">
      <c r="B188" s="56"/>
      <c r="C188" s="255"/>
      <c r="D188" s="256"/>
      <c r="E188" s="255"/>
      <c r="F188" s="64"/>
      <c r="G188" s="64"/>
      <c r="H188" s="108"/>
      <c r="I188" s="64"/>
      <c r="J188" s="65"/>
      <c r="K188" s="257"/>
      <c r="L188" s="257"/>
      <c r="M188" s="258"/>
      <c r="N188" s="258" t="s">
        <v>522</v>
      </c>
      <c r="O188" s="315"/>
      <c r="P188" s="258"/>
      <c r="Q188" s="258"/>
      <c r="R188" s="265"/>
      <c r="S188" s="66" t="e">
        <f>SUM(S35+S41+S45+S54+S71+S83+S90+S114+S124+S155+S170+S186)</f>
        <v>#DIV/0!</v>
      </c>
      <c r="T188" s="259"/>
      <c r="U188" s="66"/>
      <c r="V188" s="67"/>
      <c r="W188" s="122"/>
      <c r="X188" s="140"/>
    </row>
    <row r="189" spans="2:25" x14ac:dyDescent="0.25">
      <c r="B189" s="74"/>
      <c r="C189" s="4"/>
      <c r="D189" s="98"/>
      <c r="E189" s="4"/>
      <c r="F189" s="101"/>
      <c r="G189" s="4"/>
      <c r="H189" s="107"/>
      <c r="I189" s="4"/>
      <c r="J189" s="4"/>
      <c r="K189" s="4"/>
      <c r="L189" s="4"/>
      <c r="M189" s="4"/>
      <c r="N189" s="4"/>
      <c r="O189" s="316"/>
      <c r="P189" s="4"/>
      <c r="Q189" s="4"/>
      <c r="R189" s="4"/>
      <c r="S189" s="4"/>
      <c r="T189" s="4"/>
      <c r="U189" s="4"/>
      <c r="V189" s="121"/>
      <c r="W189" s="4"/>
      <c r="X189" s="4"/>
    </row>
    <row r="190" spans="2:25" x14ac:dyDescent="0.25">
      <c r="I190" s="6"/>
      <c r="J190" s="6"/>
      <c r="K190" s="6"/>
      <c r="L190" s="6"/>
      <c r="M190" s="6"/>
      <c r="N190" s="6"/>
      <c r="O190" s="317"/>
      <c r="P190" s="6"/>
      <c r="Q190" s="6"/>
      <c r="R190" s="6"/>
    </row>
    <row r="191" spans="2:25" x14ac:dyDescent="0.25">
      <c r="I191" s="6"/>
      <c r="J191" s="6"/>
      <c r="K191" s="6"/>
      <c r="L191" s="6"/>
      <c r="M191" s="6"/>
      <c r="N191" s="6"/>
      <c r="O191" s="317"/>
      <c r="P191" s="6"/>
      <c r="Q191" s="6"/>
      <c r="R191" s="6"/>
    </row>
    <row r="192" spans="2:25" x14ac:dyDescent="0.25">
      <c r="I192" s="6"/>
      <c r="J192" s="6"/>
      <c r="K192" s="6"/>
      <c r="L192" s="6"/>
      <c r="M192" s="6"/>
      <c r="N192" s="6"/>
      <c r="O192" s="317"/>
      <c r="P192" s="6"/>
      <c r="Q192" s="6"/>
      <c r="R192" s="6"/>
    </row>
    <row r="193" spans="9:18" x14ac:dyDescent="0.25">
      <c r="I193" s="6"/>
      <c r="J193" s="6"/>
      <c r="K193" s="6"/>
      <c r="L193" s="6"/>
      <c r="M193" s="6"/>
      <c r="N193" s="6"/>
      <c r="O193" s="317"/>
      <c r="P193" s="6"/>
      <c r="Q193" s="6"/>
      <c r="R193" s="6"/>
    </row>
    <row r="194" spans="9:18" x14ac:dyDescent="0.25">
      <c r="I194" s="6"/>
      <c r="J194" s="6"/>
      <c r="K194" s="6"/>
      <c r="L194" s="6"/>
      <c r="M194" s="6"/>
      <c r="N194" s="6"/>
      <c r="O194" s="317"/>
      <c r="P194" s="6"/>
      <c r="Q194" s="6"/>
      <c r="R194" s="6"/>
    </row>
    <row r="195" spans="9:18" x14ac:dyDescent="0.25">
      <c r="I195" s="6"/>
      <c r="J195" s="6"/>
      <c r="K195" s="6"/>
      <c r="L195" s="6"/>
      <c r="M195" s="6"/>
      <c r="N195" s="6"/>
      <c r="O195" s="317"/>
      <c r="P195" s="6"/>
      <c r="Q195" s="6"/>
      <c r="R195" s="6"/>
    </row>
    <row r="196" spans="9:18" x14ac:dyDescent="0.25">
      <c r="I196" s="6"/>
      <c r="J196" s="6"/>
      <c r="K196" s="6"/>
      <c r="L196" s="6"/>
      <c r="M196" s="6"/>
      <c r="N196" s="6"/>
      <c r="O196" s="317"/>
      <c r="P196" s="6"/>
      <c r="Q196" s="6"/>
      <c r="R196" s="6"/>
    </row>
    <row r="197" spans="9:18" x14ac:dyDescent="0.25">
      <c r="I197" s="6"/>
      <c r="J197" s="6"/>
      <c r="K197" s="6"/>
      <c r="L197" s="6"/>
      <c r="M197" s="6"/>
      <c r="N197" s="6"/>
      <c r="O197" s="317"/>
      <c r="P197" s="6"/>
      <c r="Q197" s="6"/>
      <c r="R197" s="6"/>
    </row>
    <row r="198" spans="9:18" x14ac:dyDescent="0.25">
      <c r="I198" s="6"/>
      <c r="J198" s="6"/>
      <c r="K198" s="6"/>
      <c r="L198" s="6"/>
      <c r="M198" s="6"/>
      <c r="N198" s="6"/>
      <c r="O198" s="317"/>
      <c r="P198" s="6"/>
      <c r="Q198" s="6"/>
      <c r="R198" s="6"/>
    </row>
  </sheetData>
  <sheetProtection algorithmName="SHA-512" hashValue="lcKDprNd4j/5PokEIMAjpwMEcosSuHW4gLFdutnSU4RZfZht2oaAc9dZGQu7BtmEnQNwMZvV6Rr41+vdTVtQog==" saltValue="IF0yeVgRVo4au61PRnZTHg==" spinCount="100000" sheet="1" objects="1" scenarios="1"/>
  <mergeCells count="6">
    <mergeCell ref="I9:J9"/>
    <mergeCell ref="D9:H9"/>
    <mergeCell ref="B2:X2"/>
    <mergeCell ref="B3:X3"/>
    <mergeCell ref="B5:X5"/>
    <mergeCell ref="B6:X6"/>
  </mergeCells>
  <dataValidations count="4">
    <dataValidation type="whole" operator="equal" allowBlank="1" showInputMessage="1" showErrorMessage="1" sqref="I174:I178 I64:I69 I44 I49:I50 I80:I82 I158:I159 I39 I87 I33 I53 I105:I110 I118 I122:I123 I127:I141 I77:I78 I165:I169 I161:I163 I146:I151 I13:I15 I17:I18 I20:I29 I31 I74 I94:I102">
      <formula1>E13</formula1>
    </dataValidation>
    <dataValidation type="whole" allowBlank="1" showInputMessage="1" showErrorMessage="1" sqref="I152:I154 I51:I52 I70 I57:I63 I79 I88:I89 I103:I104 I111:I113 I119:I121 I142:I145 I164 I38 I160 I40 I16 I19 I30 I32 I34 I75:I76 I86 I179:I185">
      <formula1>E16</formula1>
      <formula2>G16</formula2>
    </dataValidation>
    <dataValidation type="whole" allowBlank="1" showInputMessage="1" showErrorMessage="1" sqref="L174:L185 L38:L40 L74:L82 L13:L34 L49:L53 L86:L89 L118:L123 L127:L154 L158:L169 L57:L70 L44 L94:L113">
      <formula1>0</formula1>
      <formula2>M13</formula2>
    </dataValidation>
    <dataValidation type="decimal" allowBlank="1" showInputMessage="1" showErrorMessage="1" sqref="Q158:Q169 Q127:Q154 Q118:Q123 Q86:Q89 Q74:Q82 Q49:Q53 Q13:Q34 Q38:Q40 Q57:Q70 Q174:Q185 Q44 Q94:Q113">
      <formula1>0</formula1>
      <formula2>X13</formula2>
    </dataValidation>
  </dataValidations>
  <pageMargins left="0.70866141732283472" right="0.70866141732283472" top="0.74803149606299213" bottom="0.74803149606299213" header="0.31496062992125984" footer="0.31496062992125984"/>
  <pageSetup paperSize="9" scale="32" fitToHeight="0" orientation="landscape" r:id="rId1"/>
  <rowBreaks count="2" manualBreakCount="2">
    <brk id="72" max="23" man="1"/>
    <brk id="156" max="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74"/>
  <sheetViews>
    <sheetView view="pageBreakPreview" topLeftCell="A218" zoomScale="70" zoomScaleNormal="100" zoomScaleSheetLayoutView="70" workbookViewId="0">
      <selection activeCell="B234" sqref="B234"/>
    </sheetView>
  </sheetViews>
  <sheetFormatPr defaultColWidth="25.5703125" defaultRowHeight="15" x14ac:dyDescent="0.25"/>
  <cols>
    <col min="1" max="1" width="2.140625" style="4" customWidth="1"/>
    <col min="2" max="2" width="100.140625" style="16" customWidth="1"/>
    <col min="3" max="3" width="44.7109375" style="6" customWidth="1"/>
    <col min="4" max="4" width="7" style="18" customWidth="1"/>
    <col min="5" max="5" width="3.85546875" style="6" customWidth="1"/>
    <col min="6" max="6" width="6.28515625" style="99" customWidth="1"/>
    <col min="7" max="7" width="7.140625" style="6" customWidth="1"/>
    <col min="8" max="8" width="9.5703125" style="57" customWidth="1"/>
    <col min="9" max="9" width="7.140625" style="6" customWidth="1"/>
    <col min="10" max="10" width="15" style="6" customWidth="1"/>
    <col min="11" max="11" width="11.140625" style="18" customWidth="1"/>
    <col min="12" max="12" width="14.28515625" style="18" customWidth="1"/>
    <col min="13" max="13" width="16.140625" style="18" customWidth="1"/>
    <col min="14" max="14" width="16.140625" style="308" customWidth="1"/>
    <col min="15" max="15" width="16.140625" style="18" customWidth="1"/>
    <col min="16" max="16" width="18.140625" style="18" customWidth="1"/>
    <col min="17" max="17" width="16.140625" style="18" customWidth="1"/>
    <col min="18" max="18" width="18.7109375" style="18" customWidth="1"/>
    <col min="19" max="19" width="17.140625" style="18" customWidth="1"/>
    <col min="20" max="20" width="16.140625" style="18" customWidth="1"/>
    <col min="21" max="21" width="25.85546875" style="198" bestFit="1" customWidth="1"/>
    <col min="22" max="22" width="25.85546875" style="197" customWidth="1"/>
    <col min="23" max="23" width="7.42578125" style="289" customWidth="1"/>
    <col min="24" max="24" width="40.42578125" style="6" customWidth="1"/>
    <col min="25" max="25" width="2.28515625" style="6" customWidth="1"/>
    <col min="26" max="16384" width="25.5703125" style="6"/>
  </cols>
  <sheetData>
    <row r="2" spans="1:24" ht="23.25" customHeight="1" x14ac:dyDescent="0.35">
      <c r="B2" s="360" t="s">
        <v>519</v>
      </c>
      <c r="C2" s="360"/>
      <c r="D2" s="360"/>
      <c r="E2" s="360"/>
      <c r="F2" s="360"/>
      <c r="G2" s="360"/>
      <c r="H2" s="360"/>
      <c r="I2" s="360"/>
      <c r="J2" s="360"/>
      <c r="K2" s="360"/>
      <c r="L2" s="360"/>
      <c r="M2" s="360"/>
      <c r="N2" s="360"/>
      <c r="O2" s="360"/>
      <c r="P2" s="360"/>
      <c r="Q2" s="360"/>
      <c r="R2" s="360"/>
      <c r="S2" s="360"/>
      <c r="T2" s="360"/>
      <c r="U2" s="360"/>
      <c r="V2" s="360"/>
      <c r="W2" s="360"/>
      <c r="X2" s="360"/>
    </row>
    <row r="3" spans="1:24" ht="23.25" customHeight="1" x14ac:dyDescent="0.35">
      <c r="B3" s="360" t="s">
        <v>520</v>
      </c>
      <c r="C3" s="360"/>
      <c r="D3" s="360"/>
      <c r="E3" s="360"/>
      <c r="F3" s="360"/>
      <c r="G3" s="360"/>
      <c r="H3" s="360"/>
      <c r="I3" s="360"/>
      <c r="J3" s="360"/>
      <c r="K3" s="360"/>
      <c r="L3" s="360"/>
      <c r="M3" s="360"/>
      <c r="N3" s="360"/>
      <c r="O3" s="360"/>
      <c r="P3" s="360"/>
      <c r="Q3" s="360"/>
      <c r="R3" s="360"/>
      <c r="S3" s="360"/>
      <c r="T3" s="360"/>
      <c r="U3" s="360"/>
      <c r="V3" s="360"/>
      <c r="W3" s="360"/>
      <c r="X3" s="360"/>
    </row>
    <row r="4" spans="1:24" ht="23.25" x14ac:dyDescent="0.35">
      <c r="B4" s="59"/>
      <c r="C4" s="59"/>
      <c r="D4" s="96"/>
      <c r="E4" s="59"/>
      <c r="F4" s="59"/>
      <c r="G4" s="59"/>
      <c r="H4" s="58"/>
      <c r="I4" s="59"/>
      <c r="J4" s="59"/>
      <c r="K4" s="59"/>
      <c r="L4" s="59"/>
      <c r="M4" s="59"/>
      <c r="N4" s="325"/>
      <c r="O4" s="59"/>
      <c r="P4" s="59"/>
      <c r="Q4" s="59"/>
      <c r="R4" s="59"/>
      <c r="S4" s="59"/>
      <c r="T4" s="59"/>
      <c r="U4" s="162"/>
      <c r="V4" s="163"/>
      <c r="W4" s="284"/>
    </row>
    <row r="5" spans="1:24" ht="21" customHeight="1" x14ac:dyDescent="0.35">
      <c r="B5" s="361" t="s">
        <v>521</v>
      </c>
      <c r="C5" s="361"/>
      <c r="D5" s="361"/>
      <c r="E5" s="361"/>
      <c r="F5" s="361"/>
      <c r="G5" s="361"/>
      <c r="H5" s="361"/>
      <c r="I5" s="361"/>
      <c r="J5" s="361"/>
      <c r="K5" s="361"/>
      <c r="L5" s="361"/>
      <c r="M5" s="361"/>
      <c r="N5" s="361"/>
      <c r="O5" s="361"/>
      <c r="P5" s="361"/>
      <c r="Q5" s="361"/>
      <c r="R5" s="361"/>
      <c r="S5" s="361"/>
      <c r="T5" s="361"/>
      <c r="U5" s="361"/>
      <c r="V5" s="361"/>
      <c r="W5" s="361"/>
      <c r="X5" s="361"/>
    </row>
    <row r="6" spans="1:24" ht="21" x14ac:dyDescent="0.35">
      <c r="B6" s="362" t="s">
        <v>722</v>
      </c>
      <c r="C6" s="362"/>
      <c r="D6" s="362"/>
      <c r="E6" s="362"/>
      <c r="F6" s="362"/>
      <c r="G6" s="362"/>
      <c r="H6" s="362"/>
      <c r="I6" s="362"/>
      <c r="J6" s="362"/>
      <c r="K6" s="362"/>
      <c r="L6" s="362"/>
      <c r="M6" s="362"/>
      <c r="N6" s="362"/>
      <c r="O6" s="362"/>
      <c r="P6" s="362"/>
      <c r="Q6" s="362"/>
      <c r="R6" s="362"/>
      <c r="S6" s="362"/>
      <c r="T6" s="362"/>
      <c r="U6" s="362"/>
      <c r="V6" s="362"/>
      <c r="W6" s="362"/>
      <c r="X6" s="362"/>
    </row>
    <row r="7" spans="1:24" ht="21" x14ac:dyDescent="0.35">
      <c r="B7" s="304"/>
      <c r="C7" s="304"/>
      <c r="D7" s="304"/>
      <c r="E7" s="304"/>
      <c r="F7" s="304"/>
      <c r="G7" s="304"/>
      <c r="H7" s="304"/>
      <c r="I7" s="304"/>
      <c r="J7" s="304"/>
      <c r="K7" s="304"/>
      <c r="L7" s="304"/>
      <c r="M7" s="304"/>
      <c r="N7" s="326"/>
      <c r="O7" s="304"/>
      <c r="P7" s="304"/>
      <c r="Q7" s="304"/>
      <c r="R7" s="304"/>
      <c r="S7" s="304"/>
      <c r="T7" s="304"/>
      <c r="U7" s="304"/>
      <c r="V7" s="304"/>
      <c r="W7" s="304"/>
      <c r="X7" s="304"/>
    </row>
    <row r="8" spans="1:24" x14ac:dyDescent="0.25">
      <c r="N8" s="320"/>
      <c r="O8" s="321"/>
      <c r="R8" s="321"/>
    </row>
    <row r="9" spans="1:24" ht="106.5" customHeight="1" x14ac:dyDescent="0.25">
      <c r="B9" s="7" t="s">
        <v>9</v>
      </c>
      <c r="C9" s="8" t="s">
        <v>10</v>
      </c>
      <c r="D9" s="365" t="s">
        <v>526</v>
      </c>
      <c r="E9" s="366"/>
      <c r="F9" s="366"/>
      <c r="G9" s="367"/>
      <c r="H9" s="368" t="s">
        <v>524</v>
      </c>
      <c r="I9" s="368"/>
      <c r="J9" s="225" t="s">
        <v>14</v>
      </c>
      <c r="K9" s="225" t="s">
        <v>21</v>
      </c>
      <c r="L9" s="225" t="s">
        <v>22</v>
      </c>
      <c r="M9" s="225" t="s">
        <v>15</v>
      </c>
      <c r="N9" s="310" t="s">
        <v>710</v>
      </c>
      <c r="O9" s="305" t="s">
        <v>709</v>
      </c>
      <c r="P9" s="225" t="s">
        <v>16</v>
      </c>
      <c r="Q9" s="225" t="s">
        <v>657</v>
      </c>
      <c r="R9" s="225" t="s">
        <v>527</v>
      </c>
      <c r="S9" s="225" t="s">
        <v>16</v>
      </c>
      <c r="T9" s="225" t="s">
        <v>11</v>
      </c>
      <c r="U9" s="224" t="s">
        <v>17</v>
      </c>
      <c r="V9" s="372" t="s">
        <v>677</v>
      </c>
      <c r="W9" s="373"/>
      <c r="X9" s="227" t="s">
        <v>13</v>
      </c>
    </row>
    <row r="10" spans="1:24" s="4" customFormat="1" x14ac:dyDescent="0.25">
      <c r="B10" s="46"/>
      <c r="C10" s="228"/>
      <c r="D10" s="229"/>
      <c r="E10" s="228"/>
      <c r="F10" s="40"/>
      <c r="G10" s="40"/>
      <c r="H10" s="102"/>
      <c r="I10" s="40"/>
      <c r="J10" s="47"/>
      <c r="K10" s="230"/>
      <c r="L10" s="230"/>
      <c r="M10" s="48"/>
      <c r="N10" s="311"/>
      <c r="O10" s="48"/>
      <c r="P10" s="48"/>
      <c r="Q10" s="231"/>
      <c r="R10" s="48"/>
      <c r="S10" s="48"/>
      <c r="T10" s="232"/>
      <c r="U10" s="48"/>
      <c r="V10" s="164"/>
      <c r="W10" s="165"/>
      <c r="X10" s="166"/>
    </row>
    <row r="11" spans="1:24" s="27" customFormat="1" ht="23.25" customHeight="1" x14ac:dyDescent="0.25">
      <c r="B11" s="75" t="s">
        <v>491</v>
      </c>
      <c r="C11" s="76"/>
      <c r="D11" s="77"/>
      <c r="E11" s="76"/>
      <c r="F11" s="76"/>
      <c r="G11" s="76"/>
      <c r="H11" s="103"/>
      <c r="I11" s="76"/>
      <c r="J11" s="78"/>
      <c r="K11" s="233"/>
      <c r="L11" s="233"/>
      <c r="M11" s="79"/>
      <c r="N11" s="233"/>
      <c r="O11" s="79"/>
      <c r="P11" s="79"/>
      <c r="Q11" s="79"/>
      <c r="R11" s="79"/>
      <c r="S11" s="79"/>
      <c r="T11" s="234"/>
      <c r="U11" s="79"/>
      <c r="V11" s="167"/>
      <c r="W11" s="168"/>
      <c r="X11" s="169"/>
    </row>
    <row r="12" spans="1:24" x14ac:dyDescent="0.25">
      <c r="B12" s="204" t="s">
        <v>32</v>
      </c>
      <c r="C12" s="205"/>
      <c r="D12" s="97"/>
      <c r="E12" s="113"/>
      <c r="F12" s="100"/>
      <c r="G12" s="95"/>
      <c r="H12" s="92"/>
      <c r="I12" s="92"/>
      <c r="J12" s="92"/>
      <c r="K12" s="92"/>
      <c r="L12" s="92"/>
      <c r="M12" s="92"/>
      <c r="N12" s="312"/>
      <c r="O12" s="92"/>
      <c r="P12" s="92"/>
      <c r="Q12" s="92"/>
      <c r="R12" s="92"/>
      <c r="S12" s="92"/>
      <c r="T12" s="92"/>
      <c r="U12" s="92"/>
      <c r="V12" s="93"/>
      <c r="W12" s="285"/>
      <c r="X12" s="94"/>
    </row>
    <row r="13" spans="1:24" s="290" customFormat="1" x14ac:dyDescent="0.25">
      <c r="B13" s="82" t="s">
        <v>625</v>
      </c>
      <c r="C13" s="83" t="s">
        <v>2</v>
      </c>
      <c r="D13" s="11">
        <v>200</v>
      </c>
      <c r="E13" s="35" t="s">
        <v>525</v>
      </c>
      <c r="F13" s="35">
        <v>250</v>
      </c>
      <c r="G13" s="9" t="s">
        <v>5</v>
      </c>
      <c r="H13" s="279"/>
      <c r="I13" s="54" t="s">
        <v>5</v>
      </c>
      <c r="J13" s="84" t="s">
        <v>7</v>
      </c>
      <c r="K13" s="85"/>
      <c r="L13" s="235">
        <v>24</v>
      </c>
      <c r="M13" s="86"/>
      <c r="N13" s="318">
        <v>250</v>
      </c>
      <c r="O13" s="87" t="e">
        <f>M13/H13*N13</f>
        <v>#DIV/0!</v>
      </c>
      <c r="P13" s="87">
        <f>M13*K13</f>
        <v>0</v>
      </c>
      <c r="Q13" s="236">
        <v>2330</v>
      </c>
      <c r="R13" s="87" t="e">
        <f>O13*Q13</f>
        <v>#DIV/0!</v>
      </c>
      <c r="S13" s="87">
        <f t="shared" ref="S13:S28" si="0">M13*K13</f>
        <v>0</v>
      </c>
      <c r="T13" s="88">
        <v>0.09</v>
      </c>
      <c r="U13" s="60">
        <f t="shared" ref="U13:U28" si="1">M13*(1+T13)</f>
        <v>0</v>
      </c>
      <c r="V13" s="170" t="s">
        <v>523</v>
      </c>
      <c r="W13" s="171">
        <v>1</v>
      </c>
      <c r="X13" s="172"/>
    </row>
    <row r="14" spans="1:24" s="290" customFormat="1" x14ac:dyDescent="0.25">
      <c r="B14" s="25" t="s">
        <v>26</v>
      </c>
      <c r="C14" s="1" t="s">
        <v>2</v>
      </c>
      <c r="D14" s="11">
        <v>400</v>
      </c>
      <c r="E14" s="35" t="s">
        <v>525</v>
      </c>
      <c r="F14" s="35">
        <v>450</v>
      </c>
      <c r="G14" s="9" t="s">
        <v>5</v>
      </c>
      <c r="H14" s="260"/>
      <c r="I14" s="9" t="s">
        <v>5</v>
      </c>
      <c r="J14" s="12" t="s">
        <v>7</v>
      </c>
      <c r="K14" s="2"/>
      <c r="L14" s="264">
        <v>12</v>
      </c>
      <c r="M14" s="86"/>
      <c r="N14" s="318">
        <v>400</v>
      </c>
      <c r="O14" s="87" t="e">
        <f t="shared" ref="O14:O28" si="2">M14/H14*N14</f>
        <v>#DIV/0!</v>
      </c>
      <c r="P14" s="87">
        <f t="shared" ref="P14:P28" si="3">M14*K14</f>
        <v>0</v>
      </c>
      <c r="Q14" s="238">
        <v>3000</v>
      </c>
      <c r="R14" s="87" t="e">
        <f t="shared" ref="R14:R28" si="4">O14*Q14</f>
        <v>#DIV/0!</v>
      </c>
      <c r="S14" s="87">
        <f t="shared" si="0"/>
        <v>0</v>
      </c>
      <c r="T14" s="3">
        <v>0.09</v>
      </c>
      <c r="U14" s="13">
        <f t="shared" si="1"/>
        <v>0</v>
      </c>
      <c r="V14" s="170" t="s">
        <v>523</v>
      </c>
      <c r="W14" s="171">
        <v>1.44</v>
      </c>
      <c r="X14" s="173"/>
    </row>
    <row r="15" spans="1:24" s="290" customFormat="1" x14ac:dyDescent="0.25">
      <c r="B15" s="25" t="s">
        <v>689</v>
      </c>
      <c r="C15" s="1" t="s">
        <v>2</v>
      </c>
      <c r="D15" s="11">
        <v>300</v>
      </c>
      <c r="E15" s="35" t="s">
        <v>525</v>
      </c>
      <c r="F15" s="35">
        <v>375</v>
      </c>
      <c r="G15" s="9" t="s">
        <v>5</v>
      </c>
      <c r="H15" s="260"/>
      <c r="I15" s="9" t="s">
        <v>5</v>
      </c>
      <c r="J15" s="12" t="s">
        <v>4</v>
      </c>
      <c r="K15" s="2"/>
      <c r="L15" s="264">
        <v>12</v>
      </c>
      <c r="M15" s="86"/>
      <c r="N15" s="318">
        <v>350</v>
      </c>
      <c r="O15" s="87" t="e">
        <f t="shared" si="2"/>
        <v>#DIV/0!</v>
      </c>
      <c r="P15" s="87">
        <f t="shared" si="3"/>
        <v>0</v>
      </c>
      <c r="Q15" s="238">
        <v>2735</v>
      </c>
      <c r="R15" s="87" t="e">
        <f t="shared" si="4"/>
        <v>#DIV/0!</v>
      </c>
      <c r="S15" s="87">
        <f t="shared" si="0"/>
        <v>0</v>
      </c>
      <c r="T15" s="3">
        <v>0.09</v>
      </c>
      <c r="U15" s="13">
        <f t="shared" si="1"/>
        <v>0</v>
      </c>
      <c r="V15" s="170" t="s">
        <v>523</v>
      </c>
      <c r="W15" s="171">
        <v>0.75</v>
      </c>
      <c r="X15" s="173"/>
    </row>
    <row r="16" spans="1:24" s="290" customFormat="1" x14ac:dyDescent="0.25">
      <c r="A16" s="338"/>
      <c r="B16" s="25" t="s">
        <v>27</v>
      </c>
      <c r="C16" s="1" t="s">
        <v>2</v>
      </c>
      <c r="D16" s="11">
        <v>300</v>
      </c>
      <c r="E16" s="337" t="s">
        <v>525</v>
      </c>
      <c r="F16" s="337">
        <v>370</v>
      </c>
      <c r="G16" s="9" t="s">
        <v>5</v>
      </c>
      <c r="H16" s="260"/>
      <c r="I16" s="9" t="s">
        <v>5</v>
      </c>
      <c r="J16" s="12" t="s">
        <v>4</v>
      </c>
      <c r="K16" s="2"/>
      <c r="L16" s="264">
        <v>12</v>
      </c>
      <c r="M16" s="86"/>
      <c r="N16" s="318">
        <v>300</v>
      </c>
      <c r="O16" s="87" t="e">
        <f t="shared" si="2"/>
        <v>#DIV/0!</v>
      </c>
      <c r="P16" s="87">
        <f t="shared" si="3"/>
        <v>0</v>
      </c>
      <c r="Q16" s="238">
        <v>3000</v>
      </c>
      <c r="R16" s="87" t="e">
        <f t="shared" si="4"/>
        <v>#DIV/0!</v>
      </c>
      <c r="S16" s="87">
        <f t="shared" si="0"/>
        <v>0</v>
      </c>
      <c r="T16" s="3">
        <v>0.09</v>
      </c>
      <c r="U16" s="13">
        <f t="shared" si="1"/>
        <v>0</v>
      </c>
      <c r="V16" s="170" t="s">
        <v>523</v>
      </c>
      <c r="W16" s="171">
        <v>0.81</v>
      </c>
      <c r="X16" s="173"/>
    </row>
    <row r="17" spans="1:24" s="290" customFormat="1" x14ac:dyDescent="0.25">
      <c r="A17" s="338"/>
      <c r="B17" s="25" t="s">
        <v>28</v>
      </c>
      <c r="C17" s="1" t="s">
        <v>2</v>
      </c>
      <c r="D17" s="11">
        <v>300</v>
      </c>
      <c r="E17" s="337" t="s">
        <v>525</v>
      </c>
      <c r="F17" s="337">
        <v>370</v>
      </c>
      <c r="G17" s="9" t="s">
        <v>5</v>
      </c>
      <c r="H17" s="260"/>
      <c r="I17" s="9" t="s">
        <v>5</v>
      </c>
      <c r="J17" s="12" t="s">
        <v>4</v>
      </c>
      <c r="K17" s="2"/>
      <c r="L17" s="264">
        <v>12</v>
      </c>
      <c r="M17" s="86"/>
      <c r="N17" s="318">
        <v>300</v>
      </c>
      <c r="O17" s="87" t="e">
        <f t="shared" si="2"/>
        <v>#DIV/0!</v>
      </c>
      <c r="P17" s="87">
        <f t="shared" si="3"/>
        <v>0</v>
      </c>
      <c r="Q17" s="238">
        <v>8600</v>
      </c>
      <c r="R17" s="87" t="e">
        <f t="shared" si="4"/>
        <v>#DIV/0!</v>
      </c>
      <c r="S17" s="87">
        <f t="shared" si="0"/>
        <v>0</v>
      </c>
      <c r="T17" s="3">
        <v>0.09</v>
      </c>
      <c r="U17" s="13">
        <f t="shared" si="1"/>
        <v>0</v>
      </c>
      <c r="V17" s="170" t="s">
        <v>523</v>
      </c>
      <c r="W17" s="171">
        <v>0.77</v>
      </c>
      <c r="X17" s="173"/>
    </row>
    <row r="18" spans="1:24" s="290" customFormat="1" x14ac:dyDescent="0.25">
      <c r="B18" s="25" t="s">
        <v>29</v>
      </c>
      <c r="C18" s="1" t="s">
        <v>2</v>
      </c>
      <c r="D18" s="11">
        <v>300</v>
      </c>
      <c r="E18" s="35" t="s">
        <v>525</v>
      </c>
      <c r="F18" s="35">
        <v>350</v>
      </c>
      <c r="G18" s="9" t="s">
        <v>5</v>
      </c>
      <c r="H18" s="260"/>
      <c r="I18" s="9" t="s">
        <v>5</v>
      </c>
      <c r="J18" s="12" t="s">
        <v>4</v>
      </c>
      <c r="K18" s="2"/>
      <c r="L18" s="264">
        <v>12</v>
      </c>
      <c r="M18" s="86"/>
      <c r="N18" s="318">
        <v>300</v>
      </c>
      <c r="O18" s="87" t="e">
        <f t="shared" si="2"/>
        <v>#DIV/0!</v>
      </c>
      <c r="P18" s="87">
        <f t="shared" si="3"/>
        <v>0</v>
      </c>
      <c r="Q18" s="238">
        <v>4850</v>
      </c>
      <c r="R18" s="87" t="e">
        <f t="shared" si="4"/>
        <v>#DIV/0!</v>
      </c>
      <c r="S18" s="87">
        <f t="shared" si="0"/>
        <v>0</v>
      </c>
      <c r="T18" s="3">
        <v>0.09</v>
      </c>
      <c r="U18" s="13">
        <f t="shared" si="1"/>
        <v>0</v>
      </c>
      <c r="V18" s="170" t="s">
        <v>523</v>
      </c>
      <c r="W18" s="171">
        <v>0.77</v>
      </c>
      <c r="X18" s="173"/>
    </row>
    <row r="19" spans="1:24" s="290" customFormat="1" x14ac:dyDescent="0.25">
      <c r="B19" s="25" t="s">
        <v>30</v>
      </c>
      <c r="C19" s="1" t="s">
        <v>2</v>
      </c>
      <c r="D19" s="11">
        <v>300</v>
      </c>
      <c r="E19" s="35" t="s">
        <v>525</v>
      </c>
      <c r="F19" s="35">
        <v>370</v>
      </c>
      <c r="G19" s="9" t="s">
        <v>5</v>
      </c>
      <c r="H19" s="260"/>
      <c r="I19" s="9" t="s">
        <v>5</v>
      </c>
      <c r="J19" s="12" t="s">
        <v>4</v>
      </c>
      <c r="K19" s="2"/>
      <c r="L19" s="264">
        <v>12</v>
      </c>
      <c r="M19" s="86"/>
      <c r="N19" s="318">
        <v>350</v>
      </c>
      <c r="O19" s="87" t="e">
        <f t="shared" si="2"/>
        <v>#DIV/0!</v>
      </c>
      <c r="P19" s="87">
        <f t="shared" si="3"/>
        <v>0</v>
      </c>
      <c r="Q19" s="238">
        <v>16135</v>
      </c>
      <c r="R19" s="87" t="e">
        <f t="shared" si="4"/>
        <v>#DIV/0!</v>
      </c>
      <c r="S19" s="87">
        <f t="shared" si="0"/>
        <v>0</v>
      </c>
      <c r="T19" s="3">
        <v>0.09</v>
      </c>
      <c r="U19" s="13">
        <f t="shared" si="1"/>
        <v>0</v>
      </c>
      <c r="V19" s="170" t="s">
        <v>523</v>
      </c>
      <c r="W19" s="171">
        <v>0.81</v>
      </c>
      <c r="X19" s="173"/>
    </row>
    <row r="20" spans="1:24" s="290" customFormat="1" x14ac:dyDescent="0.25">
      <c r="B20" s="25" t="s">
        <v>33</v>
      </c>
      <c r="C20" s="1" t="s">
        <v>2</v>
      </c>
      <c r="D20" s="11">
        <v>400</v>
      </c>
      <c r="E20" s="35" t="s">
        <v>525</v>
      </c>
      <c r="F20" s="35">
        <v>410</v>
      </c>
      <c r="G20" s="9" t="s">
        <v>5</v>
      </c>
      <c r="H20" s="260"/>
      <c r="I20" s="9" t="s">
        <v>5</v>
      </c>
      <c r="J20" s="12" t="s">
        <v>7</v>
      </c>
      <c r="K20" s="2"/>
      <c r="L20" s="264">
        <v>12</v>
      </c>
      <c r="M20" s="86"/>
      <c r="N20" s="318">
        <v>400</v>
      </c>
      <c r="O20" s="87" t="e">
        <f t="shared" si="2"/>
        <v>#DIV/0!</v>
      </c>
      <c r="P20" s="87">
        <f t="shared" si="3"/>
        <v>0</v>
      </c>
      <c r="Q20" s="238">
        <v>4430</v>
      </c>
      <c r="R20" s="87" t="e">
        <f t="shared" si="4"/>
        <v>#DIV/0!</v>
      </c>
      <c r="S20" s="87">
        <f t="shared" si="0"/>
        <v>0</v>
      </c>
      <c r="T20" s="3">
        <v>0.09</v>
      </c>
      <c r="U20" s="13">
        <f t="shared" si="1"/>
        <v>0</v>
      </c>
      <c r="V20" s="170" t="s">
        <v>523</v>
      </c>
      <c r="W20" s="171">
        <v>0.94</v>
      </c>
      <c r="X20" s="173"/>
    </row>
    <row r="21" spans="1:24" s="290" customFormat="1" x14ac:dyDescent="0.25">
      <c r="B21" s="25" t="s">
        <v>34</v>
      </c>
      <c r="C21" s="1" t="s">
        <v>2</v>
      </c>
      <c r="D21" s="11">
        <v>300</v>
      </c>
      <c r="E21" s="35" t="s">
        <v>525</v>
      </c>
      <c r="F21" s="35">
        <v>350</v>
      </c>
      <c r="G21" s="9" t="s">
        <v>5</v>
      </c>
      <c r="H21" s="260"/>
      <c r="I21" s="9" t="s">
        <v>5</v>
      </c>
      <c r="J21" s="12" t="s">
        <v>7</v>
      </c>
      <c r="K21" s="2"/>
      <c r="L21" s="264">
        <v>12</v>
      </c>
      <c r="M21" s="86"/>
      <c r="N21" s="318">
        <v>300</v>
      </c>
      <c r="O21" s="87" t="e">
        <f t="shared" si="2"/>
        <v>#DIV/0!</v>
      </c>
      <c r="P21" s="87">
        <f t="shared" si="3"/>
        <v>0</v>
      </c>
      <c r="Q21" s="238">
        <v>1070</v>
      </c>
      <c r="R21" s="87" t="e">
        <f t="shared" si="4"/>
        <v>#DIV/0!</v>
      </c>
      <c r="S21" s="87">
        <f t="shared" si="0"/>
        <v>0</v>
      </c>
      <c r="T21" s="3">
        <v>0.09</v>
      </c>
      <c r="U21" s="13">
        <f t="shared" si="1"/>
        <v>0</v>
      </c>
      <c r="V21" s="170" t="s">
        <v>523</v>
      </c>
      <c r="W21" s="171">
        <v>0.59</v>
      </c>
      <c r="X21" s="173"/>
    </row>
    <row r="22" spans="1:24" s="290" customFormat="1" x14ac:dyDescent="0.25">
      <c r="B22" s="25" t="s">
        <v>36</v>
      </c>
      <c r="C22" s="1" t="s">
        <v>2</v>
      </c>
      <c r="D22" s="11">
        <v>325</v>
      </c>
      <c r="E22" s="35" t="s">
        <v>525</v>
      </c>
      <c r="F22" s="35">
        <v>375</v>
      </c>
      <c r="G22" s="9" t="s">
        <v>5</v>
      </c>
      <c r="H22" s="260"/>
      <c r="I22" s="9" t="s">
        <v>5</v>
      </c>
      <c r="J22" s="12" t="s">
        <v>4</v>
      </c>
      <c r="K22" s="2"/>
      <c r="L22" s="264">
        <v>12</v>
      </c>
      <c r="M22" s="86"/>
      <c r="N22" s="318">
        <v>350</v>
      </c>
      <c r="O22" s="87" t="e">
        <f t="shared" si="2"/>
        <v>#DIV/0!</v>
      </c>
      <c r="P22" s="87">
        <f t="shared" si="3"/>
        <v>0</v>
      </c>
      <c r="Q22" s="238">
        <v>1275</v>
      </c>
      <c r="R22" s="87" t="e">
        <f t="shared" si="4"/>
        <v>#DIV/0!</v>
      </c>
      <c r="S22" s="87">
        <f t="shared" si="0"/>
        <v>0</v>
      </c>
      <c r="T22" s="3">
        <v>0.09</v>
      </c>
      <c r="U22" s="13">
        <f t="shared" si="1"/>
        <v>0</v>
      </c>
      <c r="V22" s="170" t="s">
        <v>523</v>
      </c>
      <c r="W22" s="171">
        <v>1.07</v>
      </c>
      <c r="X22" s="173"/>
    </row>
    <row r="23" spans="1:24" s="290" customFormat="1" x14ac:dyDescent="0.25">
      <c r="B23" s="25" t="s">
        <v>37</v>
      </c>
      <c r="C23" s="1" t="s">
        <v>2</v>
      </c>
      <c r="D23" s="11">
        <v>325</v>
      </c>
      <c r="E23" s="35" t="s">
        <v>525</v>
      </c>
      <c r="F23" s="35">
        <v>375</v>
      </c>
      <c r="G23" s="9" t="s">
        <v>5</v>
      </c>
      <c r="H23" s="260"/>
      <c r="I23" s="9" t="s">
        <v>5</v>
      </c>
      <c r="J23" s="12" t="s">
        <v>4</v>
      </c>
      <c r="K23" s="2"/>
      <c r="L23" s="264">
        <v>12</v>
      </c>
      <c r="M23" s="86"/>
      <c r="N23" s="318">
        <v>350</v>
      </c>
      <c r="O23" s="87" t="e">
        <f t="shared" si="2"/>
        <v>#DIV/0!</v>
      </c>
      <c r="P23" s="87">
        <f t="shared" si="3"/>
        <v>0</v>
      </c>
      <c r="Q23" s="238">
        <v>890</v>
      </c>
      <c r="R23" s="87" t="e">
        <f t="shared" si="4"/>
        <v>#DIV/0!</v>
      </c>
      <c r="S23" s="87">
        <f t="shared" si="0"/>
        <v>0</v>
      </c>
      <c r="T23" s="3">
        <v>0.09</v>
      </c>
      <c r="U23" s="13">
        <f t="shared" si="1"/>
        <v>0</v>
      </c>
      <c r="V23" s="170" t="s">
        <v>523</v>
      </c>
      <c r="W23" s="171">
        <v>0.95</v>
      </c>
      <c r="X23" s="173"/>
    </row>
    <row r="24" spans="1:24" s="290" customFormat="1" x14ac:dyDescent="0.25">
      <c r="B24" s="25" t="s">
        <v>38</v>
      </c>
      <c r="C24" s="1" t="s">
        <v>2</v>
      </c>
      <c r="D24" s="11">
        <v>325</v>
      </c>
      <c r="E24" s="35" t="s">
        <v>525</v>
      </c>
      <c r="F24" s="35">
        <v>375</v>
      </c>
      <c r="G24" s="9" t="s">
        <v>5</v>
      </c>
      <c r="H24" s="260"/>
      <c r="I24" s="9" t="s">
        <v>5</v>
      </c>
      <c r="J24" s="12" t="s">
        <v>4</v>
      </c>
      <c r="K24" s="2"/>
      <c r="L24" s="264">
        <v>12</v>
      </c>
      <c r="M24" s="86"/>
      <c r="N24" s="318">
        <v>350</v>
      </c>
      <c r="O24" s="87" t="e">
        <f t="shared" si="2"/>
        <v>#DIV/0!</v>
      </c>
      <c r="P24" s="87">
        <f t="shared" si="3"/>
        <v>0</v>
      </c>
      <c r="Q24" s="238">
        <v>8335</v>
      </c>
      <c r="R24" s="87" t="e">
        <f t="shared" si="4"/>
        <v>#DIV/0!</v>
      </c>
      <c r="S24" s="87">
        <f t="shared" si="0"/>
        <v>0</v>
      </c>
      <c r="T24" s="3">
        <v>0.09</v>
      </c>
      <c r="U24" s="13">
        <f t="shared" si="1"/>
        <v>0</v>
      </c>
      <c r="V24" s="170" t="s">
        <v>523</v>
      </c>
      <c r="W24" s="171">
        <v>0.71</v>
      </c>
      <c r="X24" s="173"/>
    </row>
    <row r="25" spans="1:24" s="290" customFormat="1" x14ac:dyDescent="0.25">
      <c r="B25" s="25" t="s">
        <v>39</v>
      </c>
      <c r="C25" s="1" t="s">
        <v>2</v>
      </c>
      <c r="D25" s="267">
        <v>400</v>
      </c>
      <c r="E25" s="40" t="s">
        <v>525</v>
      </c>
      <c r="F25" s="40">
        <v>450</v>
      </c>
      <c r="G25" s="26" t="s">
        <v>5</v>
      </c>
      <c r="H25" s="260"/>
      <c r="I25" s="9" t="s">
        <v>5</v>
      </c>
      <c r="J25" s="12" t="s">
        <v>7</v>
      </c>
      <c r="K25" s="2"/>
      <c r="L25" s="264">
        <v>12</v>
      </c>
      <c r="M25" s="86"/>
      <c r="N25" s="318">
        <v>400</v>
      </c>
      <c r="O25" s="87" t="e">
        <f t="shared" si="2"/>
        <v>#DIV/0!</v>
      </c>
      <c r="P25" s="87">
        <f t="shared" si="3"/>
        <v>0</v>
      </c>
      <c r="Q25" s="238">
        <v>9675</v>
      </c>
      <c r="R25" s="87" t="e">
        <f t="shared" si="4"/>
        <v>#DIV/0!</v>
      </c>
      <c r="S25" s="87">
        <f t="shared" si="0"/>
        <v>0</v>
      </c>
      <c r="T25" s="3">
        <v>0.09</v>
      </c>
      <c r="U25" s="13">
        <f t="shared" si="1"/>
        <v>0</v>
      </c>
      <c r="V25" s="170" t="s">
        <v>523</v>
      </c>
      <c r="W25" s="171">
        <v>0.71</v>
      </c>
      <c r="X25" s="173"/>
    </row>
    <row r="26" spans="1:24" s="290" customFormat="1" x14ac:dyDescent="0.25">
      <c r="B26" s="25" t="s">
        <v>40</v>
      </c>
      <c r="C26" s="1" t="s">
        <v>2</v>
      </c>
      <c r="D26" s="11">
        <v>70</v>
      </c>
      <c r="E26" s="35"/>
      <c r="F26" s="35"/>
      <c r="G26" s="9" t="s">
        <v>5</v>
      </c>
      <c r="H26" s="279"/>
      <c r="I26" s="9" t="s">
        <v>5</v>
      </c>
      <c r="J26" s="12" t="s">
        <v>7</v>
      </c>
      <c r="K26" s="2"/>
      <c r="L26" s="264">
        <v>100</v>
      </c>
      <c r="M26" s="86"/>
      <c r="N26" s="318">
        <v>70</v>
      </c>
      <c r="O26" s="87" t="e">
        <f t="shared" si="2"/>
        <v>#DIV/0!</v>
      </c>
      <c r="P26" s="87">
        <f t="shared" si="3"/>
        <v>0</v>
      </c>
      <c r="Q26" s="238">
        <v>38525</v>
      </c>
      <c r="R26" s="87" t="e">
        <f t="shared" si="4"/>
        <v>#DIV/0!</v>
      </c>
      <c r="S26" s="87">
        <f t="shared" si="0"/>
        <v>0</v>
      </c>
      <c r="T26" s="3">
        <v>0.09</v>
      </c>
      <c r="U26" s="13">
        <f t="shared" si="1"/>
        <v>0</v>
      </c>
      <c r="V26" s="170" t="s">
        <v>523</v>
      </c>
      <c r="W26" s="171">
        <v>0.28000000000000003</v>
      </c>
      <c r="X26" s="173"/>
    </row>
    <row r="27" spans="1:24" s="290" customFormat="1" x14ac:dyDescent="0.25">
      <c r="B27" s="25" t="s">
        <v>31</v>
      </c>
      <c r="C27" s="1" t="s">
        <v>2</v>
      </c>
      <c r="D27" s="53">
        <v>250</v>
      </c>
      <c r="E27" s="51" t="s">
        <v>525</v>
      </c>
      <c r="F27" s="51">
        <v>300</v>
      </c>
      <c r="G27" s="54" t="s">
        <v>5</v>
      </c>
      <c r="H27" s="260"/>
      <c r="I27" s="9" t="s">
        <v>5</v>
      </c>
      <c r="J27" s="12" t="s">
        <v>4</v>
      </c>
      <c r="K27" s="2"/>
      <c r="L27" s="264">
        <v>12</v>
      </c>
      <c r="M27" s="86"/>
      <c r="N27" s="318">
        <v>250</v>
      </c>
      <c r="O27" s="87" t="e">
        <f t="shared" si="2"/>
        <v>#DIV/0!</v>
      </c>
      <c r="P27" s="87">
        <f t="shared" si="3"/>
        <v>0</v>
      </c>
      <c r="Q27" s="238">
        <v>2880</v>
      </c>
      <c r="R27" s="87" t="e">
        <f t="shared" si="4"/>
        <v>#DIV/0!</v>
      </c>
      <c r="S27" s="87">
        <f t="shared" si="0"/>
        <v>0</v>
      </c>
      <c r="T27" s="3">
        <v>0.09</v>
      </c>
      <c r="U27" s="13">
        <f t="shared" si="1"/>
        <v>0</v>
      </c>
      <c r="V27" s="170" t="s">
        <v>523</v>
      </c>
      <c r="W27" s="171">
        <v>0.95</v>
      </c>
      <c r="X27" s="173"/>
    </row>
    <row r="28" spans="1:24" s="290" customFormat="1" x14ac:dyDescent="0.25">
      <c r="B28" s="28" t="s">
        <v>35</v>
      </c>
      <c r="C28" s="29" t="s">
        <v>2</v>
      </c>
      <c r="D28" s="11">
        <v>400</v>
      </c>
      <c r="E28" s="35" t="s">
        <v>525</v>
      </c>
      <c r="F28" s="35">
        <v>500</v>
      </c>
      <c r="G28" s="9" t="s">
        <v>5</v>
      </c>
      <c r="H28" s="260"/>
      <c r="I28" s="26" t="s">
        <v>5</v>
      </c>
      <c r="J28" s="30" t="s">
        <v>8</v>
      </c>
      <c r="K28" s="2"/>
      <c r="L28" s="268">
        <v>12</v>
      </c>
      <c r="M28" s="86"/>
      <c r="N28" s="318">
        <v>500</v>
      </c>
      <c r="O28" s="87" t="e">
        <f t="shared" si="2"/>
        <v>#DIV/0!</v>
      </c>
      <c r="P28" s="87">
        <f t="shared" si="3"/>
        <v>0</v>
      </c>
      <c r="Q28" s="263">
        <v>510</v>
      </c>
      <c r="R28" s="87" t="e">
        <f t="shared" si="4"/>
        <v>#DIV/0!</v>
      </c>
      <c r="S28" s="87">
        <f t="shared" si="0"/>
        <v>0</v>
      </c>
      <c r="T28" s="32">
        <v>0.09</v>
      </c>
      <c r="U28" s="31">
        <f t="shared" si="1"/>
        <v>0</v>
      </c>
      <c r="V28" s="170" t="s">
        <v>523</v>
      </c>
      <c r="W28" s="171">
        <v>1.78</v>
      </c>
      <c r="X28" s="174"/>
    </row>
    <row r="29" spans="1:24" s="4" customFormat="1" x14ac:dyDescent="0.25">
      <c r="B29" s="55"/>
      <c r="C29" s="239"/>
      <c r="D29" s="240"/>
      <c r="E29" s="239"/>
      <c r="F29" s="69"/>
      <c r="G29" s="69"/>
      <c r="H29" s="105"/>
      <c r="I29" s="69"/>
      <c r="J29" s="70"/>
      <c r="K29" s="241"/>
      <c r="L29" s="241"/>
      <c r="M29" s="242" t="s">
        <v>18</v>
      </c>
      <c r="N29" s="313"/>
      <c r="O29" s="242"/>
      <c r="P29" s="242"/>
      <c r="Q29" s="269"/>
      <c r="R29" s="243" t="e">
        <f>SUM(R13:R28)</f>
        <v>#DIV/0!</v>
      </c>
      <c r="S29" s="71"/>
      <c r="T29" s="244"/>
      <c r="U29" s="71"/>
      <c r="V29" s="175"/>
      <c r="W29" s="176"/>
      <c r="X29" s="177"/>
    </row>
    <row r="30" spans="1:24" s="4" customFormat="1" x14ac:dyDescent="0.25">
      <c r="B30" s="109"/>
      <c r="C30" s="270"/>
      <c r="D30" s="271"/>
      <c r="E30" s="270"/>
      <c r="F30" s="52"/>
      <c r="G30" s="52"/>
      <c r="H30" s="110"/>
      <c r="I30" s="52"/>
      <c r="J30" s="61"/>
      <c r="K30" s="272"/>
      <c r="L30" s="272"/>
      <c r="M30" s="62"/>
      <c r="N30" s="327"/>
      <c r="O30" s="62"/>
      <c r="P30" s="62"/>
      <c r="Q30" s="273"/>
      <c r="R30" s="62"/>
      <c r="S30" s="62"/>
      <c r="T30" s="274"/>
      <c r="U30" s="62"/>
      <c r="V30" s="164"/>
      <c r="W30" s="165"/>
      <c r="X30" s="178"/>
    </row>
    <row r="31" spans="1:24" x14ac:dyDescent="0.25">
      <c r="B31" s="204" t="s">
        <v>45</v>
      </c>
      <c r="C31" s="205"/>
      <c r="D31" s="112"/>
      <c r="E31" s="205"/>
      <c r="F31" s="93"/>
      <c r="G31" s="92"/>
      <c r="H31" s="92"/>
      <c r="I31" s="92"/>
      <c r="J31" s="92"/>
      <c r="K31" s="92"/>
      <c r="L31" s="92"/>
      <c r="M31" s="92"/>
      <c r="N31" s="312"/>
      <c r="O31" s="92"/>
      <c r="P31" s="92"/>
      <c r="Q31" s="92"/>
      <c r="R31" s="92"/>
      <c r="S31" s="92"/>
      <c r="T31" s="92"/>
      <c r="U31" s="92"/>
      <c r="V31" s="93"/>
      <c r="W31" s="285"/>
      <c r="X31" s="94"/>
    </row>
    <row r="32" spans="1:24" s="290" customFormat="1" x14ac:dyDescent="0.25">
      <c r="B32" s="82" t="s">
        <v>46</v>
      </c>
      <c r="C32" s="83" t="s">
        <v>2</v>
      </c>
      <c r="D32" s="11">
        <v>60</v>
      </c>
      <c r="E32" s="35" t="s">
        <v>525</v>
      </c>
      <c r="F32" s="35">
        <v>70</v>
      </c>
      <c r="G32" s="54" t="s">
        <v>5</v>
      </c>
      <c r="H32" s="260"/>
      <c r="I32" s="54" t="s">
        <v>5</v>
      </c>
      <c r="J32" s="84" t="s">
        <v>49</v>
      </c>
      <c r="K32" s="85"/>
      <c r="L32" s="235">
        <v>50</v>
      </c>
      <c r="M32" s="86"/>
      <c r="N32" s="318">
        <v>60</v>
      </c>
      <c r="O32" s="87" t="e">
        <f t="shared" ref="O32:O40" si="5">M32/H32*N32</f>
        <v>#DIV/0!</v>
      </c>
      <c r="P32" s="87">
        <f>M32*K32</f>
        <v>0</v>
      </c>
      <c r="Q32" s="236">
        <v>6875</v>
      </c>
      <c r="R32" s="87" t="e">
        <f>O32*Q32</f>
        <v>#DIV/0!</v>
      </c>
      <c r="S32" s="87">
        <f t="shared" ref="S32:S40" si="6">M32*K32</f>
        <v>0</v>
      </c>
      <c r="T32" s="88">
        <v>0.09</v>
      </c>
      <c r="U32" s="87">
        <f t="shared" ref="U32:U40" si="7">M32*(1+T32)</f>
        <v>0</v>
      </c>
      <c r="V32" s="170" t="s">
        <v>523</v>
      </c>
      <c r="W32" s="171">
        <v>0.63</v>
      </c>
      <c r="X32" s="179"/>
    </row>
    <row r="33" spans="2:24" s="290" customFormat="1" x14ac:dyDescent="0.25">
      <c r="B33" s="25" t="s">
        <v>47</v>
      </c>
      <c r="C33" s="1" t="s">
        <v>2</v>
      </c>
      <c r="D33" s="11">
        <v>60</v>
      </c>
      <c r="E33" s="35" t="s">
        <v>525</v>
      </c>
      <c r="F33" s="35">
        <v>70</v>
      </c>
      <c r="G33" s="9" t="s">
        <v>5</v>
      </c>
      <c r="H33" s="260"/>
      <c r="I33" s="9" t="s">
        <v>5</v>
      </c>
      <c r="J33" s="12" t="s">
        <v>49</v>
      </c>
      <c r="K33" s="2"/>
      <c r="L33" s="264">
        <v>50</v>
      </c>
      <c r="M33" s="86"/>
      <c r="N33" s="318">
        <v>60</v>
      </c>
      <c r="O33" s="87" t="e">
        <f t="shared" si="5"/>
        <v>#DIV/0!</v>
      </c>
      <c r="P33" s="87">
        <f t="shared" ref="P33:P40" si="8">M33*K33</f>
        <v>0</v>
      </c>
      <c r="Q33" s="238">
        <v>8350</v>
      </c>
      <c r="R33" s="87" t="e">
        <f t="shared" ref="R33:R40" si="9">O33*Q33</f>
        <v>#DIV/0!</v>
      </c>
      <c r="S33" s="87">
        <f t="shared" si="6"/>
        <v>0</v>
      </c>
      <c r="T33" s="3">
        <v>0.09</v>
      </c>
      <c r="U33" s="13">
        <f t="shared" si="7"/>
        <v>0</v>
      </c>
      <c r="V33" s="170" t="s">
        <v>523</v>
      </c>
      <c r="W33" s="171">
        <v>0.63</v>
      </c>
      <c r="X33" s="173"/>
    </row>
    <row r="34" spans="2:24" s="290" customFormat="1" x14ac:dyDescent="0.25">
      <c r="B34" s="25" t="s">
        <v>48</v>
      </c>
      <c r="C34" s="1" t="s">
        <v>2</v>
      </c>
      <c r="D34" s="11">
        <v>60</v>
      </c>
      <c r="E34" s="35" t="s">
        <v>525</v>
      </c>
      <c r="F34" s="35">
        <v>70</v>
      </c>
      <c r="G34" s="9" t="s">
        <v>5</v>
      </c>
      <c r="H34" s="260"/>
      <c r="I34" s="9" t="s">
        <v>5</v>
      </c>
      <c r="J34" s="12" t="s">
        <v>49</v>
      </c>
      <c r="K34" s="2"/>
      <c r="L34" s="264">
        <v>50</v>
      </c>
      <c r="M34" s="86"/>
      <c r="N34" s="318">
        <v>60</v>
      </c>
      <c r="O34" s="87" t="e">
        <f t="shared" si="5"/>
        <v>#DIV/0!</v>
      </c>
      <c r="P34" s="87">
        <f t="shared" si="8"/>
        <v>0</v>
      </c>
      <c r="Q34" s="238">
        <v>530</v>
      </c>
      <c r="R34" s="87" t="e">
        <f t="shared" si="9"/>
        <v>#DIV/0!</v>
      </c>
      <c r="S34" s="87">
        <f t="shared" si="6"/>
        <v>0</v>
      </c>
      <c r="T34" s="3">
        <v>0.09</v>
      </c>
      <c r="U34" s="13">
        <f t="shared" si="7"/>
        <v>0</v>
      </c>
      <c r="V34" s="170" t="s">
        <v>523</v>
      </c>
      <c r="W34" s="171">
        <v>0.63</v>
      </c>
      <c r="X34" s="173"/>
    </row>
    <row r="35" spans="2:24" s="290" customFormat="1" x14ac:dyDescent="0.25">
      <c r="B35" s="25" t="s">
        <v>626</v>
      </c>
      <c r="C35" s="1" t="s">
        <v>2</v>
      </c>
      <c r="D35" s="11">
        <v>800</v>
      </c>
      <c r="E35" s="35"/>
      <c r="F35" s="35"/>
      <c r="G35" s="9" t="s">
        <v>0</v>
      </c>
      <c r="H35" s="260"/>
      <c r="I35" s="9" t="s">
        <v>0</v>
      </c>
      <c r="J35" s="12" t="s">
        <v>7</v>
      </c>
      <c r="K35" s="2"/>
      <c r="L35" s="264">
        <v>6</v>
      </c>
      <c r="M35" s="86"/>
      <c r="N35" s="318">
        <v>800</v>
      </c>
      <c r="O35" s="87" t="e">
        <f t="shared" si="5"/>
        <v>#DIV/0!</v>
      </c>
      <c r="P35" s="87">
        <f t="shared" si="8"/>
        <v>0</v>
      </c>
      <c r="Q35" s="238">
        <v>1200</v>
      </c>
      <c r="R35" s="87" t="e">
        <f t="shared" si="9"/>
        <v>#DIV/0!</v>
      </c>
      <c r="S35" s="87">
        <f t="shared" si="6"/>
        <v>0</v>
      </c>
      <c r="T35" s="3">
        <v>0.09</v>
      </c>
      <c r="U35" s="13">
        <f t="shared" si="7"/>
        <v>0</v>
      </c>
      <c r="V35" s="170" t="s">
        <v>523</v>
      </c>
      <c r="W35" s="300">
        <v>1.56</v>
      </c>
      <c r="X35" s="173"/>
    </row>
    <row r="36" spans="2:24" s="290" customFormat="1" x14ac:dyDescent="0.25">
      <c r="B36" s="25" t="s">
        <v>50</v>
      </c>
      <c r="C36" s="10" t="s">
        <v>51</v>
      </c>
      <c r="D36" s="11">
        <v>48</v>
      </c>
      <c r="E36" s="35"/>
      <c r="F36" s="35"/>
      <c r="G36" s="9" t="s">
        <v>5</v>
      </c>
      <c r="H36" s="260"/>
      <c r="I36" s="9" t="s">
        <v>5</v>
      </c>
      <c r="J36" s="12" t="s">
        <v>6</v>
      </c>
      <c r="K36" s="2"/>
      <c r="L36" s="264">
        <v>12</v>
      </c>
      <c r="M36" s="86"/>
      <c r="N36" s="318">
        <v>48</v>
      </c>
      <c r="O36" s="87" t="e">
        <f t="shared" si="5"/>
        <v>#DIV/0!</v>
      </c>
      <c r="P36" s="87">
        <f t="shared" si="8"/>
        <v>0</v>
      </c>
      <c r="Q36" s="238">
        <v>1223</v>
      </c>
      <c r="R36" s="87" t="e">
        <f t="shared" si="9"/>
        <v>#DIV/0!</v>
      </c>
      <c r="S36" s="87">
        <f t="shared" si="6"/>
        <v>0</v>
      </c>
      <c r="T36" s="3">
        <v>0.09</v>
      </c>
      <c r="U36" s="13">
        <f t="shared" si="7"/>
        <v>0</v>
      </c>
      <c r="V36" s="170"/>
      <c r="W36" s="171"/>
      <c r="X36" s="173"/>
    </row>
    <row r="37" spans="2:24" s="290" customFormat="1" x14ac:dyDescent="0.25">
      <c r="B37" s="25" t="s">
        <v>52</v>
      </c>
      <c r="C37" s="1" t="s">
        <v>2</v>
      </c>
      <c r="D37" s="267">
        <v>120</v>
      </c>
      <c r="E37" s="40" t="s">
        <v>525</v>
      </c>
      <c r="F37" s="40">
        <v>130</v>
      </c>
      <c r="G37" s="26" t="s">
        <v>5</v>
      </c>
      <c r="H37" s="260"/>
      <c r="I37" s="9" t="s">
        <v>5</v>
      </c>
      <c r="J37" s="12" t="s">
        <v>6</v>
      </c>
      <c r="K37" s="2"/>
      <c r="L37" s="264">
        <v>24</v>
      </c>
      <c r="M37" s="86"/>
      <c r="N37" s="318">
        <v>120</v>
      </c>
      <c r="O37" s="87" t="e">
        <f t="shared" si="5"/>
        <v>#DIV/0!</v>
      </c>
      <c r="P37" s="87">
        <f t="shared" si="8"/>
        <v>0</v>
      </c>
      <c r="Q37" s="238">
        <v>1145</v>
      </c>
      <c r="R37" s="87" t="e">
        <f t="shared" si="9"/>
        <v>#DIV/0!</v>
      </c>
      <c r="S37" s="87">
        <f t="shared" si="6"/>
        <v>0</v>
      </c>
      <c r="T37" s="3">
        <v>0.09</v>
      </c>
      <c r="U37" s="13">
        <f t="shared" si="7"/>
        <v>0</v>
      </c>
      <c r="V37" s="170" t="s">
        <v>523</v>
      </c>
      <c r="W37" s="171">
        <v>0.48</v>
      </c>
      <c r="X37" s="173"/>
    </row>
    <row r="38" spans="2:24" s="290" customFormat="1" x14ac:dyDescent="0.25">
      <c r="B38" s="25" t="s">
        <v>53</v>
      </c>
      <c r="C38" s="1" t="s">
        <v>2</v>
      </c>
      <c r="D38" s="267">
        <v>120</v>
      </c>
      <c r="E38" s="40" t="s">
        <v>525</v>
      </c>
      <c r="F38" s="40">
        <v>130</v>
      </c>
      <c r="G38" s="26" t="s">
        <v>5</v>
      </c>
      <c r="H38" s="260"/>
      <c r="I38" s="9" t="s">
        <v>5</v>
      </c>
      <c r="J38" s="12" t="s">
        <v>6</v>
      </c>
      <c r="K38" s="2"/>
      <c r="L38" s="264">
        <v>24</v>
      </c>
      <c r="M38" s="86"/>
      <c r="N38" s="318">
        <v>120</v>
      </c>
      <c r="O38" s="87" t="e">
        <f t="shared" si="5"/>
        <v>#DIV/0!</v>
      </c>
      <c r="P38" s="87">
        <f t="shared" si="8"/>
        <v>0</v>
      </c>
      <c r="Q38" s="238">
        <v>4260</v>
      </c>
      <c r="R38" s="87" t="e">
        <f t="shared" si="9"/>
        <v>#DIV/0!</v>
      </c>
      <c r="S38" s="87">
        <f t="shared" si="6"/>
        <v>0</v>
      </c>
      <c r="T38" s="3">
        <v>0.09</v>
      </c>
      <c r="U38" s="13">
        <f t="shared" si="7"/>
        <v>0</v>
      </c>
      <c r="V38" s="170" t="s">
        <v>523</v>
      </c>
      <c r="W38" s="171">
        <v>0.48</v>
      </c>
      <c r="X38" s="173"/>
    </row>
    <row r="39" spans="2:24" s="290" customFormat="1" x14ac:dyDescent="0.25">
      <c r="B39" s="25" t="s">
        <v>627</v>
      </c>
      <c r="C39" s="10" t="s">
        <v>54</v>
      </c>
      <c r="D39" s="267">
        <v>120</v>
      </c>
      <c r="E39" s="40" t="s">
        <v>525</v>
      </c>
      <c r="F39" s="40">
        <v>130</v>
      </c>
      <c r="G39" s="26" t="s">
        <v>5</v>
      </c>
      <c r="H39" s="260"/>
      <c r="I39" s="9" t="s">
        <v>5</v>
      </c>
      <c r="J39" s="12" t="s">
        <v>6</v>
      </c>
      <c r="K39" s="2"/>
      <c r="L39" s="264">
        <v>20</v>
      </c>
      <c r="M39" s="86"/>
      <c r="N39" s="318">
        <v>120</v>
      </c>
      <c r="O39" s="87" t="e">
        <f t="shared" si="5"/>
        <v>#DIV/0!</v>
      </c>
      <c r="P39" s="87">
        <f t="shared" si="8"/>
        <v>0</v>
      </c>
      <c r="Q39" s="238">
        <v>3155</v>
      </c>
      <c r="R39" s="87" t="e">
        <f t="shared" si="9"/>
        <v>#DIV/0!</v>
      </c>
      <c r="S39" s="87">
        <f t="shared" si="6"/>
        <v>0</v>
      </c>
      <c r="T39" s="3">
        <v>0.09</v>
      </c>
      <c r="U39" s="13">
        <f t="shared" si="7"/>
        <v>0</v>
      </c>
      <c r="V39" s="170" t="s">
        <v>523</v>
      </c>
      <c r="W39" s="171">
        <v>1.31</v>
      </c>
      <c r="X39" s="173"/>
    </row>
    <row r="40" spans="2:24" s="290" customFormat="1" x14ac:dyDescent="0.25">
      <c r="B40" s="25" t="s">
        <v>55</v>
      </c>
      <c r="C40" s="10" t="s">
        <v>56</v>
      </c>
      <c r="D40" s="11">
        <v>100</v>
      </c>
      <c r="E40" s="35"/>
      <c r="F40" s="35"/>
      <c r="G40" s="9" t="s">
        <v>0</v>
      </c>
      <c r="H40" s="260"/>
      <c r="I40" s="9" t="s">
        <v>0</v>
      </c>
      <c r="J40" s="12" t="s">
        <v>1</v>
      </c>
      <c r="K40" s="2"/>
      <c r="L40" s="264">
        <v>12</v>
      </c>
      <c r="M40" s="86"/>
      <c r="N40" s="318">
        <v>100</v>
      </c>
      <c r="O40" s="87" t="e">
        <f t="shared" si="5"/>
        <v>#DIV/0!</v>
      </c>
      <c r="P40" s="87">
        <f t="shared" si="8"/>
        <v>0</v>
      </c>
      <c r="Q40" s="238">
        <v>2330</v>
      </c>
      <c r="R40" s="87" t="e">
        <f t="shared" si="9"/>
        <v>#DIV/0!</v>
      </c>
      <c r="S40" s="87">
        <f t="shared" si="6"/>
        <v>0</v>
      </c>
      <c r="T40" s="3">
        <v>0.09</v>
      </c>
      <c r="U40" s="13">
        <f t="shared" si="7"/>
        <v>0</v>
      </c>
      <c r="V40" s="170" t="s">
        <v>523</v>
      </c>
      <c r="W40" s="171">
        <v>1.1299999999999999</v>
      </c>
      <c r="X40" s="173"/>
    </row>
    <row r="41" spans="2:24" s="4" customFormat="1" x14ac:dyDescent="0.25">
      <c r="B41" s="55"/>
      <c r="C41" s="239"/>
      <c r="D41" s="240"/>
      <c r="E41" s="239"/>
      <c r="F41" s="69"/>
      <c r="G41" s="69"/>
      <c r="H41" s="105"/>
      <c r="I41" s="69"/>
      <c r="J41" s="70"/>
      <c r="K41" s="241"/>
      <c r="L41" s="241"/>
      <c r="M41" s="242" t="s">
        <v>18</v>
      </c>
      <c r="N41" s="313"/>
      <c r="O41" s="242"/>
      <c r="P41" s="242"/>
      <c r="Q41" s="269"/>
      <c r="R41" s="243" t="e">
        <f>SUM(R32:R40)</f>
        <v>#DIV/0!</v>
      </c>
      <c r="S41" s="71"/>
      <c r="T41" s="244"/>
      <c r="U41" s="71"/>
      <c r="V41" s="175"/>
      <c r="W41" s="176"/>
      <c r="X41" s="177"/>
    </row>
    <row r="42" spans="2:24" s="4" customFormat="1" x14ac:dyDescent="0.25">
      <c r="B42" s="46"/>
      <c r="C42" s="228"/>
      <c r="D42" s="229"/>
      <c r="E42" s="228"/>
      <c r="F42" s="40"/>
      <c r="G42" s="40"/>
      <c r="H42" s="102"/>
      <c r="I42" s="40"/>
      <c r="J42" s="47"/>
      <c r="K42" s="230"/>
      <c r="L42" s="230"/>
      <c r="M42" s="48"/>
      <c r="N42" s="311"/>
      <c r="O42" s="48"/>
      <c r="P42" s="48"/>
      <c r="Q42" s="231"/>
      <c r="R42" s="48"/>
      <c r="S42" s="48"/>
      <c r="T42" s="232"/>
      <c r="U42" s="48"/>
      <c r="V42" s="183"/>
      <c r="W42" s="184"/>
      <c r="X42" s="166"/>
    </row>
    <row r="43" spans="2:24" x14ac:dyDescent="0.25">
      <c r="B43" s="125" t="s">
        <v>345</v>
      </c>
      <c r="C43" s="126"/>
      <c r="D43" s="126"/>
      <c r="E43" s="126"/>
      <c r="F43" s="126"/>
      <c r="G43" s="126"/>
      <c r="H43" s="126"/>
      <c r="I43" s="126"/>
      <c r="J43" s="126"/>
      <c r="K43" s="126"/>
      <c r="L43" s="126"/>
      <c r="M43" s="126"/>
      <c r="N43" s="328"/>
      <c r="O43" s="126"/>
      <c r="P43" s="126"/>
      <c r="Q43" s="126"/>
      <c r="R43" s="126"/>
      <c r="S43" s="126"/>
      <c r="T43" s="126"/>
      <c r="U43" s="126"/>
      <c r="V43" s="126"/>
      <c r="W43" s="286"/>
      <c r="X43" s="127"/>
    </row>
    <row r="44" spans="2:24" s="290" customFormat="1" x14ac:dyDescent="0.25">
      <c r="B44" s="82" t="s">
        <v>346</v>
      </c>
      <c r="C44" s="83" t="s">
        <v>2</v>
      </c>
      <c r="D44" s="53">
        <v>200</v>
      </c>
      <c r="E44" s="51"/>
      <c r="F44" s="51"/>
      <c r="G44" s="54" t="s">
        <v>0</v>
      </c>
      <c r="H44" s="280"/>
      <c r="I44" s="54" t="s">
        <v>0</v>
      </c>
      <c r="J44" s="84" t="s">
        <v>64</v>
      </c>
      <c r="K44" s="85"/>
      <c r="L44" s="235">
        <v>24</v>
      </c>
      <c r="M44" s="86"/>
      <c r="N44" s="318">
        <v>200</v>
      </c>
      <c r="O44" s="87" t="e">
        <f t="shared" ref="O44:O60" si="10">M44/H44*N44</f>
        <v>#DIV/0!</v>
      </c>
      <c r="P44" s="87">
        <f t="shared" ref="P44:P60" si="11">M44*K44</f>
        <v>0</v>
      </c>
      <c r="Q44" s="236">
        <v>16585</v>
      </c>
      <c r="R44" s="87" t="e">
        <f t="shared" ref="R44:R60" si="12">O44*Q44</f>
        <v>#DIV/0!</v>
      </c>
      <c r="S44" s="87">
        <f t="shared" ref="S44:S60" si="13">M44*K44</f>
        <v>0</v>
      </c>
      <c r="T44" s="88">
        <v>0.09</v>
      </c>
      <c r="U44" s="87">
        <f t="shared" ref="U44:U60" si="14">M44*(1+T44)</f>
        <v>0</v>
      </c>
      <c r="V44" s="170" t="s">
        <v>523</v>
      </c>
      <c r="W44" s="171">
        <v>1.38</v>
      </c>
      <c r="X44" s="179"/>
    </row>
    <row r="45" spans="2:24" s="290" customFormat="1" x14ac:dyDescent="0.25">
      <c r="B45" s="25" t="s">
        <v>58</v>
      </c>
      <c r="C45" s="1" t="s">
        <v>2</v>
      </c>
      <c r="D45" s="11">
        <v>750</v>
      </c>
      <c r="E45" s="35"/>
      <c r="F45" s="35"/>
      <c r="G45" s="9" t="s">
        <v>0</v>
      </c>
      <c r="H45" s="260"/>
      <c r="I45" s="9" t="s">
        <v>0</v>
      </c>
      <c r="J45" s="12" t="s">
        <v>64</v>
      </c>
      <c r="K45" s="2"/>
      <c r="L45" s="264">
        <v>8</v>
      </c>
      <c r="M45" s="86"/>
      <c r="N45" s="318">
        <v>750</v>
      </c>
      <c r="O45" s="87" t="e">
        <f t="shared" si="10"/>
        <v>#DIV/0!</v>
      </c>
      <c r="P45" s="87">
        <f t="shared" si="11"/>
        <v>0</v>
      </c>
      <c r="Q45" s="238">
        <v>4130</v>
      </c>
      <c r="R45" s="87" t="e">
        <f t="shared" si="12"/>
        <v>#DIV/0!</v>
      </c>
      <c r="S45" s="87">
        <f t="shared" si="13"/>
        <v>0</v>
      </c>
      <c r="T45" s="3">
        <v>0.09</v>
      </c>
      <c r="U45" s="13">
        <f t="shared" si="14"/>
        <v>0</v>
      </c>
      <c r="V45" s="170" t="s">
        <v>523</v>
      </c>
      <c r="W45" s="171">
        <v>3.27</v>
      </c>
      <c r="X45" s="173"/>
    </row>
    <row r="46" spans="2:24" s="290" customFormat="1" x14ac:dyDescent="0.25">
      <c r="B46" s="25" t="s">
        <v>713</v>
      </c>
      <c r="C46" s="1" t="s">
        <v>2</v>
      </c>
      <c r="D46" s="11">
        <v>490</v>
      </c>
      <c r="E46" s="35" t="s">
        <v>525</v>
      </c>
      <c r="F46" s="35">
        <v>750</v>
      </c>
      <c r="G46" s="9" t="s">
        <v>0</v>
      </c>
      <c r="H46" s="260"/>
      <c r="I46" s="9" t="s">
        <v>0</v>
      </c>
      <c r="J46" s="12" t="s">
        <v>64</v>
      </c>
      <c r="K46" s="2"/>
      <c r="L46" s="264">
        <v>8</v>
      </c>
      <c r="M46" s="86"/>
      <c r="N46" s="318">
        <v>500</v>
      </c>
      <c r="O46" s="87" t="e">
        <f t="shared" si="10"/>
        <v>#DIV/0!</v>
      </c>
      <c r="P46" s="87">
        <f t="shared" si="11"/>
        <v>0</v>
      </c>
      <c r="Q46" s="238">
        <v>2551</v>
      </c>
      <c r="R46" s="87" t="e">
        <f t="shared" si="12"/>
        <v>#DIV/0!</v>
      </c>
      <c r="S46" s="87">
        <f t="shared" si="13"/>
        <v>0</v>
      </c>
      <c r="T46" s="3">
        <v>0.09</v>
      </c>
      <c r="U46" s="13">
        <f t="shared" si="14"/>
        <v>0</v>
      </c>
      <c r="V46" s="170" t="s">
        <v>523</v>
      </c>
      <c r="W46" s="171">
        <v>1.54</v>
      </c>
      <c r="X46" s="173"/>
    </row>
    <row r="47" spans="2:24" s="290" customFormat="1" x14ac:dyDescent="0.25">
      <c r="B47" s="25" t="s">
        <v>60</v>
      </c>
      <c r="C47" s="1" t="s">
        <v>2</v>
      </c>
      <c r="D47" s="11">
        <v>700</v>
      </c>
      <c r="E47" s="35" t="s">
        <v>525</v>
      </c>
      <c r="F47" s="35">
        <v>900</v>
      </c>
      <c r="G47" s="9" t="s">
        <v>0</v>
      </c>
      <c r="H47" s="260"/>
      <c r="I47" s="9" t="s">
        <v>0</v>
      </c>
      <c r="J47" s="12" t="s">
        <v>64</v>
      </c>
      <c r="K47" s="2"/>
      <c r="L47" s="264">
        <v>6</v>
      </c>
      <c r="M47" s="86"/>
      <c r="N47" s="318">
        <v>750</v>
      </c>
      <c r="O47" s="87" t="e">
        <f t="shared" si="10"/>
        <v>#DIV/0!</v>
      </c>
      <c r="P47" s="87">
        <f t="shared" si="11"/>
        <v>0</v>
      </c>
      <c r="Q47" s="238">
        <v>1750</v>
      </c>
      <c r="R47" s="87" t="e">
        <f t="shared" si="12"/>
        <v>#DIV/0!</v>
      </c>
      <c r="S47" s="87">
        <f t="shared" si="13"/>
        <v>0</v>
      </c>
      <c r="T47" s="3">
        <v>0.09</v>
      </c>
      <c r="U47" s="13">
        <f t="shared" si="14"/>
        <v>0</v>
      </c>
      <c r="V47" s="170" t="s">
        <v>523</v>
      </c>
      <c r="W47" s="171">
        <v>1.43</v>
      </c>
      <c r="X47" s="173"/>
    </row>
    <row r="48" spans="2:24" s="290" customFormat="1" x14ac:dyDescent="0.25">
      <c r="B48" s="25" t="s">
        <v>60</v>
      </c>
      <c r="C48" s="10" t="s">
        <v>61</v>
      </c>
      <c r="D48" s="11">
        <v>800</v>
      </c>
      <c r="E48" s="35"/>
      <c r="F48" s="35"/>
      <c r="G48" s="9" t="s">
        <v>0</v>
      </c>
      <c r="H48" s="260"/>
      <c r="I48" s="9" t="s">
        <v>0</v>
      </c>
      <c r="J48" s="12" t="s">
        <v>64</v>
      </c>
      <c r="K48" s="2"/>
      <c r="L48" s="264">
        <v>12</v>
      </c>
      <c r="M48" s="86"/>
      <c r="N48" s="318">
        <v>800</v>
      </c>
      <c r="O48" s="87" t="e">
        <f t="shared" si="10"/>
        <v>#DIV/0!</v>
      </c>
      <c r="P48" s="87">
        <f t="shared" si="11"/>
        <v>0</v>
      </c>
      <c r="Q48" s="238">
        <v>785</v>
      </c>
      <c r="R48" s="87" t="e">
        <f t="shared" si="12"/>
        <v>#DIV/0!</v>
      </c>
      <c r="S48" s="87">
        <f t="shared" si="13"/>
        <v>0</v>
      </c>
      <c r="T48" s="3">
        <v>0.09</v>
      </c>
      <c r="U48" s="13">
        <f t="shared" si="14"/>
        <v>0</v>
      </c>
      <c r="V48" s="170"/>
      <c r="W48" s="171"/>
      <c r="X48" s="173"/>
    </row>
    <row r="49" spans="2:24" s="290" customFormat="1" x14ac:dyDescent="0.25">
      <c r="B49" s="25" t="s">
        <v>62</v>
      </c>
      <c r="C49" s="1" t="s">
        <v>2</v>
      </c>
      <c r="D49" s="11">
        <v>700</v>
      </c>
      <c r="E49" s="35" t="s">
        <v>525</v>
      </c>
      <c r="F49" s="35">
        <v>900</v>
      </c>
      <c r="G49" s="9" t="s">
        <v>0</v>
      </c>
      <c r="H49" s="260"/>
      <c r="I49" s="9" t="s">
        <v>0</v>
      </c>
      <c r="J49" s="12" t="s">
        <v>64</v>
      </c>
      <c r="K49" s="2"/>
      <c r="L49" s="264">
        <v>6</v>
      </c>
      <c r="M49" s="86"/>
      <c r="N49" s="318">
        <v>750</v>
      </c>
      <c r="O49" s="87" t="e">
        <f t="shared" si="10"/>
        <v>#DIV/0!</v>
      </c>
      <c r="P49" s="87">
        <f t="shared" si="11"/>
        <v>0</v>
      </c>
      <c r="Q49" s="238">
        <v>2340</v>
      </c>
      <c r="R49" s="87" t="e">
        <f t="shared" si="12"/>
        <v>#DIV/0!</v>
      </c>
      <c r="S49" s="87">
        <f t="shared" si="13"/>
        <v>0</v>
      </c>
      <c r="T49" s="3">
        <v>0.09</v>
      </c>
      <c r="U49" s="13">
        <f t="shared" si="14"/>
        <v>0</v>
      </c>
      <c r="V49" s="170" t="s">
        <v>523</v>
      </c>
      <c r="W49" s="171">
        <v>1.48</v>
      </c>
      <c r="X49" s="173"/>
    </row>
    <row r="50" spans="2:24" s="290" customFormat="1" x14ac:dyDescent="0.25">
      <c r="B50" s="25" t="s">
        <v>63</v>
      </c>
      <c r="C50" s="1" t="s">
        <v>2</v>
      </c>
      <c r="D50" s="11">
        <v>300</v>
      </c>
      <c r="E50" s="35"/>
      <c r="F50" s="35"/>
      <c r="G50" s="9" t="s">
        <v>0</v>
      </c>
      <c r="H50" s="260"/>
      <c r="I50" s="9" t="s">
        <v>0</v>
      </c>
      <c r="J50" s="12" t="s">
        <v>64</v>
      </c>
      <c r="K50" s="2"/>
      <c r="L50" s="264">
        <v>6</v>
      </c>
      <c r="M50" s="86"/>
      <c r="N50" s="318">
        <v>300</v>
      </c>
      <c r="O50" s="87" t="e">
        <f t="shared" si="10"/>
        <v>#DIV/0!</v>
      </c>
      <c r="P50" s="87">
        <f t="shared" si="11"/>
        <v>0</v>
      </c>
      <c r="Q50" s="238">
        <v>3485</v>
      </c>
      <c r="R50" s="87" t="e">
        <f t="shared" si="12"/>
        <v>#DIV/0!</v>
      </c>
      <c r="S50" s="87">
        <f t="shared" si="13"/>
        <v>0</v>
      </c>
      <c r="T50" s="3">
        <v>0.09</v>
      </c>
      <c r="U50" s="13">
        <f t="shared" si="14"/>
        <v>0</v>
      </c>
      <c r="V50" s="170" t="s">
        <v>523</v>
      </c>
      <c r="W50" s="171">
        <v>1.07</v>
      </c>
      <c r="X50" s="173"/>
    </row>
    <row r="51" spans="2:24" s="290" customFormat="1" x14ac:dyDescent="0.25">
      <c r="B51" s="25" t="s">
        <v>628</v>
      </c>
      <c r="C51" s="1" t="s">
        <v>2</v>
      </c>
      <c r="D51" s="11">
        <v>500</v>
      </c>
      <c r="E51" s="35"/>
      <c r="F51" s="35"/>
      <c r="G51" s="9" t="s">
        <v>0</v>
      </c>
      <c r="H51" s="260"/>
      <c r="I51" s="9" t="s">
        <v>0</v>
      </c>
      <c r="J51" s="12" t="s">
        <v>4</v>
      </c>
      <c r="K51" s="2"/>
      <c r="L51" s="264">
        <v>6</v>
      </c>
      <c r="M51" s="86"/>
      <c r="N51" s="318">
        <v>500</v>
      </c>
      <c r="O51" s="87" t="e">
        <f t="shared" si="10"/>
        <v>#DIV/0!</v>
      </c>
      <c r="P51" s="87">
        <f t="shared" si="11"/>
        <v>0</v>
      </c>
      <c r="Q51" s="238">
        <v>2240</v>
      </c>
      <c r="R51" s="87" t="e">
        <f t="shared" si="12"/>
        <v>#DIV/0!</v>
      </c>
      <c r="S51" s="87">
        <f t="shared" si="13"/>
        <v>0</v>
      </c>
      <c r="T51" s="3">
        <v>0.09</v>
      </c>
      <c r="U51" s="13">
        <f t="shared" si="14"/>
        <v>0</v>
      </c>
      <c r="V51" s="170" t="s">
        <v>523</v>
      </c>
      <c r="W51" s="171">
        <v>1.66</v>
      </c>
      <c r="X51" s="173"/>
    </row>
    <row r="52" spans="2:24" s="290" customFormat="1" x14ac:dyDescent="0.25">
      <c r="B52" s="25" t="s">
        <v>65</v>
      </c>
      <c r="C52" s="1" t="s">
        <v>2</v>
      </c>
      <c r="D52" s="11">
        <v>200</v>
      </c>
      <c r="E52" s="35" t="s">
        <v>525</v>
      </c>
      <c r="F52" s="35">
        <v>250</v>
      </c>
      <c r="G52" s="9" t="s">
        <v>5</v>
      </c>
      <c r="H52" s="260"/>
      <c r="I52" s="9" t="s">
        <v>5</v>
      </c>
      <c r="J52" s="12" t="s">
        <v>347</v>
      </c>
      <c r="K52" s="2"/>
      <c r="L52" s="264">
        <v>6</v>
      </c>
      <c r="M52" s="86"/>
      <c r="N52" s="318">
        <v>200</v>
      </c>
      <c r="O52" s="87" t="e">
        <f t="shared" si="10"/>
        <v>#DIV/0!</v>
      </c>
      <c r="P52" s="87">
        <f t="shared" si="11"/>
        <v>0</v>
      </c>
      <c r="Q52" s="238">
        <v>1430</v>
      </c>
      <c r="R52" s="87" t="e">
        <f t="shared" si="12"/>
        <v>#DIV/0!</v>
      </c>
      <c r="S52" s="87">
        <f t="shared" si="13"/>
        <v>0</v>
      </c>
      <c r="T52" s="3">
        <v>0.09</v>
      </c>
      <c r="U52" s="13">
        <f t="shared" si="14"/>
        <v>0</v>
      </c>
      <c r="V52" s="170" t="s">
        <v>523</v>
      </c>
      <c r="W52" s="171">
        <v>1.43</v>
      </c>
      <c r="X52" s="173"/>
    </row>
    <row r="53" spans="2:24" s="290" customFormat="1" x14ac:dyDescent="0.25">
      <c r="B53" s="25" t="s">
        <v>126</v>
      </c>
      <c r="C53" s="1" t="s">
        <v>2</v>
      </c>
      <c r="D53" s="11">
        <v>200</v>
      </c>
      <c r="E53" s="35"/>
      <c r="F53" s="35"/>
      <c r="G53" s="9" t="s">
        <v>5</v>
      </c>
      <c r="H53" s="260"/>
      <c r="I53" s="9" t="s">
        <v>5</v>
      </c>
      <c r="J53" s="12" t="s">
        <v>4</v>
      </c>
      <c r="K53" s="2"/>
      <c r="L53" s="264">
        <v>6</v>
      </c>
      <c r="M53" s="86"/>
      <c r="N53" s="318">
        <v>200</v>
      </c>
      <c r="O53" s="87" t="e">
        <f t="shared" si="10"/>
        <v>#DIV/0!</v>
      </c>
      <c r="P53" s="87">
        <f t="shared" si="11"/>
        <v>0</v>
      </c>
      <c r="Q53" s="238">
        <v>1875</v>
      </c>
      <c r="R53" s="87" t="e">
        <f t="shared" si="12"/>
        <v>#DIV/0!</v>
      </c>
      <c r="S53" s="87">
        <f t="shared" si="13"/>
        <v>0</v>
      </c>
      <c r="T53" s="3">
        <v>0.09</v>
      </c>
      <c r="U53" s="13">
        <f t="shared" si="14"/>
        <v>0</v>
      </c>
      <c r="V53" s="170" t="s">
        <v>523</v>
      </c>
      <c r="W53" s="171">
        <v>1.01</v>
      </c>
      <c r="X53" s="173"/>
    </row>
    <row r="54" spans="2:24" s="290" customFormat="1" x14ac:dyDescent="0.25">
      <c r="B54" s="25" t="s">
        <v>127</v>
      </c>
      <c r="C54" s="10" t="s">
        <v>103</v>
      </c>
      <c r="D54" s="11">
        <v>200</v>
      </c>
      <c r="E54" s="35"/>
      <c r="F54" s="35"/>
      <c r="G54" s="9" t="s">
        <v>5</v>
      </c>
      <c r="H54" s="260"/>
      <c r="I54" s="9" t="s">
        <v>5</v>
      </c>
      <c r="J54" s="12" t="s">
        <v>4</v>
      </c>
      <c r="K54" s="2"/>
      <c r="L54" s="264">
        <v>6</v>
      </c>
      <c r="M54" s="86"/>
      <c r="N54" s="318">
        <v>200</v>
      </c>
      <c r="O54" s="87" t="e">
        <f t="shared" si="10"/>
        <v>#DIV/0!</v>
      </c>
      <c r="P54" s="87">
        <f t="shared" si="11"/>
        <v>0</v>
      </c>
      <c r="Q54" s="238">
        <v>3975</v>
      </c>
      <c r="R54" s="87" t="e">
        <f t="shared" si="12"/>
        <v>#DIV/0!</v>
      </c>
      <c r="S54" s="87">
        <f t="shared" si="13"/>
        <v>0</v>
      </c>
      <c r="T54" s="3">
        <v>0.09</v>
      </c>
      <c r="U54" s="13">
        <f t="shared" si="14"/>
        <v>0</v>
      </c>
      <c r="V54" s="170"/>
      <c r="W54" s="171"/>
      <c r="X54" s="173"/>
    </row>
    <row r="55" spans="2:24" s="290" customFormat="1" x14ac:dyDescent="0.25">
      <c r="B55" s="25" t="s">
        <v>66</v>
      </c>
      <c r="C55" s="1" t="s">
        <v>2</v>
      </c>
      <c r="D55" s="11">
        <v>500</v>
      </c>
      <c r="E55" s="35"/>
      <c r="F55" s="35"/>
      <c r="G55" s="9" t="s">
        <v>0</v>
      </c>
      <c r="H55" s="260"/>
      <c r="I55" s="9" t="s">
        <v>0</v>
      </c>
      <c r="J55" s="12" t="s">
        <v>1</v>
      </c>
      <c r="K55" s="2"/>
      <c r="L55" s="264">
        <v>6</v>
      </c>
      <c r="M55" s="86"/>
      <c r="N55" s="318">
        <v>500</v>
      </c>
      <c r="O55" s="87" t="e">
        <f t="shared" si="10"/>
        <v>#DIV/0!</v>
      </c>
      <c r="P55" s="87">
        <f t="shared" si="11"/>
        <v>0</v>
      </c>
      <c r="Q55" s="238">
        <v>1930</v>
      </c>
      <c r="R55" s="87" t="e">
        <f t="shared" si="12"/>
        <v>#DIV/0!</v>
      </c>
      <c r="S55" s="87">
        <f t="shared" si="13"/>
        <v>0</v>
      </c>
      <c r="T55" s="3">
        <v>0.09</v>
      </c>
      <c r="U55" s="13">
        <f t="shared" si="14"/>
        <v>0</v>
      </c>
      <c r="V55" s="170" t="s">
        <v>523</v>
      </c>
      <c r="W55" s="171">
        <v>1.37</v>
      </c>
      <c r="X55" s="173"/>
    </row>
    <row r="56" spans="2:24" s="290" customFormat="1" x14ac:dyDescent="0.25">
      <c r="B56" s="25" t="s">
        <v>66</v>
      </c>
      <c r="C56" s="10" t="s">
        <v>103</v>
      </c>
      <c r="D56" s="11">
        <v>500</v>
      </c>
      <c r="E56" s="35"/>
      <c r="F56" s="35"/>
      <c r="G56" s="9" t="s">
        <v>0</v>
      </c>
      <c r="H56" s="260"/>
      <c r="I56" s="9" t="s">
        <v>0</v>
      </c>
      <c r="J56" s="12" t="s">
        <v>1</v>
      </c>
      <c r="K56" s="2"/>
      <c r="L56" s="264">
        <v>6</v>
      </c>
      <c r="M56" s="86"/>
      <c r="N56" s="318">
        <v>500</v>
      </c>
      <c r="O56" s="87" t="e">
        <f t="shared" si="10"/>
        <v>#DIV/0!</v>
      </c>
      <c r="P56" s="87">
        <f t="shared" si="11"/>
        <v>0</v>
      </c>
      <c r="Q56" s="238">
        <v>3450</v>
      </c>
      <c r="R56" s="87" t="e">
        <f t="shared" si="12"/>
        <v>#DIV/0!</v>
      </c>
      <c r="S56" s="87">
        <f t="shared" si="13"/>
        <v>0</v>
      </c>
      <c r="T56" s="3">
        <v>0.09</v>
      </c>
      <c r="U56" s="13">
        <f t="shared" si="14"/>
        <v>0</v>
      </c>
      <c r="V56" s="170"/>
      <c r="W56" s="171"/>
      <c r="X56" s="173"/>
    </row>
    <row r="57" spans="2:24" s="290" customFormat="1" x14ac:dyDescent="0.25">
      <c r="B57" s="25" t="s">
        <v>113</v>
      </c>
      <c r="C57" s="1" t="s">
        <v>2</v>
      </c>
      <c r="D57" s="11">
        <v>150</v>
      </c>
      <c r="E57" s="35" t="s">
        <v>525</v>
      </c>
      <c r="F57" s="35">
        <v>250</v>
      </c>
      <c r="G57" s="9" t="s">
        <v>0</v>
      </c>
      <c r="H57" s="260"/>
      <c r="I57" s="26" t="s">
        <v>0</v>
      </c>
      <c r="J57" s="12" t="s">
        <v>348</v>
      </c>
      <c r="K57" s="2"/>
      <c r="L57" s="264">
        <v>6</v>
      </c>
      <c r="M57" s="86"/>
      <c r="N57" s="318">
        <v>200</v>
      </c>
      <c r="O57" s="87" t="e">
        <f t="shared" si="10"/>
        <v>#DIV/0!</v>
      </c>
      <c r="P57" s="87">
        <f t="shared" si="11"/>
        <v>0</v>
      </c>
      <c r="Q57" s="238">
        <v>2475</v>
      </c>
      <c r="R57" s="87" t="e">
        <f t="shared" si="12"/>
        <v>#DIV/0!</v>
      </c>
      <c r="S57" s="87">
        <f t="shared" si="13"/>
        <v>0</v>
      </c>
      <c r="T57" s="3">
        <v>0.09</v>
      </c>
      <c r="U57" s="13">
        <f t="shared" si="14"/>
        <v>0</v>
      </c>
      <c r="V57" s="170" t="s">
        <v>523</v>
      </c>
      <c r="W57" s="171">
        <v>1.54</v>
      </c>
      <c r="X57" s="173"/>
    </row>
    <row r="58" spans="2:24" s="290" customFormat="1" x14ac:dyDescent="0.25">
      <c r="B58" s="25" t="s">
        <v>115</v>
      </c>
      <c r="C58" s="1" t="s">
        <v>2</v>
      </c>
      <c r="D58" s="11">
        <v>175</v>
      </c>
      <c r="E58" s="35" t="s">
        <v>525</v>
      </c>
      <c r="F58" s="35">
        <v>250</v>
      </c>
      <c r="G58" s="9" t="s">
        <v>0</v>
      </c>
      <c r="H58" s="260"/>
      <c r="I58" s="26" t="s">
        <v>0</v>
      </c>
      <c r="J58" s="12" t="s">
        <v>1</v>
      </c>
      <c r="K58" s="2"/>
      <c r="L58" s="264">
        <v>6</v>
      </c>
      <c r="M58" s="86"/>
      <c r="N58" s="318">
        <v>200</v>
      </c>
      <c r="O58" s="87" t="e">
        <f t="shared" si="10"/>
        <v>#DIV/0!</v>
      </c>
      <c r="P58" s="87">
        <f t="shared" si="11"/>
        <v>0</v>
      </c>
      <c r="Q58" s="238">
        <v>65</v>
      </c>
      <c r="R58" s="87" t="e">
        <f t="shared" si="12"/>
        <v>#DIV/0!</v>
      </c>
      <c r="S58" s="87">
        <f t="shared" si="13"/>
        <v>0</v>
      </c>
      <c r="T58" s="3">
        <v>0.09</v>
      </c>
      <c r="U58" s="13">
        <f t="shared" si="14"/>
        <v>0</v>
      </c>
      <c r="V58" s="170" t="s">
        <v>523</v>
      </c>
      <c r="W58" s="171">
        <v>1.75</v>
      </c>
      <c r="X58" s="173"/>
    </row>
    <row r="59" spans="2:24" s="290" customFormat="1" x14ac:dyDescent="0.25">
      <c r="B59" s="25" t="s">
        <v>116</v>
      </c>
      <c r="C59" s="1" t="s">
        <v>2</v>
      </c>
      <c r="D59" s="11">
        <v>150</v>
      </c>
      <c r="E59" s="35" t="s">
        <v>525</v>
      </c>
      <c r="F59" s="35">
        <v>250</v>
      </c>
      <c r="G59" s="9" t="s">
        <v>0</v>
      </c>
      <c r="H59" s="260"/>
      <c r="I59" s="26" t="s">
        <v>0</v>
      </c>
      <c r="J59" s="12" t="s">
        <v>1</v>
      </c>
      <c r="K59" s="2"/>
      <c r="L59" s="264">
        <v>6</v>
      </c>
      <c r="M59" s="86"/>
      <c r="N59" s="318">
        <v>200</v>
      </c>
      <c r="O59" s="87" t="e">
        <f t="shared" si="10"/>
        <v>#DIV/0!</v>
      </c>
      <c r="P59" s="87">
        <f t="shared" si="11"/>
        <v>0</v>
      </c>
      <c r="Q59" s="238">
        <v>45</v>
      </c>
      <c r="R59" s="87" t="e">
        <f t="shared" si="12"/>
        <v>#DIV/0!</v>
      </c>
      <c r="S59" s="87">
        <f t="shared" si="13"/>
        <v>0</v>
      </c>
      <c r="T59" s="3">
        <v>0.09</v>
      </c>
      <c r="U59" s="13">
        <f t="shared" si="14"/>
        <v>0</v>
      </c>
      <c r="V59" s="170" t="s">
        <v>523</v>
      </c>
      <c r="W59" s="171">
        <v>1.43</v>
      </c>
      <c r="X59" s="173"/>
    </row>
    <row r="60" spans="2:24" s="290" customFormat="1" x14ac:dyDescent="0.25">
      <c r="B60" s="25" t="s">
        <v>67</v>
      </c>
      <c r="C60" s="10" t="s">
        <v>68</v>
      </c>
      <c r="D60" s="11">
        <v>60</v>
      </c>
      <c r="E60" s="35"/>
      <c r="F60" s="35"/>
      <c r="G60" s="9" t="s">
        <v>0</v>
      </c>
      <c r="H60" s="260"/>
      <c r="I60" s="9" t="s">
        <v>0</v>
      </c>
      <c r="J60" s="12" t="s">
        <v>69</v>
      </c>
      <c r="K60" s="2"/>
      <c r="L60" s="264">
        <v>6</v>
      </c>
      <c r="M60" s="86"/>
      <c r="N60" s="318">
        <v>60</v>
      </c>
      <c r="O60" s="87" t="e">
        <f t="shared" si="10"/>
        <v>#DIV/0!</v>
      </c>
      <c r="P60" s="87">
        <f t="shared" si="11"/>
        <v>0</v>
      </c>
      <c r="Q60" s="238">
        <v>185</v>
      </c>
      <c r="R60" s="87" t="e">
        <f t="shared" si="12"/>
        <v>#DIV/0!</v>
      </c>
      <c r="S60" s="87">
        <f t="shared" si="13"/>
        <v>0</v>
      </c>
      <c r="T60" s="3">
        <v>0.09</v>
      </c>
      <c r="U60" s="13">
        <f t="shared" si="14"/>
        <v>0</v>
      </c>
      <c r="V60" s="170"/>
      <c r="W60" s="171"/>
      <c r="X60" s="173"/>
    </row>
    <row r="61" spans="2:24" s="4" customFormat="1" x14ac:dyDescent="0.25">
      <c r="B61" s="55"/>
      <c r="C61" s="239"/>
      <c r="D61" s="240"/>
      <c r="E61" s="239"/>
      <c r="F61" s="69"/>
      <c r="G61" s="69"/>
      <c r="H61" s="105"/>
      <c r="I61" s="69"/>
      <c r="J61" s="70"/>
      <c r="K61" s="241"/>
      <c r="L61" s="241"/>
      <c r="M61" s="242" t="s">
        <v>18</v>
      </c>
      <c r="N61" s="313"/>
      <c r="O61" s="242"/>
      <c r="P61" s="242"/>
      <c r="Q61" s="269"/>
      <c r="R61" s="243" t="e">
        <f>SUM(R44:R60)</f>
        <v>#DIV/0!</v>
      </c>
      <c r="S61" s="71"/>
      <c r="T61" s="244"/>
      <c r="U61" s="71"/>
      <c r="V61" s="175"/>
      <c r="W61" s="176"/>
      <c r="X61" s="177"/>
    </row>
    <row r="62" spans="2:24" s="4" customFormat="1" x14ac:dyDescent="0.25">
      <c r="B62" s="46"/>
      <c r="C62" s="228"/>
      <c r="D62" s="229"/>
      <c r="E62" s="228"/>
      <c r="F62" s="40"/>
      <c r="G62" s="40"/>
      <c r="H62" s="102"/>
      <c r="I62" s="40"/>
      <c r="J62" s="47"/>
      <c r="K62" s="230"/>
      <c r="L62" s="230"/>
      <c r="M62" s="48"/>
      <c r="N62" s="311"/>
      <c r="O62" s="48"/>
      <c r="P62" s="48"/>
      <c r="Q62" s="231"/>
      <c r="R62" s="48"/>
      <c r="S62" s="48"/>
      <c r="T62" s="232"/>
      <c r="U62" s="48"/>
      <c r="V62" s="183"/>
      <c r="W62" s="184"/>
      <c r="X62" s="166"/>
    </row>
    <row r="63" spans="2:24" x14ac:dyDescent="0.25">
      <c r="B63" s="204" t="s">
        <v>138</v>
      </c>
      <c r="C63" s="205"/>
      <c r="D63" s="97"/>
      <c r="E63" s="113"/>
      <c r="F63" s="100"/>
      <c r="G63" s="95"/>
      <c r="H63" s="92"/>
      <c r="I63" s="92"/>
      <c r="J63" s="92"/>
      <c r="K63" s="92"/>
      <c r="L63" s="92"/>
      <c r="M63" s="92"/>
      <c r="N63" s="312"/>
      <c r="O63" s="92"/>
      <c r="P63" s="92"/>
      <c r="Q63" s="92"/>
      <c r="R63" s="92"/>
      <c r="S63" s="92"/>
      <c r="T63" s="92"/>
      <c r="U63" s="92"/>
      <c r="V63" s="93"/>
      <c r="W63" s="285"/>
      <c r="X63" s="94"/>
    </row>
    <row r="64" spans="2:24" s="290" customFormat="1" x14ac:dyDescent="0.25">
      <c r="B64" s="82" t="s">
        <v>139</v>
      </c>
      <c r="C64" s="117" t="s">
        <v>140</v>
      </c>
      <c r="D64" s="11">
        <v>125</v>
      </c>
      <c r="E64" s="35"/>
      <c r="F64" s="35"/>
      <c r="G64" s="9" t="s">
        <v>5</v>
      </c>
      <c r="H64" s="281"/>
      <c r="I64" s="54" t="s">
        <v>5</v>
      </c>
      <c r="J64" s="84" t="s">
        <v>141</v>
      </c>
      <c r="K64" s="85"/>
      <c r="L64" s="235">
        <v>24</v>
      </c>
      <c r="M64" s="86"/>
      <c r="N64" s="318">
        <v>125</v>
      </c>
      <c r="O64" s="87" t="e">
        <f t="shared" ref="O64:O82" si="15">M64/H64*N64</f>
        <v>#DIV/0!</v>
      </c>
      <c r="P64" s="87">
        <f t="shared" ref="P64:P82" si="16">M64*K64</f>
        <v>0</v>
      </c>
      <c r="Q64" s="236">
        <v>7880</v>
      </c>
      <c r="R64" s="87" t="e">
        <f t="shared" ref="R64:R82" si="17">O64*Q64</f>
        <v>#DIV/0!</v>
      </c>
      <c r="S64" s="87">
        <f t="shared" ref="S64:S82" si="18">M64*K64</f>
        <v>0</v>
      </c>
      <c r="T64" s="88">
        <v>0.09</v>
      </c>
      <c r="U64" s="60">
        <f t="shared" ref="U64:U82" si="19">M64*(1+T64)</f>
        <v>0</v>
      </c>
      <c r="V64" s="170"/>
      <c r="W64" s="171"/>
      <c r="X64" s="185"/>
    </row>
    <row r="65" spans="2:24" s="290" customFormat="1" x14ac:dyDescent="0.25">
      <c r="B65" s="25" t="s">
        <v>349</v>
      </c>
      <c r="C65" s="1" t="s">
        <v>2</v>
      </c>
      <c r="D65" s="11">
        <v>40</v>
      </c>
      <c r="E65" s="35" t="s">
        <v>525</v>
      </c>
      <c r="F65" s="35">
        <v>60</v>
      </c>
      <c r="G65" s="9" t="s">
        <v>5</v>
      </c>
      <c r="H65" s="260"/>
      <c r="I65" s="9" t="s">
        <v>5</v>
      </c>
      <c r="J65" s="12" t="s">
        <v>141</v>
      </c>
      <c r="K65" s="2"/>
      <c r="L65" s="264">
        <v>12</v>
      </c>
      <c r="M65" s="86"/>
      <c r="N65" s="318">
        <v>50</v>
      </c>
      <c r="O65" s="87" t="e">
        <f t="shared" si="15"/>
        <v>#DIV/0!</v>
      </c>
      <c r="P65" s="87">
        <f t="shared" si="16"/>
        <v>0</v>
      </c>
      <c r="Q65" s="238">
        <v>1450</v>
      </c>
      <c r="R65" s="87" t="e">
        <f t="shared" si="17"/>
        <v>#DIV/0!</v>
      </c>
      <c r="S65" s="87">
        <f t="shared" si="18"/>
        <v>0</v>
      </c>
      <c r="T65" s="3">
        <v>0.09</v>
      </c>
      <c r="U65" s="13">
        <f t="shared" si="19"/>
        <v>0</v>
      </c>
      <c r="V65" s="186" t="s">
        <v>523</v>
      </c>
      <c r="W65" s="187">
        <v>1.1299999999999999</v>
      </c>
      <c r="X65" s="188"/>
    </row>
    <row r="66" spans="2:24" s="290" customFormat="1" x14ac:dyDescent="0.25">
      <c r="B66" s="25" t="s">
        <v>350</v>
      </c>
      <c r="C66" s="1" t="s">
        <v>2</v>
      </c>
      <c r="D66" s="11">
        <v>40</v>
      </c>
      <c r="E66" s="35" t="s">
        <v>525</v>
      </c>
      <c r="F66" s="35">
        <v>60</v>
      </c>
      <c r="G66" s="9" t="s">
        <v>5</v>
      </c>
      <c r="H66" s="260"/>
      <c r="I66" s="9" t="s">
        <v>5</v>
      </c>
      <c r="J66" s="12" t="s">
        <v>141</v>
      </c>
      <c r="K66" s="2"/>
      <c r="L66" s="264">
        <v>12</v>
      </c>
      <c r="M66" s="86"/>
      <c r="N66" s="318">
        <v>50</v>
      </c>
      <c r="O66" s="87" t="e">
        <f t="shared" si="15"/>
        <v>#DIV/0!</v>
      </c>
      <c r="P66" s="87">
        <f t="shared" si="16"/>
        <v>0</v>
      </c>
      <c r="Q66" s="238">
        <v>3320</v>
      </c>
      <c r="R66" s="87" t="e">
        <f t="shared" si="17"/>
        <v>#DIV/0!</v>
      </c>
      <c r="S66" s="87">
        <f t="shared" si="18"/>
        <v>0</v>
      </c>
      <c r="T66" s="3">
        <v>0.09</v>
      </c>
      <c r="U66" s="13">
        <f t="shared" si="19"/>
        <v>0</v>
      </c>
      <c r="V66" s="186" t="s">
        <v>523</v>
      </c>
      <c r="W66" s="187">
        <v>1.1299999999999999</v>
      </c>
      <c r="X66" s="188"/>
    </row>
    <row r="67" spans="2:24" s="290" customFormat="1" x14ac:dyDescent="0.25">
      <c r="B67" s="25" t="s">
        <v>690</v>
      </c>
      <c r="C67" s="1" t="s">
        <v>2</v>
      </c>
      <c r="D67" s="11">
        <v>80</v>
      </c>
      <c r="E67" s="35" t="s">
        <v>525</v>
      </c>
      <c r="F67" s="35">
        <v>125</v>
      </c>
      <c r="G67" s="9" t="s">
        <v>5</v>
      </c>
      <c r="H67" s="260"/>
      <c r="I67" s="9" t="s">
        <v>5</v>
      </c>
      <c r="J67" s="12" t="s">
        <v>141</v>
      </c>
      <c r="K67" s="2"/>
      <c r="L67" s="264">
        <v>12</v>
      </c>
      <c r="M67" s="86"/>
      <c r="N67" s="318">
        <v>100</v>
      </c>
      <c r="O67" s="87" t="e">
        <f t="shared" si="15"/>
        <v>#DIV/0!</v>
      </c>
      <c r="P67" s="87">
        <f t="shared" si="16"/>
        <v>0</v>
      </c>
      <c r="Q67" s="238">
        <v>260</v>
      </c>
      <c r="R67" s="87" t="e">
        <f t="shared" si="17"/>
        <v>#DIV/0!</v>
      </c>
      <c r="S67" s="87">
        <f t="shared" si="18"/>
        <v>0</v>
      </c>
      <c r="T67" s="3">
        <v>0.09</v>
      </c>
      <c r="U67" s="13">
        <f t="shared" si="19"/>
        <v>0</v>
      </c>
      <c r="V67" s="186"/>
      <c r="W67" s="187"/>
      <c r="X67" s="188"/>
    </row>
    <row r="68" spans="2:24" s="290" customFormat="1" x14ac:dyDescent="0.25">
      <c r="B68" s="25" t="s">
        <v>142</v>
      </c>
      <c r="C68" s="1" t="s">
        <v>2</v>
      </c>
      <c r="D68" s="11">
        <v>50</v>
      </c>
      <c r="E68" s="35" t="s">
        <v>525</v>
      </c>
      <c r="F68" s="35">
        <v>70</v>
      </c>
      <c r="G68" s="9" t="s">
        <v>5</v>
      </c>
      <c r="H68" s="260"/>
      <c r="I68" s="9" t="s">
        <v>5</v>
      </c>
      <c r="J68" s="12" t="s">
        <v>141</v>
      </c>
      <c r="K68" s="2"/>
      <c r="L68" s="264">
        <v>12</v>
      </c>
      <c r="M68" s="86"/>
      <c r="N68" s="318">
        <v>60</v>
      </c>
      <c r="O68" s="87" t="e">
        <f t="shared" si="15"/>
        <v>#DIV/0!</v>
      </c>
      <c r="P68" s="87">
        <f t="shared" si="16"/>
        <v>0</v>
      </c>
      <c r="Q68" s="238">
        <v>4275</v>
      </c>
      <c r="R68" s="87" t="e">
        <f t="shared" si="17"/>
        <v>#DIV/0!</v>
      </c>
      <c r="S68" s="87">
        <f t="shared" si="18"/>
        <v>0</v>
      </c>
      <c r="T68" s="3">
        <v>0.09</v>
      </c>
      <c r="U68" s="13">
        <f t="shared" si="19"/>
        <v>0</v>
      </c>
      <c r="V68" s="186" t="s">
        <v>523</v>
      </c>
      <c r="W68" s="187">
        <v>0.69</v>
      </c>
      <c r="X68" s="188"/>
    </row>
    <row r="69" spans="2:24" s="290" customFormat="1" x14ac:dyDescent="0.25">
      <c r="B69" s="25" t="s">
        <v>143</v>
      </c>
      <c r="C69" s="1" t="s">
        <v>2</v>
      </c>
      <c r="D69" s="11">
        <v>35</v>
      </c>
      <c r="E69" s="35" t="s">
        <v>525</v>
      </c>
      <c r="F69" s="35">
        <v>50</v>
      </c>
      <c r="G69" s="9" t="s">
        <v>5</v>
      </c>
      <c r="H69" s="260"/>
      <c r="I69" s="9" t="s">
        <v>5</v>
      </c>
      <c r="J69" s="12" t="s">
        <v>141</v>
      </c>
      <c r="K69" s="2"/>
      <c r="L69" s="264">
        <v>12</v>
      </c>
      <c r="M69" s="86"/>
      <c r="N69" s="318">
        <v>50</v>
      </c>
      <c r="O69" s="87" t="e">
        <f t="shared" si="15"/>
        <v>#DIV/0!</v>
      </c>
      <c r="P69" s="87">
        <f t="shared" si="16"/>
        <v>0</v>
      </c>
      <c r="Q69" s="238">
        <v>4100</v>
      </c>
      <c r="R69" s="87" t="e">
        <f t="shared" si="17"/>
        <v>#DIV/0!</v>
      </c>
      <c r="S69" s="87">
        <f t="shared" si="18"/>
        <v>0</v>
      </c>
      <c r="T69" s="3">
        <v>0.09</v>
      </c>
      <c r="U69" s="13">
        <f t="shared" si="19"/>
        <v>0</v>
      </c>
      <c r="V69" s="186" t="s">
        <v>523</v>
      </c>
      <c r="W69" s="187">
        <v>0.69</v>
      </c>
      <c r="X69" s="188"/>
    </row>
    <row r="70" spans="2:24" s="290" customFormat="1" x14ac:dyDescent="0.25">
      <c r="B70" s="25" t="s">
        <v>148</v>
      </c>
      <c r="C70" s="1" t="s">
        <v>2</v>
      </c>
      <c r="D70" s="11">
        <v>40</v>
      </c>
      <c r="E70" s="35" t="s">
        <v>525</v>
      </c>
      <c r="F70" s="35">
        <v>50</v>
      </c>
      <c r="G70" s="9" t="s">
        <v>5</v>
      </c>
      <c r="H70" s="260"/>
      <c r="I70" s="9" t="s">
        <v>5</v>
      </c>
      <c r="J70" s="12" t="s">
        <v>141</v>
      </c>
      <c r="K70" s="2"/>
      <c r="L70" s="264">
        <v>12</v>
      </c>
      <c r="M70" s="86"/>
      <c r="N70" s="318">
        <v>50</v>
      </c>
      <c r="O70" s="87" t="e">
        <f t="shared" si="15"/>
        <v>#DIV/0!</v>
      </c>
      <c r="P70" s="87">
        <f t="shared" si="16"/>
        <v>0</v>
      </c>
      <c r="Q70" s="238">
        <v>2010</v>
      </c>
      <c r="R70" s="87" t="e">
        <f t="shared" si="17"/>
        <v>#DIV/0!</v>
      </c>
      <c r="S70" s="87">
        <f t="shared" si="18"/>
        <v>0</v>
      </c>
      <c r="T70" s="3">
        <v>0.09</v>
      </c>
      <c r="U70" s="13">
        <f t="shared" si="19"/>
        <v>0</v>
      </c>
      <c r="V70" s="186" t="s">
        <v>523</v>
      </c>
      <c r="W70" s="187">
        <v>0.69</v>
      </c>
      <c r="X70" s="188"/>
    </row>
    <row r="71" spans="2:24" s="290" customFormat="1" x14ac:dyDescent="0.25">
      <c r="B71" s="25" t="s">
        <v>682</v>
      </c>
      <c r="C71" s="1" t="s">
        <v>2</v>
      </c>
      <c r="D71" s="11">
        <v>30</v>
      </c>
      <c r="E71" s="35" t="s">
        <v>525</v>
      </c>
      <c r="F71" s="35">
        <v>70</v>
      </c>
      <c r="G71" s="9" t="s">
        <v>5</v>
      </c>
      <c r="H71" s="260"/>
      <c r="I71" s="9" t="s">
        <v>5</v>
      </c>
      <c r="J71" s="12" t="s">
        <v>141</v>
      </c>
      <c r="K71" s="2"/>
      <c r="L71" s="264">
        <v>6</v>
      </c>
      <c r="M71" s="86"/>
      <c r="N71" s="318">
        <v>50</v>
      </c>
      <c r="O71" s="87" t="e">
        <f t="shared" si="15"/>
        <v>#DIV/0!</v>
      </c>
      <c r="P71" s="87">
        <f t="shared" si="16"/>
        <v>0</v>
      </c>
      <c r="Q71" s="238">
        <v>755</v>
      </c>
      <c r="R71" s="87" t="e">
        <f t="shared" si="17"/>
        <v>#DIV/0!</v>
      </c>
      <c r="S71" s="87">
        <f t="shared" si="18"/>
        <v>0</v>
      </c>
      <c r="T71" s="3">
        <v>0.09</v>
      </c>
      <c r="U71" s="13">
        <f t="shared" si="19"/>
        <v>0</v>
      </c>
      <c r="V71" s="186" t="s">
        <v>523</v>
      </c>
      <c r="W71" s="187">
        <v>2.97</v>
      </c>
      <c r="X71" s="188"/>
    </row>
    <row r="72" spans="2:24" s="290" customFormat="1" x14ac:dyDescent="0.25">
      <c r="B72" s="25" t="s">
        <v>146</v>
      </c>
      <c r="C72" s="1" t="s">
        <v>2</v>
      </c>
      <c r="D72" s="11">
        <v>45</v>
      </c>
      <c r="E72" s="35" t="s">
        <v>525</v>
      </c>
      <c r="F72" s="35">
        <v>60</v>
      </c>
      <c r="G72" s="9" t="s">
        <v>5</v>
      </c>
      <c r="H72" s="260"/>
      <c r="I72" s="9" t="s">
        <v>5</v>
      </c>
      <c r="J72" s="12" t="s">
        <v>141</v>
      </c>
      <c r="K72" s="2"/>
      <c r="L72" s="264">
        <v>6</v>
      </c>
      <c r="M72" s="86"/>
      <c r="N72" s="318">
        <v>50</v>
      </c>
      <c r="O72" s="87" t="e">
        <f t="shared" si="15"/>
        <v>#DIV/0!</v>
      </c>
      <c r="P72" s="87">
        <f t="shared" si="16"/>
        <v>0</v>
      </c>
      <c r="Q72" s="238">
        <v>175</v>
      </c>
      <c r="R72" s="87" t="e">
        <f t="shared" si="17"/>
        <v>#DIV/0!</v>
      </c>
      <c r="S72" s="87">
        <f t="shared" si="18"/>
        <v>0</v>
      </c>
      <c r="T72" s="3">
        <v>0.09</v>
      </c>
      <c r="U72" s="13">
        <f t="shared" si="19"/>
        <v>0</v>
      </c>
      <c r="V72" s="186" t="s">
        <v>523</v>
      </c>
      <c r="W72" s="187">
        <v>1.78</v>
      </c>
      <c r="X72" s="188"/>
    </row>
    <row r="73" spans="2:24" s="290" customFormat="1" x14ac:dyDescent="0.25">
      <c r="B73" s="25" t="s">
        <v>144</v>
      </c>
      <c r="C73" s="1" t="s">
        <v>2</v>
      </c>
      <c r="D73" s="11">
        <v>25</v>
      </c>
      <c r="E73" s="35" t="s">
        <v>525</v>
      </c>
      <c r="F73" s="35">
        <v>35</v>
      </c>
      <c r="G73" s="9" t="s">
        <v>5</v>
      </c>
      <c r="H73" s="260"/>
      <c r="I73" s="9" t="s">
        <v>5</v>
      </c>
      <c r="J73" s="12" t="s">
        <v>141</v>
      </c>
      <c r="K73" s="2"/>
      <c r="L73" s="264">
        <v>6</v>
      </c>
      <c r="M73" s="86"/>
      <c r="N73" s="318">
        <v>25</v>
      </c>
      <c r="O73" s="87" t="e">
        <f t="shared" si="15"/>
        <v>#DIV/0!</v>
      </c>
      <c r="P73" s="87">
        <f t="shared" si="16"/>
        <v>0</v>
      </c>
      <c r="Q73" s="238">
        <v>2070</v>
      </c>
      <c r="R73" s="87" t="e">
        <f t="shared" si="17"/>
        <v>#DIV/0!</v>
      </c>
      <c r="S73" s="87">
        <f t="shared" si="18"/>
        <v>0</v>
      </c>
      <c r="T73" s="3">
        <v>0.09</v>
      </c>
      <c r="U73" s="13">
        <f t="shared" si="19"/>
        <v>0</v>
      </c>
      <c r="V73" s="186" t="s">
        <v>523</v>
      </c>
      <c r="W73" s="187">
        <v>2.98</v>
      </c>
      <c r="X73" s="188"/>
    </row>
    <row r="74" spans="2:24" s="290" customFormat="1" x14ac:dyDescent="0.25">
      <c r="B74" s="25" t="s">
        <v>154</v>
      </c>
      <c r="C74" s="1" t="s">
        <v>2</v>
      </c>
      <c r="D74" s="11">
        <v>35</v>
      </c>
      <c r="E74" s="35" t="s">
        <v>525</v>
      </c>
      <c r="F74" s="35">
        <v>40</v>
      </c>
      <c r="G74" s="9" t="s">
        <v>5</v>
      </c>
      <c r="H74" s="260"/>
      <c r="I74" s="9" t="s">
        <v>5</v>
      </c>
      <c r="J74" s="12" t="s">
        <v>141</v>
      </c>
      <c r="K74" s="2"/>
      <c r="L74" s="264">
        <v>12</v>
      </c>
      <c r="M74" s="86"/>
      <c r="N74" s="318">
        <v>35</v>
      </c>
      <c r="O74" s="87" t="e">
        <f t="shared" si="15"/>
        <v>#DIV/0!</v>
      </c>
      <c r="P74" s="87">
        <f t="shared" si="16"/>
        <v>0</v>
      </c>
      <c r="Q74" s="238">
        <v>1090</v>
      </c>
      <c r="R74" s="87" t="e">
        <f t="shared" si="17"/>
        <v>#DIV/0!</v>
      </c>
      <c r="S74" s="87">
        <f t="shared" si="18"/>
        <v>0</v>
      </c>
      <c r="T74" s="3">
        <v>0.09</v>
      </c>
      <c r="U74" s="13">
        <f t="shared" si="19"/>
        <v>0</v>
      </c>
      <c r="V74" s="186" t="s">
        <v>523</v>
      </c>
      <c r="W74" s="187">
        <v>0.88</v>
      </c>
      <c r="X74" s="188"/>
    </row>
    <row r="75" spans="2:24" s="290" customFormat="1" x14ac:dyDescent="0.25">
      <c r="B75" s="25" t="s">
        <v>636</v>
      </c>
      <c r="C75" s="1" t="s">
        <v>2</v>
      </c>
      <c r="D75" s="11">
        <v>25</v>
      </c>
      <c r="E75" s="35" t="s">
        <v>525</v>
      </c>
      <c r="F75" s="35">
        <v>35</v>
      </c>
      <c r="G75" s="9" t="s">
        <v>5</v>
      </c>
      <c r="H75" s="260"/>
      <c r="I75" s="9" t="s">
        <v>5</v>
      </c>
      <c r="J75" s="12" t="s">
        <v>141</v>
      </c>
      <c r="K75" s="2"/>
      <c r="L75" s="264">
        <v>6</v>
      </c>
      <c r="M75" s="86"/>
      <c r="N75" s="318">
        <v>25</v>
      </c>
      <c r="O75" s="87" t="e">
        <f t="shared" si="15"/>
        <v>#DIV/0!</v>
      </c>
      <c r="P75" s="87">
        <f t="shared" si="16"/>
        <v>0</v>
      </c>
      <c r="Q75" s="238">
        <v>240</v>
      </c>
      <c r="R75" s="87" t="e">
        <f t="shared" si="17"/>
        <v>#DIV/0!</v>
      </c>
      <c r="S75" s="87">
        <f t="shared" si="18"/>
        <v>0</v>
      </c>
      <c r="T75" s="3">
        <v>0.09</v>
      </c>
      <c r="U75" s="13">
        <f t="shared" si="19"/>
        <v>0</v>
      </c>
      <c r="V75" s="186" t="s">
        <v>523</v>
      </c>
      <c r="W75" s="187">
        <v>2.98</v>
      </c>
      <c r="X75" s="188"/>
    </row>
    <row r="76" spans="2:24" s="290" customFormat="1" x14ac:dyDescent="0.25">
      <c r="B76" s="25" t="s">
        <v>147</v>
      </c>
      <c r="C76" s="1" t="s">
        <v>2</v>
      </c>
      <c r="D76" s="11">
        <v>40</v>
      </c>
      <c r="E76" s="35" t="s">
        <v>525</v>
      </c>
      <c r="F76" s="35">
        <v>65</v>
      </c>
      <c r="G76" s="9" t="s">
        <v>5</v>
      </c>
      <c r="H76" s="260"/>
      <c r="I76" s="9" t="s">
        <v>5</v>
      </c>
      <c r="J76" s="12" t="s">
        <v>141</v>
      </c>
      <c r="K76" s="2"/>
      <c r="L76" s="264">
        <v>1</v>
      </c>
      <c r="M76" s="86"/>
      <c r="N76" s="318">
        <v>50</v>
      </c>
      <c r="O76" s="87" t="e">
        <f t="shared" si="15"/>
        <v>#DIV/0!</v>
      </c>
      <c r="P76" s="87">
        <f t="shared" si="16"/>
        <v>0</v>
      </c>
      <c r="Q76" s="238">
        <v>140</v>
      </c>
      <c r="R76" s="87" t="e">
        <f t="shared" si="17"/>
        <v>#DIV/0!</v>
      </c>
      <c r="S76" s="87">
        <f t="shared" si="18"/>
        <v>0</v>
      </c>
      <c r="T76" s="3">
        <v>0.09</v>
      </c>
      <c r="U76" s="13">
        <f t="shared" si="19"/>
        <v>0</v>
      </c>
      <c r="V76" s="186" t="s">
        <v>523</v>
      </c>
      <c r="W76" s="187">
        <v>3.75</v>
      </c>
      <c r="X76" s="188"/>
    </row>
    <row r="77" spans="2:24" s="290" customFormat="1" x14ac:dyDescent="0.25">
      <c r="B77" s="25" t="s">
        <v>145</v>
      </c>
      <c r="C77" s="1" t="s">
        <v>2</v>
      </c>
      <c r="D77" s="11">
        <v>12</v>
      </c>
      <c r="E77" s="35" t="s">
        <v>525</v>
      </c>
      <c r="F77" s="35">
        <v>15</v>
      </c>
      <c r="G77" s="9" t="s">
        <v>5</v>
      </c>
      <c r="H77" s="260"/>
      <c r="I77" s="9" t="s">
        <v>5</v>
      </c>
      <c r="J77" s="12" t="s">
        <v>141</v>
      </c>
      <c r="K77" s="2"/>
      <c r="L77" s="264">
        <v>6</v>
      </c>
      <c r="M77" s="86"/>
      <c r="N77" s="318">
        <v>12</v>
      </c>
      <c r="O77" s="87" t="e">
        <f t="shared" si="15"/>
        <v>#DIV/0!</v>
      </c>
      <c r="P77" s="87">
        <f t="shared" si="16"/>
        <v>0</v>
      </c>
      <c r="Q77" s="238">
        <v>1610</v>
      </c>
      <c r="R77" s="87" t="e">
        <f t="shared" si="17"/>
        <v>#DIV/0!</v>
      </c>
      <c r="S77" s="87">
        <f t="shared" si="18"/>
        <v>0</v>
      </c>
      <c r="T77" s="3">
        <v>0.09</v>
      </c>
      <c r="U77" s="13">
        <f t="shared" si="19"/>
        <v>0</v>
      </c>
      <c r="V77" s="186" t="s">
        <v>523</v>
      </c>
      <c r="W77" s="187">
        <v>2.98</v>
      </c>
      <c r="X77" s="188"/>
    </row>
    <row r="78" spans="2:24" s="290" customFormat="1" x14ac:dyDescent="0.25">
      <c r="B78" s="25" t="s">
        <v>149</v>
      </c>
      <c r="C78" s="1" t="s">
        <v>2</v>
      </c>
      <c r="D78" s="11">
        <v>34</v>
      </c>
      <c r="E78" s="35" t="s">
        <v>525</v>
      </c>
      <c r="F78" s="35">
        <v>50</v>
      </c>
      <c r="G78" s="9" t="s">
        <v>5</v>
      </c>
      <c r="H78" s="260"/>
      <c r="I78" s="9" t="s">
        <v>5</v>
      </c>
      <c r="J78" s="12" t="s">
        <v>382</v>
      </c>
      <c r="K78" s="2"/>
      <c r="L78" s="264">
        <v>6</v>
      </c>
      <c r="M78" s="86"/>
      <c r="N78" s="318">
        <v>50</v>
      </c>
      <c r="O78" s="87" t="e">
        <f t="shared" si="15"/>
        <v>#DIV/0!</v>
      </c>
      <c r="P78" s="87">
        <f t="shared" si="16"/>
        <v>0</v>
      </c>
      <c r="Q78" s="238">
        <v>650</v>
      </c>
      <c r="R78" s="87" t="e">
        <f t="shared" si="17"/>
        <v>#DIV/0!</v>
      </c>
      <c r="S78" s="87">
        <f t="shared" si="18"/>
        <v>0</v>
      </c>
      <c r="T78" s="3">
        <v>0.09</v>
      </c>
      <c r="U78" s="13">
        <f t="shared" si="19"/>
        <v>0</v>
      </c>
      <c r="V78" s="186" t="s">
        <v>523</v>
      </c>
      <c r="W78" s="187">
        <v>3.75</v>
      </c>
      <c r="X78" s="188"/>
    </row>
    <row r="79" spans="2:24" s="290" customFormat="1" x14ac:dyDescent="0.25">
      <c r="B79" s="25" t="s">
        <v>151</v>
      </c>
      <c r="C79" s="1" t="s">
        <v>2</v>
      </c>
      <c r="D79" s="11">
        <v>70</v>
      </c>
      <c r="E79" s="35"/>
      <c r="F79" s="35"/>
      <c r="G79" s="9" t="s">
        <v>5</v>
      </c>
      <c r="H79" s="260"/>
      <c r="I79" s="9" t="s">
        <v>5</v>
      </c>
      <c r="J79" s="12" t="s">
        <v>141</v>
      </c>
      <c r="K79" s="2"/>
      <c r="L79" s="264">
        <v>6</v>
      </c>
      <c r="M79" s="86"/>
      <c r="N79" s="318">
        <v>70</v>
      </c>
      <c r="O79" s="87" t="e">
        <f t="shared" si="15"/>
        <v>#DIV/0!</v>
      </c>
      <c r="P79" s="87">
        <f t="shared" si="16"/>
        <v>0</v>
      </c>
      <c r="Q79" s="238">
        <v>2335</v>
      </c>
      <c r="R79" s="87" t="e">
        <f t="shared" si="17"/>
        <v>#DIV/0!</v>
      </c>
      <c r="S79" s="87">
        <f t="shared" si="18"/>
        <v>0</v>
      </c>
      <c r="T79" s="3">
        <v>0.09</v>
      </c>
      <c r="U79" s="13">
        <f t="shared" si="19"/>
        <v>0</v>
      </c>
      <c r="V79" s="186" t="s">
        <v>523</v>
      </c>
      <c r="W79" s="187">
        <v>1.9</v>
      </c>
      <c r="X79" s="188"/>
    </row>
    <row r="80" spans="2:24" s="290" customFormat="1" x14ac:dyDescent="0.25">
      <c r="B80" s="25" t="s">
        <v>150</v>
      </c>
      <c r="C80" s="1" t="s">
        <v>2</v>
      </c>
      <c r="D80" s="11">
        <v>40</v>
      </c>
      <c r="E80" s="35"/>
      <c r="F80" s="35"/>
      <c r="G80" s="9" t="s">
        <v>5</v>
      </c>
      <c r="H80" s="260"/>
      <c r="I80" s="9" t="s">
        <v>5</v>
      </c>
      <c r="J80" s="12" t="s">
        <v>49</v>
      </c>
      <c r="K80" s="2"/>
      <c r="L80" s="264">
        <v>10</v>
      </c>
      <c r="M80" s="86"/>
      <c r="N80" s="318">
        <v>40</v>
      </c>
      <c r="O80" s="87" t="e">
        <f t="shared" si="15"/>
        <v>#DIV/0!</v>
      </c>
      <c r="P80" s="87">
        <f t="shared" si="16"/>
        <v>0</v>
      </c>
      <c r="Q80" s="238">
        <v>2245</v>
      </c>
      <c r="R80" s="87" t="e">
        <f t="shared" si="17"/>
        <v>#DIV/0!</v>
      </c>
      <c r="S80" s="87">
        <f t="shared" si="18"/>
        <v>0</v>
      </c>
      <c r="T80" s="3">
        <v>0.09</v>
      </c>
      <c r="U80" s="13">
        <f t="shared" si="19"/>
        <v>0</v>
      </c>
      <c r="V80" s="186" t="s">
        <v>523</v>
      </c>
      <c r="W80" s="187">
        <v>1.38</v>
      </c>
      <c r="X80" s="188"/>
    </row>
    <row r="81" spans="2:24" s="290" customFormat="1" x14ac:dyDescent="0.25">
      <c r="B81" s="25" t="s">
        <v>152</v>
      </c>
      <c r="C81" s="1" t="s">
        <v>2</v>
      </c>
      <c r="D81" s="11">
        <v>30</v>
      </c>
      <c r="E81" s="35"/>
      <c r="F81" s="35"/>
      <c r="G81" s="9" t="s">
        <v>5</v>
      </c>
      <c r="H81" s="260"/>
      <c r="I81" s="9" t="s">
        <v>5</v>
      </c>
      <c r="J81" s="12" t="s">
        <v>49</v>
      </c>
      <c r="K81" s="2"/>
      <c r="L81" s="264">
        <v>12</v>
      </c>
      <c r="M81" s="86"/>
      <c r="N81" s="318">
        <v>30</v>
      </c>
      <c r="O81" s="87" t="e">
        <f t="shared" si="15"/>
        <v>#DIV/0!</v>
      </c>
      <c r="P81" s="87">
        <f t="shared" si="16"/>
        <v>0</v>
      </c>
      <c r="Q81" s="238">
        <v>600</v>
      </c>
      <c r="R81" s="87" t="e">
        <f t="shared" si="17"/>
        <v>#DIV/0!</v>
      </c>
      <c r="S81" s="87">
        <f t="shared" si="18"/>
        <v>0</v>
      </c>
      <c r="T81" s="3">
        <v>0.09</v>
      </c>
      <c r="U81" s="13">
        <f t="shared" si="19"/>
        <v>0</v>
      </c>
      <c r="V81" s="186" t="s">
        <v>523</v>
      </c>
      <c r="W81" s="187">
        <v>0.89</v>
      </c>
      <c r="X81" s="188"/>
    </row>
    <row r="82" spans="2:24" s="290" customFormat="1" x14ac:dyDescent="0.25">
      <c r="B82" s="25" t="s">
        <v>155</v>
      </c>
      <c r="C82" s="10" t="s">
        <v>156</v>
      </c>
      <c r="D82" s="11">
        <v>88</v>
      </c>
      <c r="E82" s="35"/>
      <c r="F82" s="35"/>
      <c r="G82" s="9" t="s">
        <v>5</v>
      </c>
      <c r="H82" s="260"/>
      <c r="I82" s="9" t="s">
        <v>5</v>
      </c>
      <c r="J82" s="12" t="s">
        <v>141</v>
      </c>
      <c r="K82" s="2"/>
      <c r="L82" s="264">
        <v>12</v>
      </c>
      <c r="M82" s="86"/>
      <c r="N82" s="318">
        <v>88</v>
      </c>
      <c r="O82" s="87" t="e">
        <f t="shared" si="15"/>
        <v>#DIV/0!</v>
      </c>
      <c r="P82" s="87">
        <f t="shared" si="16"/>
        <v>0</v>
      </c>
      <c r="Q82" s="238">
        <v>6015</v>
      </c>
      <c r="R82" s="87" t="e">
        <f t="shared" si="17"/>
        <v>#DIV/0!</v>
      </c>
      <c r="S82" s="87">
        <f t="shared" si="18"/>
        <v>0</v>
      </c>
      <c r="T82" s="3">
        <v>0.09</v>
      </c>
      <c r="U82" s="13">
        <f t="shared" si="19"/>
        <v>0</v>
      </c>
      <c r="V82" s="186"/>
      <c r="W82" s="187"/>
      <c r="X82" s="188"/>
    </row>
    <row r="83" spans="2:24" s="4" customFormat="1" x14ac:dyDescent="0.25">
      <c r="B83" s="55"/>
      <c r="C83" s="239"/>
      <c r="D83" s="240"/>
      <c r="E83" s="239"/>
      <c r="F83" s="69"/>
      <c r="G83" s="69"/>
      <c r="H83" s="105"/>
      <c r="I83" s="69"/>
      <c r="J83" s="70"/>
      <c r="K83" s="241"/>
      <c r="L83" s="241"/>
      <c r="M83" s="242" t="s">
        <v>18</v>
      </c>
      <c r="N83" s="313"/>
      <c r="O83" s="242"/>
      <c r="P83" s="242"/>
      <c r="Q83" s="269"/>
      <c r="R83" s="243" t="e">
        <f>SUM(R64:R82)</f>
        <v>#DIV/0!</v>
      </c>
      <c r="S83" s="71"/>
      <c r="T83" s="244"/>
      <c r="U83" s="71"/>
      <c r="V83" s="175"/>
      <c r="W83" s="176"/>
      <c r="X83" s="177"/>
    </row>
    <row r="84" spans="2:24" s="4" customFormat="1" x14ac:dyDescent="0.25">
      <c r="B84" s="46"/>
      <c r="C84" s="228"/>
      <c r="D84" s="229"/>
      <c r="E84" s="228"/>
      <c r="F84" s="40"/>
      <c r="G84" s="40"/>
      <c r="H84" s="102"/>
      <c r="I84" s="40"/>
      <c r="J84" s="47"/>
      <c r="K84" s="230"/>
      <c r="L84" s="230"/>
      <c r="M84" s="48"/>
      <c r="N84" s="311"/>
      <c r="O84" s="48"/>
      <c r="P84" s="48"/>
      <c r="Q84" s="231"/>
      <c r="R84" s="48"/>
      <c r="S84" s="48"/>
      <c r="T84" s="232"/>
      <c r="U84" s="48"/>
      <c r="V84" s="183"/>
      <c r="W84" s="184"/>
      <c r="X84" s="166"/>
    </row>
    <row r="85" spans="2:24" x14ac:dyDescent="0.25">
      <c r="B85" s="204" t="s">
        <v>133</v>
      </c>
      <c r="C85" s="205"/>
      <c r="D85" s="112"/>
      <c r="E85" s="205"/>
      <c r="F85" s="93"/>
      <c r="G85" s="92"/>
      <c r="H85" s="92"/>
      <c r="I85" s="92"/>
      <c r="J85" s="92"/>
      <c r="K85" s="92"/>
      <c r="L85" s="92"/>
      <c r="M85" s="92"/>
      <c r="N85" s="312"/>
      <c r="O85" s="92"/>
      <c r="P85" s="92"/>
      <c r="Q85" s="92"/>
      <c r="R85" s="92"/>
      <c r="S85" s="92"/>
      <c r="T85" s="92"/>
      <c r="U85" s="92"/>
      <c r="V85" s="93"/>
      <c r="W85" s="285"/>
      <c r="X85" s="94"/>
    </row>
    <row r="86" spans="2:24" s="290" customFormat="1" x14ac:dyDescent="0.25">
      <c r="B86" s="82" t="s">
        <v>70</v>
      </c>
      <c r="C86" s="83" t="s">
        <v>2</v>
      </c>
      <c r="D86" s="53">
        <v>400</v>
      </c>
      <c r="E86" s="51"/>
      <c r="F86" s="51"/>
      <c r="G86" s="54" t="s">
        <v>5</v>
      </c>
      <c r="H86" s="280"/>
      <c r="I86" s="54" t="s">
        <v>5</v>
      </c>
      <c r="J86" s="84" t="s">
        <v>8</v>
      </c>
      <c r="K86" s="85"/>
      <c r="L86" s="235">
        <v>24</v>
      </c>
      <c r="M86" s="86"/>
      <c r="N86" s="318">
        <v>400</v>
      </c>
      <c r="O86" s="87" t="e">
        <f t="shared" ref="O86:O98" si="20">M86/H86*N86</f>
        <v>#DIV/0!</v>
      </c>
      <c r="P86" s="87">
        <f t="shared" ref="P86:P98" si="21">M86*K86</f>
        <v>0</v>
      </c>
      <c r="Q86" s="236">
        <v>4520</v>
      </c>
      <c r="R86" s="87" t="e">
        <f t="shared" ref="R86:R98" si="22">O86*Q86</f>
        <v>#DIV/0!</v>
      </c>
      <c r="S86" s="87">
        <f t="shared" ref="S86:S98" si="23">M86*K86</f>
        <v>0</v>
      </c>
      <c r="T86" s="88">
        <v>0.09</v>
      </c>
      <c r="U86" s="87">
        <f t="shared" ref="U86:U98" si="24">M86*(1+T86)</f>
        <v>0</v>
      </c>
      <c r="V86" s="170" t="s">
        <v>523</v>
      </c>
      <c r="W86" s="171">
        <v>0.94</v>
      </c>
      <c r="X86" s="189"/>
    </row>
    <row r="87" spans="2:24" s="290" customFormat="1" x14ac:dyDescent="0.25">
      <c r="B87" s="25" t="s">
        <v>71</v>
      </c>
      <c r="C87" s="1" t="s">
        <v>2</v>
      </c>
      <c r="D87" s="11">
        <v>400</v>
      </c>
      <c r="E87" s="35"/>
      <c r="F87" s="35"/>
      <c r="G87" s="9" t="s">
        <v>5</v>
      </c>
      <c r="H87" s="260"/>
      <c r="I87" s="9" t="s">
        <v>5</v>
      </c>
      <c r="J87" s="12" t="s">
        <v>8</v>
      </c>
      <c r="K87" s="2"/>
      <c r="L87" s="264">
        <v>24</v>
      </c>
      <c r="M87" s="86"/>
      <c r="N87" s="318">
        <v>400</v>
      </c>
      <c r="O87" s="87" t="e">
        <f t="shared" si="20"/>
        <v>#DIV/0!</v>
      </c>
      <c r="P87" s="87">
        <f t="shared" si="21"/>
        <v>0</v>
      </c>
      <c r="Q87" s="238">
        <v>2270</v>
      </c>
      <c r="R87" s="87" t="e">
        <f t="shared" si="22"/>
        <v>#DIV/0!</v>
      </c>
      <c r="S87" s="87">
        <f t="shared" si="23"/>
        <v>0</v>
      </c>
      <c r="T87" s="3">
        <v>0.09</v>
      </c>
      <c r="U87" s="13">
        <f t="shared" si="24"/>
        <v>0</v>
      </c>
      <c r="V87" s="186" t="s">
        <v>523</v>
      </c>
      <c r="W87" s="187">
        <v>1.1299999999999999</v>
      </c>
      <c r="X87" s="188"/>
    </row>
    <row r="88" spans="2:24" s="290" customFormat="1" x14ac:dyDescent="0.25">
      <c r="B88" s="25" t="s">
        <v>72</v>
      </c>
      <c r="C88" s="1" t="s">
        <v>2</v>
      </c>
      <c r="D88" s="11">
        <v>1000</v>
      </c>
      <c r="E88" s="35"/>
      <c r="F88" s="35"/>
      <c r="G88" s="9" t="s">
        <v>5</v>
      </c>
      <c r="H88" s="260"/>
      <c r="I88" s="9" t="s">
        <v>5</v>
      </c>
      <c r="J88" s="12" t="s">
        <v>84</v>
      </c>
      <c r="K88" s="2"/>
      <c r="L88" s="264">
        <v>12</v>
      </c>
      <c r="M88" s="86"/>
      <c r="N88" s="318">
        <v>1000</v>
      </c>
      <c r="O88" s="87" t="e">
        <f t="shared" si="20"/>
        <v>#DIV/0!</v>
      </c>
      <c r="P88" s="87">
        <f t="shared" si="21"/>
        <v>0</v>
      </c>
      <c r="Q88" s="238">
        <v>6900</v>
      </c>
      <c r="R88" s="87" t="e">
        <f t="shared" si="22"/>
        <v>#DIV/0!</v>
      </c>
      <c r="S88" s="87">
        <f t="shared" si="23"/>
        <v>0</v>
      </c>
      <c r="T88" s="3">
        <v>0.09</v>
      </c>
      <c r="U88" s="13">
        <f t="shared" si="24"/>
        <v>0</v>
      </c>
      <c r="V88" s="186" t="s">
        <v>523</v>
      </c>
      <c r="W88" s="187">
        <v>1.9</v>
      </c>
      <c r="X88" s="188"/>
    </row>
    <row r="89" spans="2:24" s="290" customFormat="1" x14ac:dyDescent="0.25">
      <c r="B89" s="25" t="s">
        <v>383</v>
      </c>
      <c r="C89" s="1" t="s">
        <v>2</v>
      </c>
      <c r="D89" s="11">
        <v>1000</v>
      </c>
      <c r="E89" s="35"/>
      <c r="F89" s="35"/>
      <c r="G89" s="9" t="s">
        <v>5</v>
      </c>
      <c r="H89" s="260"/>
      <c r="I89" s="9" t="s">
        <v>5</v>
      </c>
      <c r="J89" s="12" t="s">
        <v>73</v>
      </c>
      <c r="K89" s="2"/>
      <c r="L89" s="264">
        <v>12</v>
      </c>
      <c r="M89" s="86"/>
      <c r="N89" s="318">
        <v>1000</v>
      </c>
      <c r="O89" s="87" t="e">
        <f t="shared" si="20"/>
        <v>#DIV/0!</v>
      </c>
      <c r="P89" s="87">
        <f t="shared" si="21"/>
        <v>0</v>
      </c>
      <c r="Q89" s="238">
        <v>5285</v>
      </c>
      <c r="R89" s="87" t="e">
        <f t="shared" si="22"/>
        <v>#DIV/0!</v>
      </c>
      <c r="S89" s="87">
        <f t="shared" si="23"/>
        <v>0</v>
      </c>
      <c r="T89" s="3">
        <v>0.09</v>
      </c>
      <c r="U89" s="13">
        <f t="shared" si="24"/>
        <v>0</v>
      </c>
      <c r="V89" s="186" t="s">
        <v>523</v>
      </c>
      <c r="W89" s="187">
        <v>1.56</v>
      </c>
      <c r="X89" s="188"/>
    </row>
    <row r="90" spans="2:24" s="290" customFormat="1" x14ac:dyDescent="0.25">
      <c r="B90" s="25" t="s">
        <v>74</v>
      </c>
      <c r="C90" s="1" t="s">
        <v>2</v>
      </c>
      <c r="D90" s="11">
        <v>250</v>
      </c>
      <c r="E90" s="35"/>
      <c r="F90" s="35"/>
      <c r="G90" s="9" t="s">
        <v>5</v>
      </c>
      <c r="H90" s="260"/>
      <c r="I90" s="9" t="s">
        <v>5</v>
      </c>
      <c r="J90" s="12" t="s">
        <v>8</v>
      </c>
      <c r="K90" s="2"/>
      <c r="L90" s="264">
        <v>10</v>
      </c>
      <c r="M90" s="86"/>
      <c r="N90" s="318">
        <v>250</v>
      </c>
      <c r="O90" s="87" t="e">
        <f t="shared" si="20"/>
        <v>#DIV/0!</v>
      </c>
      <c r="P90" s="87">
        <f t="shared" si="21"/>
        <v>0</v>
      </c>
      <c r="Q90" s="238">
        <v>2540</v>
      </c>
      <c r="R90" s="87" t="e">
        <f t="shared" si="22"/>
        <v>#DIV/0!</v>
      </c>
      <c r="S90" s="87">
        <f t="shared" si="23"/>
        <v>0</v>
      </c>
      <c r="T90" s="3">
        <v>0.09</v>
      </c>
      <c r="U90" s="13">
        <f t="shared" si="24"/>
        <v>0</v>
      </c>
      <c r="V90" s="186" t="s">
        <v>523</v>
      </c>
      <c r="W90" s="187">
        <v>0.83</v>
      </c>
      <c r="X90" s="188"/>
    </row>
    <row r="91" spans="2:24" s="290" customFormat="1" x14ac:dyDescent="0.25">
      <c r="B91" s="25" t="s">
        <v>75</v>
      </c>
      <c r="C91" s="1" t="s">
        <v>2</v>
      </c>
      <c r="D91" s="11">
        <v>500</v>
      </c>
      <c r="E91" s="35"/>
      <c r="F91" s="35"/>
      <c r="G91" s="9" t="s">
        <v>5</v>
      </c>
      <c r="H91" s="260"/>
      <c r="I91" s="9" t="s">
        <v>5</v>
      </c>
      <c r="J91" s="12" t="s">
        <v>8</v>
      </c>
      <c r="K91" s="2"/>
      <c r="L91" s="264">
        <v>8</v>
      </c>
      <c r="M91" s="86"/>
      <c r="N91" s="318">
        <v>500</v>
      </c>
      <c r="O91" s="87" t="e">
        <f t="shared" si="20"/>
        <v>#DIV/0!</v>
      </c>
      <c r="P91" s="87">
        <f t="shared" si="21"/>
        <v>0</v>
      </c>
      <c r="Q91" s="238">
        <v>2435</v>
      </c>
      <c r="R91" s="87" t="e">
        <f t="shared" si="22"/>
        <v>#DIV/0!</v>
      </c>
      <c r="S91" s="87">
        <f t="shared" si="23"/>
        <v>0</v>
      </c>
      <c r="T91" s="3">
        <v>0.09</v>
      </c>
      <c r="U91" s="13">
        <f t="shared" si="24"/>
        <v>0</v>
      </c>
      <c r="V91" s="186" t="s">
        <v>523</v>
      </c>
      <c r="W91" s="187">
        <v>1.01</v>
      </c>
      <c r="X91" s="188"/>
    </row>
    <row r="92" spans="2:24" s="290" customFormat="1" x14ac:dyDescent="0.25">
      <c r="B92" s="25" t="s">
        <v>79</v>
      </c>
      <c r="C92" s="1" t="s">
        <v>2</v>
      </c>
      <c r="D92" s="11">
        <v>500</v>
      </c>
      <c r="E92" s="35"/>
      <c r="F92" s="35"/>
      <c r="G92" s="9" t="s">
        <v>5</v>
      </c>
      <c r="H92" s="260"/>
      <c r="I92" s="9" t="s">
        <v>5</v>
      </c>
      <c r="J92" s="12" t="s">
        <v>8</v>
      </c>
      <c r="K92" s="2"/>
      <c r="L92" s="264">
        <v>21</v>
      </c>
      <c r="M92" s="86"/>
      <c r="N92" s="318">
        <v>500</v>
      </c>
      <c r="O92" s="87" t="e">
        <f t="shared" si="20"/>
        <v>#DIV/0!</v>
      </c>
      <c r="P92" s="87">
        <f t="shared" si="21"/>
        <v>0</v>
      </c>
      <c r="Q92" s="238">
        <v>12500</v>
      </c>
      <c r="R92" s="87" t="e">
        <f t="shared" si="22"/>
        <v>#DIV/0!</v>
      </c>
      <c r="S92" s="87">
        <f t="shared" si="23"/>
        <v>0</v>
      </c>
      <c r="T92" s="3">
        <v>0.09</v>
      </c>
      <c r="U92" s="13">
        <f t="shared" si="24"/>
        <v>0</v>
      </c>
      <c r="V92" s="186" t="s">
        <v>523</v>
      </c>
      <c r="W92" s="187">
        <v>0.53</v>
      </c>
      <c r="X92" s="173"/>
    </row>
    <row r="93" spans="2:24" s="290" customFormat="1" x14ac:dyDescent="0.25">
      <c r="B93" s="25" t="s">
        <v>80</v>
      </c>
      <c r="C93" s="1" t="s">
        <v>2</v>
      </c>
      <c r="D93" s="11">
        <v>500</v>
      </c>
      <c r="E93" s="35"/>
      <c r="F93" s="35"/>
      <c r="G93" s="9" t="s">
        <v>5</v>
      </c>
      <c r="H93" s="260"/>
      <c r="I93" s="9" t="s">
        <v>5</v>
      </c>
      <c r="J93" s="12" t="s">
        <v>8</v>
      </c>
      <c r="K93" s="2"/>
      <c r="L93" s="264">
        <v>20</v>
      </c>
      <c r="M93" s="86"/>
      <c r="N93" s="318">
        <v>500</v>
      </c>
      <c r="O93" s="87" t="e">
        <f t="shared" si="20"/>
        <v>#DIV/0!</v>
      </c>
      <c r="P93" s="87">
        <f t="shared" si="21"/>
        <v>0</v>
      </c>
      <c r="Q93" s="238">
        <v>8025</v>
      </c>
      <c r="R93" s="87" t="e">
        <f t="shared" si="22"/>
        <v>#DIV/0!</v>
      </c>
      <c r="S93" s="87">
        <f t="shared" si="23"/>
        <v>0</v>
      </c>
      <c r="T93" s="3">
        <v>0.09</v>
      </c>
      <c r="U93" s="13">
        <f t="shared" si="24"/>
        <v>0</v>
      </c>
      <c r="V93" s="186" t="s">
        <v>523</v>
      </c>
      <c r="W93" s="187">
        <v>0.53</v>
      </c>
      <c r="X93" s="173"/>
    </row>
    <row r="94" spans="2:24" s="290" customFormat="1" x14ac:dyDescent="0.25">
      <c r="B94" s="25" t="s">
        <v>81</v>
      </c>
      <c r="C94" s="1" t="s">
        <v>2</v>
      </c>
      <c r="D94" s="11">
        <v>500</v>
      </c>
      <c r="E94" s="35"/>
      <c r="F94" s="35"/>
      <c r="G94" s="9" t="s">
        <v>5</v>
      </c>
      <c r="H94" s="260"/>
      <c r="I94" s="9" t="s">
        <v>5</v>
      </c>
      <c r="J94" s="12" t="s">
        <v>8</v>
      </c>
      <c r="K94" s="2"/>
      <c r="L94" s="264">
        <v>12</v>
      </c>
      <c r="M94" s="86"/>
      <c r="N94" s="318">
        <v>500</v>
      </c>
      <c r="O94" s="87" t="e">
        <f t="shared" si="20"/>
        <v>#DIV/0!</v>
      </c>
      <c r="P94" s="87">
        <f t="shared" si="21"/>
        <v>0</v>
      </c>
      <c r="Q94" s="238">
        <v>1525</v>
      </c>
      <c r="R94" s="87" t="e">
        <f t="shared" si="22"/>
        <v>#DIV/0!</v>
      </c>
      <c r="S94" s="87">
        <f t="shared" si="23"/>
        <v>0</v>
      </c>
      <c r="T94" s="3">
        <v>0.09</v>
      </c>
      <c r="U94" s="13">
        <f t="shared" si="24"/>
        <v>0</v>
      </c>
      <c r="V94" s="186" t="s">
        <v>523</v>
      </c>
      <c r="W94" s="187">
        <v>1.43</v>
      </c>
      <c r="X94" s="173"/>
    </row>
    <row r="95" spans="2:24" s="290" customFormat="1" x14ac:dyDescent="0.25">
      <c r="B95" s="25" t="s">
        <v>82</v>
      </c>
      <c r="C95" s="1" t="s">
        <v>2</v>
      </c>
      <c r="D95" s="11">
        <v>500</v>
      </c>
      <c r="E95" s="35"/>
      <c r="F95" s="35"/>
      <c r="G95" s="9" t="s">
        <v>5</v>
      </c>
      <c r="H95" s="260"/>
      <c r="I95" s="9" t="s">
        <v>5</v>
      </c>
      <c r="J95" s="12" t="s">
        <v>84</v>
      </c>
      <c r="K95" s="2"/>
      <c r="L95" s="264">
        <v>12</v>
      </c>
      <c r="M95" s="86"/>
      <c r="N95" s="318">
        <v>500</v>
      </c>
      <c r="O95" s="87" t="e">
        <f t="shared" si="20"/>
        <v>#DIV/0!</v>
      </c>
      <c r="P95" s="87">
        <f t="shared" si="21"/>
        <v>0</v>
      </c>
      <c r="Q95" s="238">
        <v>4585</v>
      </c>
      <c r="R95" s="87" t="e">
        <f t="shared" si="22"/>
        <v>#DIV/0!</v>
      </c>
      <c r="S95" s="87">
        <f t="shared" si="23"/>
        <v>0</v>
      </c>
      <c r="T95" s="3">
        <v>0.09</v>
      </c>
      <c r="U95" s="13">
        <f t="shared" si="24"/>
        <v>0</v>
      </c>
      <c r="V95" s="186" t="s">
        <v>523</v>
      </c>
      <c r="W95" s="187">
        <v>1.01</v>
      </c>
      <c r="X95" s="173"/>
    </row>
    <row r="96" spans="2:24" s="290" customFormat="1" x14ac:dyDescent="0.25">
      <c r="B96" s="25" t="s">
        <v>95</v>
      </c>
      <c r="C96" s="1" t="s">
        <v>2</v>
      </c>
      <c r="D96" s="11">
        <v>275</v>
      </c>
      <c r="E96" s="35" t="s">
        <v>525</v>
      </c>
      <c r="F96" s="35">
        <v>450</v>
      </c>
      <c r="G96" s="9" t="s">
        <v>5</v>
      </c>
      <c r="H96" s="260"/>
      <c r="I96" s="9" t="s">
        <v>5</v>
      </c>
      <c r="J96" s="12" t="s">
        <v>84</v>
      </c>
      <c r="K96" s="2"/>
      <c r="L96" s="264">
        <v>12</v>
      </c>
      <c r="M96" s="86"/>
      <c r="N96" s="318">
        <v>350</v>
      </c>
      <c r="O96" s="87" t="e">
        <f t="shared" si="20"/>
        <v>#DIV/0!</v>
      </c>
      <c r="P96" s="87">
        <f t="shared" si="21"/>
        <v>0</v>
      </c>
      <c r="Q96" s="238">
        <v>605</v>
      </c>
      <c r="R96" s="87" t="e">
        <f t="shared" si="22"/>
        <v>#DIV/0!</v>
      </c>
      <c r="S96" s="87">
        <f t="shared" si="23"/>
        <v>0</v>
      </c>
      <c r="T96" s="3">
        <v>0.09</v>
      </c>
      <c r="U96" s="13">
        <f t="shared" si="24"/>
        <v>0</v>
      </c>
      <c r="V96" s="186" t="s">
        <v>523</v>
      </c>
      <c r="W96" s="187">
        <v>1.19</v>
      </c>
      <c r="X96" s="173"/>
    </row>
    <row r="97" spans="2:24" s="290" customFormat="1" x14ac:dyDescent="0.25">
      <c r="B97" s="25" t="s">
        <v>134</v>
      </c>
      <c r="C97" s="1" t="s">
        <v>2</v>
      </c>
      <c r="D97" s="11">
        <v>370</v>
      </c>
      <c r="E97" s="35" t="s">
        <v>525</v>
      </c>
      <c r="F97" s="35">
        <v>375</v>
      </c>
      <c r="G97" s="9" t="s">
        <v>5</v>
      </c>
      <c r="H97" s="260"/>
      <c r="I97" s="9" t="s">
        <v>5</v>
      </c>
      <c r="J97" s="12" t="s">
        <v>84</v>
      </c>
      <c r="K97" s="2"/>
      <c r="L97" s="264">
        <v>6</v>
      </c>
      <c r="M97" s="86"/>
      <c r="N97" s="318">
        <v>375</v>
      </c>
      <c r="O97" s="87" t="e">
        <f t="shared" si="20"/>
        <v>#DIV/0!</v>
      </c>
      <c r="P97" s="87">
        <f t="shared" si="21"/>
        <v>0</v>
      </c>
      <c r="Q97" s="238">
        <v>3615</v>
      </c>
      <c r="R97" s="87" t="e">
        <f t="shared" si="22"/>
        <v>#DIV/0!</v>
      </c>
      <c r="S97" s="87">
        <f t="shared" si="23"/>
        <v>0</v>
      </c>
      <c r="T97" s="3">
        <v>0.09</v>
      </c>
      <c r="U97" s="13">
        <f t="shared" si="24"/>
        <v>0</v>
      </c>
      <c r="V97" s="186" t="s">
        <v>523</v>
      </c>
      <c r="W97" s="187">
        <v>0.89</v>
      </c>
      <c r="X97" s="173"/>
    </row>
    <row r="98" spans="2:24" s="290" customFormat="1" x14ac:dyDescent="0.25">
      <c r="B98" s="25" t="s">
        <v>83</v>
      </c>
      <c r="C98" s="1" t="s">
        <v>2</v>
      </c>
      <c r="D98" s="11">
        <v>500</v>
      </c>
      <c r="E98" s="35"/>
      <c r="F98" s="35"/>
      <c r="G98" s="9" t="s">
        <v>5</v>
      </c>
      <c r="H98" s="260"/>
      <c r="I98" s="9" t="s">
        <v>5</v>
      </c>
      <c r="J98" s="12" t="s">
        <v>84</v>
      </c>
      <c r="K98" s="2"/>
      <c r="L98" s="264">
        <v>6</v>
      </c>
      <c r="M98" s="86"/>
      <c r="N98" s="318">
        <v>500</v>
      </c>
      <c r="O98" s="87" t="e">
        <f t="shared" si="20"/>
        <v>#DIV/0!</v>
      </c>
      <c r="P98" s="87">
        <f t="shared" si="21"/>
        <v>0</v>
      </c>
      <c r="Q98" s="238">
        <v>450</v>
      </c>
      <c r="R98" s="87" t="e">
        <f t="shared" si="22"/>
        <v>#DIV/0!</v>
      </c>
      <c r="S98" s="87">
        <f t="shared" si="23"/>
        <v>0</v>
      </c>
      <c r="T98" s="3">
        <v>0.09</v>
      </c>
      <c r="U98" s="13">
        <f t="shared" si="24"/>
        <v>0</v>
      </c>
      <c r="V98" s="186" t="s">
        <v>523</v>
      </c>
      <c r="W98" s="187">
        <v>2.38</v>
      </c>
      <c r="X98" s="173"/>
    </row>
    <row r="99" spans="2:24" s="4" customFormat="1" x14ac:dyDescent="0.25">
      <c r="B99" s="55"/>
      <c r="C99" s="239"/>
      <c r="D99" s="240"/>
      <c r="E99" s="239"/>
      <c r="F99" s="69"/>
      <c r="G99" s="69"/>
      <c r="H99" s="105"/>
      <c r="I99" s="69"/>
      <c r="J99" s="70"/>
      <c r="K99" s="241"/>
      <c r="L99" s="241"/>
      <c r="M99" s="242" t="s">
        <v>18</v>
      </c>
      <c r="N99" s="313"/>
      <c r="O99" s="242"/>
      <c r="P99" s="242"/>
      <c r="Q99" s="269"/>
      <c r="R99" s="243" t="e">
        <f>SUM(R86:R98)</f>
        <v>#DIV/0!</v>
      </c>
      <c r="S99" s="71"/>
      <c r="T99" s="244"/>
      <c r="U99" s="71"/>
      <c r="V99" s="175"/>
      <c r="W99" s="176"/>
      <c r="X99" s="177"/>
    </row>
    <row r="100" spans="2:24" s="4" customFormat="1" x14ac:dyDescent="0.25">
      <c r="B100" s="46"/>
      <c r="C100" s="228"/>
      <c r="D100" s="229"/>
      <c r="E100" s="228"/>
      <c r="F100" s="40"/>
      <c r="G100" s="40"/>
      <c r="H100" s="102"/>
      <c r="I100" s="40"/>
      <c r="J100" s="47"/>
      <c r="K100" s="230"/>
      <c r="L100" s="230"/>
      <c r="M100" s="48"/>
      <c r="N100" s="311"/>
      <c r="O100" s="48"/>
      <c r="P100" s="48"/>
      <c r="Q100" s="231"/>
      <c r="R100" s="48"/>
      <c r="S100" s="48"/>
      <c r="T100" s="232"/>
      <c r="U100" s="48"/>
      <c r="V100" s="183"/>
      <c r="W100" s="184"/>
      <c r="X100" s="166"/>
    </row>
    <row r="101" spans="2:24" x14ac:dyDescent="0.25">
      <c r="B101" s="204" t="s">
        <v>106</v>
      </c>
      <c r="C101" s="205"/>
      <c r="D101" s="112"/>
      <c r="E101" s="205"/>
      <c r="F101" s="93"/>
      <c r="G101" s="92"/>
      <c r="H101" s="92"/>
      <c r="I101" s="92"/>
      <c r="J101" s="92"/>
      <c r="K101" s="92"/>
      <c r="L101" s="92"/>
      <c r="M101" s="92"/>
      <c r="N101" s="312"/>
      <c r="O101" s="92"/>
      <c r="P101" s="92"/>
      <c r="Q101" s="92"/>
      <c r="R101" s="92"/>
      <c r="S101" s="92"/>
      <c r="T101" s="92"/>
      <c r="U101" s="92"/>
      <c r="V101" s="93"/>
      <c r="W101" s="285"/>
      <c r="X101" s="94"/>
    </row>
    <row r="102" spans="2:24" s="290" customFormat="1" x14ac:dyDescent="0.25">
      <c r="B102" s="82" t="s">
        <v>85</v>
      </c>
      <c r="C102" s="83" t="s">
        <v>2</v>
      </c>
      <c r="D102" s="53">
        <v>500</v>
      </c>
      <c r="E102" s="51"/>
      <c r="F102" s="51"/>
      <c r="G102" s="54" t="s">
        <v>0</v>
      </c>
      <c r="H102" s="280"/>
      <c r="I102" s="54" t="s">
        <v>0</v>
      </c>
      <c r="J102" s="84" t="s">
        <v>1</v>
      </c>
      <c r="K102" s="2"/>
      <c r="L102" s="235">
        <v>12</v>
      </c>
      <c r="M102" s="86"/>
      <c r="N102" s="318">
        <v>500</v>
      </c>
      <c r="O102" s="87" t="e">
        <f t="shared" ref="O102:O110" si="25">M102/H102*N102</f>
        <v>#DIV/0!</v>
      </c>
      <c r="P102" s="87">
        <f t="shared" ref="P102:P110" si="26">M102*K102</f>
        <v>0</v>
      </c>
      <c r="Q102" s="236">
        <v>5400</v>
      </c>
      <c r="R102" s="87" t="e">
        <f t="shared" ref="R102:R110" si="27">O102*Q102</f>
        <v>#DIV/0!</v>
      </c>
      <c r="S102" s="87">
        <f t="shared" ref="S102:S110" si="28">M102*K102</f>
        <v>0</v>
      </c>
      <c r="T102" s="88">
        <v>0.09</v>
      </c>
      <c r="U102" s="87">
        <f t="shared" ref="U102:U110" si="29">M102*(1+T102)</f>
        <v>0</v>
      </c>
      <c r="V102" s="170" t="s">
        <v>523</v>
      </c>
      <c r="W102" s="171">
        <v>4.75</v>
      </c>
      <c r="X102" s="179"/>
    </row>
    <row r="103" spans="2:24" s="290" customFormat="1" x14ac:dyDescent="0.25">
      <c r="B103" s="25" t="s">
        <v>86</v>
      </c>
      <c r="C103" s="1" t="s">
        <v>2</v>
      </c>
      <c r="D103" s="11">
        <v>1000</v>
      </c>
      <c r="E103" s="35"/>
      <c r="F103" s="35"/>
      <c r="G103" s="9" t="s">
        <v>0</v>
      </c>
      <c r="H103" s="260"/>
      <c r="I103" s="9" t="s">
        <v>0</v>
      </c>
      <c r="J103" s="12" t="s">
        <v>1</v>
      </c>
      <c r="K103" s="2"/>
      <c r="L103" s="264">
        <v>15</v>
      </c>
      <c r="M103" s="86"/>
      <c r="N103" s="318">
        <v>1000</v>
      </c>
      <c r="O103" s="87" t="e">
        <f t="shared" si="25"/>
        <v>#DIV/0!</v>
      </c>
      <c r="P103" s="87">
        <f t="shared" si="26"/>
        <v>0</v>
      </c>
      <c r="Q103" s="238">
        <v>13200</v>
      </c>
      <c r="R103" s="87" t="e">
        <f t="shared" si="27"/>
        <v>#DIV/0!</v>
      </c>
      <c r="S103" s="87">
        <f t="shared" si="28"/>
        <v>0</v>
      </c>
      <c r="T103" s="3">
        <v>0.09</v>
      </c>
      <c r="U103" s="13">
        <f t="shared" si="29"/>
        <v>0</v>
      </c>
      <c r="V103" s="170" t="s">
        <v>523</v>
      </c>
      <c r="W103" s="171">
        <v>1.38</v>
      </c>
      <c r="X103" s="173"/>
    </row>
    <row r="104" spans="2:24" s="290" customFormat="1" x14ac:dyDescent="0.25">
      <c r="B104" s="25" t="s">
        <v>384</v>
      </c>
      <c r="C104" s="1" t="s">
        <v>2</v>
      </c>
      <c r="D104" s="11">
        <v>500</v>
      </c>
      <c r="E104" s="35"/>
      <c r="F104" s="35"/>
      <c r="G104" s="9" t="s">
        <v>0</v>
      </c>
      <c r="H104" s="260"/>
      <c r="I104" s="9" t="s">
        <v>0</v>
      </c>
      <c r="J104" s="12" t="s">
        <v>4</v>
      </c>
      <c r="K104" s="2"/>
      <c r="L104" s="264">
        <v>1</v>
      </c>
      <c r="M104" s="86"/>
      <c r="N104" s="318">
        <v>500</v>
      </c>
      <c r="O104" s="87" t="e">
        <f t="shared" si="25"/>
        <v>#DIV/0!</v>
      </c>
      <c r="P104" s="87">
        <f t="shared" si="26"/>
        <v>0</v>
      </c>
      <c r="Q104" s="238">
        <v>50</v>
      </c>
      <c r="R104" s="87" t="e">
        <f t="shared" si="27"/>
        <v>#DIV/0!</v>
      </c>
      <c r="S104" s="87">
        <f t="shared" si="28"/>
        <v>0</v>
      </c>
      <c r="T104" s="3">
        <v>0.09</v>
      </c>
      <c r="U104" s="13">
        <f t="shared" si="29"/>
        <v>0</v>
      </c>
      <c r="V104" s="170" t="s">
        <v>523</v>
      </c>
      <c r="W104" s="171">
        <v>3.88</v>
      </c>
      <c r="X104" s="173"/>
    </row>
    <row r="105" spans="2:24" s="290" customFormat="1" x14ac:dyDescent="0.25">
      <c r="B105" s="25" t="s">
        <v>153</v>
      </c>
      <c r="C105" s="1" t="s">
        <v>2</v>
      </c>
      <c r="D105" s="11">
        <v>125</v>
      </c>
      <c r="E105" s="35" t="s">
        <v>525</v>
      </c>
      <c r="F105" s="35">
        <v>190</v>
      </c>
      <c r="G105" s="9" t="s">
        <v>5</v>
      </c>
      <c r="H105" s="260"/>
      <c r="I105" s="9" t="s">
        <v>5</v>
      </c>
      <c r="J105" s="12" t="s">
        <v>4</v>
      </c>
      <c r="K105" s="2"/>
      <c r="L105" s="264">
        <v>6</v>
      </c>
      <c r="M105" s="86"/>
      <c r="N105" s="318">
        <v>150</v>
      </c>
      <c r="O105" s="87" t="e">
        <f t="shared" si="25"/>
        <v>#DIV/0!</v>
      </c>
      <c r="P105" s="87">
        <f t="shared" si="26"/>
        <v>0</v>
      </c>
      <c r="Q105" s="238">
        <v>1930</v>
      </c>
      <c r="R105" s="87" t="e">
        <f t="shared" si="27"/>
        <v>#DIV/0!</v>
      </c>
      <c r="S105" s="87">
        <f t="shared" si="28"/>
        <v>0</v>
      </c>
      <c r="T105" s="3">
        <v>0.09</v>
      </c>
      <c r="U105" s="13">
        <f t="shared" si="29"/>
        <v>0</v>
      </c>
      <c r="V105" s="170" t="s">
        <v>523</v>
      </c>
      <c r="W105" s="171">
        <v>1.06</v>
      </c>
      <c r="X105" s="173"/>
    </row>
    <row r="106" spans="2:24" s="290" customFormat="1" x14ac:dyDescent="0.25">
      <c r="B106" s="25" t="s">
        <v>87</v>
      </c>
      <c r="C106" s="1" t="s">
        <v>2</v>
      </c>
      <c r="D106" s="11">
        <v>230</v>
      </c>
      <c r="E106" s="35" t="s">
        <v>525</v>
      </c>
      <c r="F106" s="35">
        <v>240</v>
      </c>
      <c r="G106" s="9" t="s">
        <v>5</v>
      </c>
      <c r="H106" s="260"/>
      <c r="I106" s="9" t="s">
        <v>5</v>
      </c>
      <c r="J106" s="12" t="s">
        <v>4</v>
      </c>
      <c r="K106" s="2"/>
      <c r="L106" s="264">
        <v>12</v>
      </c>
      <c r="M106" s="86"/>
      <c r="N106" s="318">
        <v>230</v>
      </c>
      <c r="O106" s="87" t="e">
        <f t="shared" si="25"/>
        <v>#DIV/0!</v>
      </c>
      <c r="P106" s="87">
        <f t="shared" si="26"/>
        <v>0</v>
      </c>
      <c r="Q106" s="238">
        <v>7085</v>
      </c>
      <c r="R106" s="87" t="e">
        <f t="shared" si="27"/>
        <v>#DIV/0!</v>
      </c>
      <c r="S106" s="87">
        <f t="shared" si="28"/>
        <v>0</v>
      </c>
      <c r="T106" s="3">
        <v>0.09</v>
      </c>
      <c r="U106" s="13">
        <f t="shared" si="29"/>
        <v>0</v>
      </c>
      <c r="V106" s="170" t="s">
        <v>523</v>
      </c>
      <c r="W106" s="171">
        <v>1.19</v>
      </c>
      <c r="X106" s="173"/>
    </row>
    <row r="107" spans="2:24" s="290" customFormat="1" x14ac:dyDescent="0.25">
      <c r="B107" s="25" t="s">
        <v>88</v>
      </c>
      <c r="C107" s="1" t="s">
        <v>2</v>
      </c>
      <c r="D107" s="11">
        <v>260</v>
      </c>
      <c r="E107" s="35" t="s">
        <v>525</v>
      </c>
      <c r="F107" s="35">
        <v>300</v>
      </c>
      <c r="G107" s="9" t="s">
        <v>5</v>
      </c>
      <c r="H107" s="260"/>
      <c r="I107" s="9" t="s">
        <v>5</v>
      </c>
      <c r="J107" s="12" t="s">
        <v>4</v>
      </c>
      <c r="K107" s="2"/>
      <c r="L107" s="264">
        <v>3</v>
      </c>
      <c r="M107" s="86"/>
      <c r="N107" s="318">
        <v>275</v>
      </c>
      <c r="O107" s="87" t="e">
        <f t="shared" si="25"/>
        <v>#DIV/0!</v>
      </c>
      <c r="P107" s="87">
        <f t="shared" si="26"/>
        <v>0</v>
      </c>
      <c r="Q107" s="238">
        <v>90</v>
      </c>
      <c r="R107" s="87" t="e">
        <f t="shared" si="27"/>
        <v>#DIV/0!</v>
      </c>
      <c r="S107" s="87">
        <f t="shared" si="28"/>
        <v>0</v>
      </c>
      <c r="T107" s="3">
        <v>0.09</v>
      </c>
      <c r="U107" s="13">
        <f t="shared" si="29"/>
        <v>0</v>
      </c>
      <c r="V107" s="170" t="s">
        <v>523</v>
      </c>
      <c r="W107" s="171">
        <v>1.5</v>
      </c>
      <c r="X107" s="173"/>
    </row>
    <row r="108" spans="2:24" s="290" customFormat="1" x14ac:dyDescent="0.25">
      <c r="B108" s="25" t="s">
        <v>107</v>
      </c>
      <c r="C108" s="1" t="s">
        <v>2</v>
      </c>
      <c r="D108" s="11">
        <v>330</v>
      </c>
      <c r="E108" s="35"/>
      <c r="F108" s="35"/>
      <c r="G108" s="9" t="s">
        <v>5</v>
      </c>
      <c r="H108" s="260"/>
      <c r="I108" s="26" t="s">
        <v>5</v>
      </c>
      <c r="J108" s="12" t="s">
        <v>4</v>
      </c>
      <c r="K108" s="2"/>
      <c r="L108" s="264">
        <v>12</v>
      </c>
      <c r="M108" s="86"/>
      <c r="N108" s="318">
        <v>330</v>
      </c>
      <c r="O108" s="87" t="e">
        <f t="shared" si="25"/>
        <v>#DIV/0!</v>
      </c>
      <c r="P108" s="87">
        <f t="shared" si="26"/>
        <v>0</v>
      </c>
      <c r="Q108" s="238">
        <v>4545</v>
      </c>
      <c r="R108" s="87" t="e">
        <f t="shared" si="27"/>
        <v>#DIV/0!</v>
      </c>
      <c r="S108" s="87">
        <f t="shared" si="28"/>
        <v>0</v>
      </c>
      <c r="T108" s="3">
        <v>0.09</v>
      </c>
      <c r="U108" s="13">
        <f t="shared" si="29"/>
        <v>0</v>
      </c>
      <c r="V108" s="170" t="s">
        <v>523</v>
      </c>
      <c r="W108" s="171">
        <v>0.83</v>
      </c>
      <c r="X108" s="173"/>
    </row>
    <row r="109" spans="2:24" s="290" customFormat="1" x14ac:dyDescent="0.25">
      <c r="B109" s="25" t="s">
        <v>114</v>
      </c>
      <c r="C109" s="1" t="s">
        <v>2</v>
      </c>
      <c r="D109" s="11">
        <v>320</v>
      </c>
      <c r="E109" s="35" t="s">
        <v>525</v>
      </c>
      <c r="F109" s="35">
        <v>330</v>
      </c>
      <c r="G109" s="9" t="s">
        <v>5</v>
      </c>
      <c r="H109" s="260"/>
      <c r="I109" s="26" t="s">
        <v>5</v>
      </c>
      <c r="J109" s="12" t="s">
        <v>4</v>
      </c>
      <c r="K109" s="2"/>
      <c r="L109" s="264">
        <v>6</v>
      </c>
      <c r="M109" s="86"/>
      <c r="N109" s="318">
        <v>325</v>
      </c>
      <c r="O109" s="87" t="e">
        <f t="shared" si="25"/>
        <v>#DIV/0!</v>
      </c>
      <c r="P109" s="87">
        <f t="shared" si="26"/>
        <v>0</v>
      </c>
      <c r="Q109" s="238">
        <v>275</v>
      </c>
      <c r="R109" s="87" t="e">
        <f t="shared" si="27"/>
        <v>#DIV/0!</v>
      </c>
      <c r="S109" s="87">
        <f t="shared" si="28"/>
        <v>0</v>
      </c>
      <c r="T109" s="3">
        <v>0.09</v>
      </c>
      <c r="U109" s="13">
        <f t="shared" si="29"/>
        <v>0</v>
      </c>
      <c r="V109" s="170" t="s">
        <v>523</v>
      </c>
      <c r="W109" s="171">
        <v>0.59</v>
      </c>
      <c r="X109" s="173"/>
    </row>
    <row r="110" spans="2:24" s="290" customFormat="1" x14ac:dyDescent="0.25">
      <c r="B110" s="25" t="s">
        <v>131</v>
      </c>
      <c r="C110" s="1" t="s">
        <v>2</v>
      </c>
      <c r="D110" s="11">
        <v>1000</v>
      </c>
      <c r="E110" s="35"/>
      <c r="F110" s="35"/>
      <c r="G110" s="9" t="s">
        <v>0</v>
      </c>
      <c r="H110" s="260"/>
      <c r="I110" s="26" t="s">
        <v>0</v>
      </c>
      <c r="J110" s="12" t="s">
        <v>1</v>
      </c>
      <c r="K110" s="2"/>
      <c r="L110" s="264">
        <v>6</v>
      </c>
      <c r="M110" s="86"/>
      <c r="N110" s="318">
        <v>1000</v>
      </c>
      <c r="O110" s="87" t="e">
        <f t="shared" si="25"/>
        <v>#DIV/0!</v>
      </c>
      <c r="P110" s="87">
        <f t="shared" si="26"/>
        <v>0</v>
      </c>
      <c r="Q110" s="238">
        <v>2700</v>
      </c>
      <c r="R110" s="87" t="e">
        <f t="shared" si="27"/>
        <v>#DIV/0!</v>
      </c>
      <c r="S110" s="87">
        <f t="shared" si="28"/>
        <v>0</v>
      </c>
      <c r="T110" s="3">
        <v>0.09</v>
      </c>
      <c r="U110" s="13">
        <f t="shared" si="29"/>
        <v>0</v>
      </c>
      <c r="V110" s="170" t="s">
        <v>523</v>
      </c>
      <c r="W110" s="171">
        <v>0.77</v>
      </c>
      <c r="X110" s="173"/>
    </row>
    <row r="111" spans="2:24" s="4" customFormat="1" x14ac:dyDescent="0.25">
      <c r="B111" s="55"/>
      <c r="C111" s="239"/>
      <c r="D111" s="240"/>
      <c r="E111" s="239"/>
      <c r="F111" s="69"/>
      <c r="G111" s="69"/>
      <c r="H111" s="105"/>
      <c r="I111" s="69"/>
      <c r="J111" s="70"/>
      <c r="K111" s="241"/>
      <c r="L111" s="241"/>
      <c r="M111" s="242" t="s">
        <v>18</v>
      </c>
      <c r="N111" s="313"/>
      <c r="O111" s="242"/>
      <c r="P111" s="242"/>
      <c r="Q111" s="269"/>
      <c r="R111" s="243" t="e">
        <f>SUM(R102:R110)</f>
        <v>#DIV/0!</v>
      </c>
      <c r="S111" s="71"/>
      <c r="T111" s="244"/>
      <c r="U111" s="71"/>
      <c r="V111" s="175"/>
      <c r="W111" s="176"/>
      <c r="X111" s="177"/>
    </row>
    <row r="112" spans="2:24" s="4" customFormat="1" x14ac:dyDescent="0.25">
      <c r="B112" s="46"/>
      <c r="C112" s="228"/>
      <c r="D112" s="229"/>
      <c r="E112" s="228"/>
      <c r="F112" s="40"/>
      <c r="G112" s="40"/>
      <c r="H112" s="102"/>
      <c r="I112" s="40"/>
      <c r="J112" s="47"/>
      <c r="K112" s="230"/>
      <c r="L112" s="230"/>
      <c r="M112" s="48"/>
      <c r="N112" s="311"/>
      <c r="O112" s="48"/>
      <c r="P112" s="48"/>
      <c r="Q112" s="231"/>
      <c r="R112" s="48"/>
      <c r="S112" s="48"/>
      <c r="T112" s="232"/>
      <c r="U112" s="48"/>
      <c r="V112" s="183"/>
      <c r="W112" s="184"/>
      <c r="X112" s="166"/>
    </row>
    <row r="113" spans="2:25" x14ac:dyDescent="0.25">
      <c r="B113" s="204" t="s">
        <v>629</v>
      </c>
      <c r="C113" s="205"/>
      <c r="D113" s="112"/>
      <c r="E113" s="205"/>
      <c r="F113" s="93"/>
      <c r="G113" s="92"/>
      <c r="H113" s="92"/>
      <c r="I113" s="92"/>
      <c r="J113" s="92"/>
      <c r="K113" s="92"/>
      <c r="L113" s="92"/>
      <c r="M113" s="92"/>
      <c r="N113" s="312"/>
      <c r="O113" s="92"/>
      <c r="P113" s="92"/>
      <c r="Q113" s="92"/>
      <c r="R113" s="92"/>
      <c r="S113" s="92"/>
      <c r="T113" s="92"/>
      <c r="U113" s="92"/>
      <c r="V113" s="93"/>
      <c r="W113" s="285"/>
      <c r="X113" s="94"/>
    </row>
    <row r="114" spans="2:25" s="290" customFormat="1" x14ac:dyDescent="0.25">
      <c r="B114" s="82" t="s">
        <v>637</v>
      </c>
      <c r="C114" s="83" t="s">
        <v>2</v>
      </c>
      <c r="D114" s="53">
        <v>400</v>
      </c>
      <c r="E114" s="51"/>
      <c r="F114" s="51"/>
      <c r="G114" s="54" t="s">
        <v>5</v>
      </c>
      <c r="H114" s="260"/>
      <c r="I114" s="54" t="s">
        <v>5</v>
      </c>
      <c r="J114" s="84" t="s">
        <v>89</v>
      </c>
      <c r="K114" s="2"/>
      <c r="L114" s="235">
        <v>12</v>
      </c>
      <c r="M114" s="86"/>
      <c r="N114" s="318">
        <v>400</v>
      </c>
      <c r="O114" s="87" t="e">
        <f t="shared" ref="O114:O124" si="30">M114/H114*N114</f>
        <v>#DIV/0!</v>
      </c>
      <c r="P114" s="87">
        <f t="shared" ref="P114:P123" si="31">M114*K114</f>
        <v>0</v>
      </c>
      <c r="Q114" s="236">
        <v>8815</v>
      </c>
      <c r="R114" s="87" t="e">
        <f t="shared" ref="R114:R124" si="32">O114*Q114</f>
        <v>#DIV/0!</v>
      </c>
      <c r="S114" s="87">
        <f t="shared" ref="S114:S124" si="33">M114*K114</f>
        <v>0</v>
      </c>
      <c r="T114" s="88">
        <v>0.09</v>
      </c>
      <c r="U114" s="87">
        <f t="shared" ref="U114:U124" si="34">M114*(1+T114)</f>
        <v>0</v>
      </c>
      <c r="V114" s="170" t="s">
        <v>523</v>
      </c>
      <c r="W114" s="171">
        <v>1.19</v>
      </c>
      <c r="X114" s="179"/>
    </row>
    <row r="115" spans="2:25" s="290" customFormat="1" x14ac:dyDescent="0.25">
      <c r="B115" s="25" t="s">
        <v>385</v>
      </c>
      <c r="C115" s="1" t="s">
        <v>2</v>
      </c>
      <c r="D115" s="53">
        <v>400</v>
      </c>
      <c r="E115" s="51"/>
      <c r="F115" s="51"/>
      <c r="G115" s="54" t="s">
        <v>5</v>
      </c>
      <c r="H115" s="260"/>
      <c r="I115" s="9" t="s">
        <v>5</v>
      </c>
      <c r="J115" s="12" t="s">
        <v>89</v>
      </c>
      <c r="K115" s="2"/>
      <c r="L115" s="264">
        <v>12</v>
      </c>
      <c r="M115" s="86"/>
      <c r="N115" s="318">
        <v>400</v>
      </c>
      <c r="O115" s="87" t="e">
        <f t="shared" si="30"/>
        <v>#DIV/0!</v>
      </c>
      <c r="P115" s="87">
        <f t="shared" si="31"/>
        <v>0</v>
      </c>
      <c r="Q115" s="238">
        <v>2305</v>
      </c>
      <c r="R115" s="87" t="e">
        <f t="shared" si="32"/>
        <v>#DIV/0!</v>
      </c>
      <c r="S115" s="87">
        <f t="shared" si="33"/>
        <v>0</v>
      </c>
      <c r="T115" s="3">
        <v>0.09</v>
      </c>
      <c r="U115" s="13">
        <f t="shared" si="34"/>
        <v>0</v>
      </c>
      <c r="V115" s="170" t="s">
        <v>523</v>
      </c>
      <c r="W115" s="171">
        <v>2.14</v>
      </c>
      <c r="X115" s="173"/>
    </row>
    <row r="116" spans="2:25" s="290" customFormat="1" x14ac:dyDescent="0.25">
      <c r="B116" s="25" t="s">
        <v>90</v>
      </c>
      <c r="C116" s="1" t="s">
        <v>2</v>
      </c>
      <c r="D116" s="53">
        <v>200</v>
      </c>
      <c r="E116" s="51" t="s">
        <v>525</v>
      </c>
      <c r="F116" s="51">
        <v>275</v>
      </c>
      <c r="G116" s="54" t="s">
        <v>5</v>
      </c>
      <c r="H116" s="260"/>
      <c r="I116" s="9" t="s">
        <v>5</v>
      </c>
      <c r="J116" s="12" t="s">
        <v>84</v>
      </c>
      <c r="K116" s="2"/>
      <c r="L116" s="264">
        <v>12</v>
      </c>
      <c r="M116" s="86"/>
      <c r="N116" s="318">
        <v>250</v>
      </c>
      <c r="O116" s="87" t="e">
        <f t="shared" si="30"/>
        <v>#DIV/0!</v>
      </c>
      <c r="P116" s="87">
        <f t="shared" si="31"/>
        <v>0</v>
      </c>
      <c r="Q116" s="238">
        <v>6280</v>
      </c>
      <c r="R116" s="87" t="e">
        <f t="shared" si="32"/>
        <v>#DIV/0!</v>
      </c>
      <c r="S116" s="87">
        <f t="shared" si="33"/>
        <v>0</v>
      </c>
      <c r="T116" s="3">
        <v>0.09</v>
      </c>
      <c r="U116" s="13">
        <f t="shared" si="34"/>
        <v>0</v>
      </c>
      <c r="V116" s="170" t="s">
        <v>523</v>
      </c>
      <c r="W116" s="171">
        <v>1.31</v>
      </c>
      <c r="X116" s="173"/>
    </row>
    <row r="117" spans="2:25" s="290" customFormat="1" x14ac:dyDescent="0.25">
      <c r="B117" s="25" t="s">
        <v>386</v>
      </c>
      <c r="C117" s="1" t="s">
        <v>2</v>
      </c>
      <c r="D117" s="53">
        <v>400</v>
      </c>
      <c r="E117" s="51"/>
      <c r="F117" s="51"/>
      <c r="G117" s="54" t="s">
        <v>5</v>
      </c>
      <c r="H117" s="260"/>
      <c r="I117" s="9" t="s">
        <v>5</v>
      </c>
      <c r="J117" s="12" t="s">
        <v>92</v>
      </c>
      <c r="K117" s="2"/>
      <c r="L117" s="264">
        <v>12</v>
      </c>
      <c r="M117" s="86"/>
      <c r="N117" s="318">
        <v>400</v>
      </c>
      <c r="O117" s="87" t="e">
        <f t="shared" si="30"/>
        <v>#DIV/0!</v>
      </c>
      <c r="P117" s="87">
        <f t="shared" si="31"/>
        <v>0</v>
      </c>
      <c r="Q117" s="238">
        <v>90</v>
      </c>
      <c r="R117" s="87" t="e">
        <f t="shared" si="32"/>
        <v>#DIV/0!</v>
      </c>
      <c r="S117" s="87">
        <f t="shared" si="33"/>
        <v>0</v>
      </c>
      <c r="T117" s="3">
        <v>0.09</v>
      </c>
      <c r="U117" s="13">
        <f t="shared" si="34"/>
        <v>0</v>
      </c>
      <c r="V117" s="170" t="s">
        <v>523</v>
      </c>
      <c r="W117" s="171">
        <v>1.54</v>
      </c>
      <c r="X117" s="173"/>
    </row>
    <row r="118" spans="2:25" s="290" customFormat="1" x14ac:dyDescent="0.25">
      <c r="B118" s="25" t="s">
        <v>91</v>
      </c>
      <c r="C118" s="10" t="s">
        <v>93</v>
      </c>
      <c r="D118" s="53">
        <v>425</v>
      </c>
      <c r="E118" s="51"/>
      <c r="F118" s="51"/>
      <c r="G118" s="54" t="s">
        <v>5</v>
      </c>
      <c r="H118" s="260"/>
      <c r="I118" s="9" t="s">
        <v>5</v>
      </c>
      <c r="J118" s="12" t="s">
        <v>7</v>
      </c>
      <c r="K118" s="2"/>
      <c r="L118" s="264">
        <v>12</v>
      </c>
      <c r="M118" s="86"/>
      <c r="N118" s="318">
        <v>425</v>
      </c>
      <c r="O118" s="87" t="e">
        <f t="shared" si="30"/>
        <v>#DIV/0!</v>
      </c>
      <c r="P118" s="87">
        <f t="shared" si="31"/>
        <v>0</v>
      </c>
      <c r="Q118" s="238">
        <v>70</v>
      </c>
      <c r="R118" s="87" t="e">
        <f t="shared" si="32"/>
        <v>#DIV/0!</v>
      </c>
      <c r="S118" s="87">
        <f t="shared" si="33"/>
        <v>0</v>
      </c>
      <c r="T118" s="3">
        <v>0.09</v>
      </c>
      <c r="U118" s="13">
        <f t="shared" si="34"/>
        <v>0</v>
      </c>
      <c r="V118" s="170"/>
      <c r="W118" s="171"/>
      <c r="X118" s="173"/>
    </row>
    <row r="119" spans="2:25" s="290" customFormat="1" x14ac:dyDescent="0.25">
      <c r="B119" s="25" t="s">
        <v>387</v>
      </c>
      <c r="C119" s="1" t="s">
        <v>2</v>
      </c>
      <c r="D119" s="53">
        <v>18</v>
      </c>
      <c r="E119" s="51"/>
      <c r="F119" s="51"/>
      <c r="G119" s="54" t="s">
        <v>5</v>
      </c>
      <c r="H119" s="260"/>
      <c r="I119" s="26" t="s">
        <v>5</v>
      </c>
      <c r="J119" s="12" t="s">
        <v>49</v>
      </c>
      <c r="K119" s="2"/>
      <c r="L119" s="264">
        <v>25</v>
      </c>
      <c r="M119" s="86"/>
      <c r="N119" s="318">
        <v>18</v>
      </c>
      <c r="O119" s="87" t="e">
        <f t="shared" si="30"/>
        <v>#DIV/0!</v>
      </c>
      <c r="P119" s="87">
        <f t="shared" si="31"/>
        <v>0</v>
      </c>
      <c r="Q119" s="238">
        <v>2940</v>
      </c>
      <c r="R119" s="87" t="e">
        <f t="shared" si="32"/>
        <v>#DIV/0!</v>
      </c>
      <c r="S119" s="87">
        <f t="shared" si="33"/>
        <v>0</v>
      </c>
      <c r="T119" s="3">
        <v>0.09</v>
      </c>
      <c r="U119" s="13">
        <f t="shared" si="34"/>
        <v>0</v>
      </c>
      <c r="V119" s="170" t="s">
        <v>523</v>
      </c>
      <c r="W119" s="171">
        <v>0.3</v>
      </c>
      <c r="X119" s="173"/>
    </row>
    <row r="120" spans="2:25" s="290" customFormat="1" x14ac:dyDescent="0.25">
      <c r="B120" s="25" t="s">
        <v>41</v>
      </c>
      <c r="C120" s="1" t="s">
        <v>2</v>
      </c>
      <c r="D120" s="53">
        <v>100</v>
      </c>
      <c r="E120" s="51" t="s">
        <v>525</v>
      </c>
      <c r="F120" s="51">
        <v>150</v>
      </c>
      <c r="G120" s="54" t="s">
        <v>5</v>
      </c>
      <c r="H120" s="260"/>
      <c r="I120" s="9" t="s">
        <v>5</v>
      </c>
      <c r="J120" s="12" t="s">
        <v>7</v>
      </c>
      <c r="K120" s="2"/>
      <c r="L120" s="264">
        <v>10</v>
      </c>
      <c r="M120" s="86"/>
      <c r="N120" s="318">
        <v>125</v>
      </c>
      <c r="O120" s="87" t="e">
        <f t="shared" si="30"/>
        <v>#DIV/0!</v>
      </c>
      <c r="P120" s="87">
        <f t="shared" si="31"/>
        <v>0</v>
      </c>
      <c r="Q120" s="238">
        <v>9970</v>
      </c>
      <c r="R120" s="87" t="e">
        <f t="shared" si="32"/>
        <v>#DIV/0!</v>
      </c>
      <c r="S120" s="87">
        <f t="shared" si="33"/>
        <v>0</v>
      </c>
      <c r="T120" s="3">
        <v>0.09</v>
      </c>
      <c r="U120" s="13">
        <f t="shared" si="34"/>
        <v>0</v>
      </c>
      <c r="V120" s="170" t="s">
        <v>523</v>
      </c>
      <c r="W120" s="171">
        <v>2.38</v>
      </c>
      <c r="X120" s="173" t="s">
        <v>342</v>
      </c>
    </row>
    <row r="121" spans="2:25" s="290" customFormat="1" x14ac:dyDescent="0.25">
      <c r="B121" s="25" t="s">
        <v>42</v>
      </c>
      <c r="C121" s="1" t="s">
        <v>2</v>
      </c>
      <c r="D121" s="53">
        <v>100</v>
      </c>
      <c r="E121" s="51" t="s">
        <v>525</v>
      </c>
      <c r="F121" s="51">
        <v>150</v>
      </c>
      <c r="G121" s="54" t="s">
        <v>5</v>
      </c>
      <c r="H121" s="260"/>
      <c r="I121" s="9" t="s">
        <v>5</v>
      </c>
      <c r="J121" s="12" t="s">
        <v>7</v>
      </c>
      <c r="K121" s="2"/>
      <c r="L121" s="264">
        <v>13</v>
      </c>
      <c r="M121" s="86"/>
      <c r="N121" s="318">
        <v>125</v>
      </c>
      <c r="O121" s="87" t="e">
        <f t="shared" si="30"/>
        <v>#DIV/0!</v>
      </c>
      <c r="P121" s="87">
        <f t="shared" si="31"/>
        <v>0</v>
      </c>
      <c r="Q121" s="238">
        <v>8375</v>
      </c>
      <c r="R121" s="87" t="e">
        <f t="shared" si="32"/>
        <v>#DIV/0!</v>
      </c>
      <c r="S121" s="87">
        <f t="shared" si="33"/>
        <v>0</v>
      </c>
      <c r="T121" s="3">
        <v>0.09</v>
      </c>
      <c r="U121" s="13">
        <f t="shared" si="34"/>
        <v>0</v>
      </c>
      <c r="V121" s="170" t="s">
        <v>523</v>
      </c>
      <c r="W121" s="171">
        <v>2.38</v>
      </c>
      <c r="X121" s="173" t="s">
        <v>342</v>
      </c>
    </row>
    <row r="122" spans="2:25" s="290" customFormat="1" x14ac:dyDescent="0.25">
      <c r="B122" s="25" t="s">
        <v>44</v>
      </c>
      <c r="C122" s="1" t="s">
        <v>2</v>
      </c>
      <c r="D122" s="53">
        <v>150</v>
      </c>
      <c r="E122" s="51" t="s">
        <v>525</v>
      </c>
      <c r="F122" s="51">
        <v>200</v>
      </c>
      <c r="G122" s="54" t="s">
        <v>5</v>
      </c>
      <c r="H122" s="260"/>
      <c r="I122" s="9" t="s">
        <v>5</v>
      </c>
      <c r="J122" s="12" t="s">
        <v>7</v>
      </c>
      <c r="K122" s="2"/>
      <c r="L122" s="264">
        <v>12</v>
      </c>
      <c r="M122" s="86"/>
      <c r="N122" s="318">
        <v>175</v>
      </c>
      <c r="O122" s="87" t="e">
        <f t="shared" si="30"/>
        <v>#DIV/0!</v>
      </c>
      <c r="P122" s="87">
        <f t="shared" si="31"/>
        <v>0</v>
      </c>
      <c r="Q122" s="238">
        <v>25670</v>
      </c>
      <c r="R122" s="87" t="e">
        <f t="shared" si="32"/>
        <v>#DIV/0!</v>
      </c>
      <c r="S122" s="87">
        <f t="shared" si="33"/>
        <v>0</v>
      </c>
      <c r="T122" s="3">
        <v>0.09</v>
      </c>
      <c r="U122" s="13">
        <f t="shared" si="34"/>
        <v>0</v>
      </c>
      <c r="V122" s="170" t="s">
        <v>523</v>
      </c>
      <c r="W122" s="171">
        <v>1.48</v>
      </c>
      <c r="X122" s="173" t="s">
        <v>342</v>
      </c>
    </row>
    <row r="123" spans="2:25" s="290" customFormat="1" x14ac:dyDescent="0.25">
      <c r="B123" s="25" t="s">
        <v>43</v>
      </c>
      <c r="C123" s="1" t="s">
        <v>2</v>
      </c>
      <c r="D123" s="53">
        <v>150</v>
      </c>
      <c r="E123" s="51" t="s">
        <v>525</v>
      </c>
      <c r="F123" s="51">
        <v>200</v>
      </c>
      <c r="G123" s="54" t="s">
        <v>5</v>
      </c>
      <c r="H123" s="260"/>
      <c r="I123" s="26" t="s">
        <v>5</v>
      </c>
      <c r="J123" s="12" t="s">
        <v>7</v>
      </c>
      <c r="K123" s="2"/>
      <c r="L123" s="264">
        <v>12</v>
      </c>
      <c r="M123" s="86"/>
      <c r="N123" s="318">
        <v>175</v>
      </c>
      <c r="O123" s="87" t="e">
        <f t="shared" si="30"/>
        <v>#DIV/0!</v>
      </c>
      <c r="P123" s="87">
        <f t="shared" si="31"/>
        <v>0</v>
      </c>
      <c r="Q123" s="238">
        <v>23120</v>
      </c>
      <c r="R123" s="87" t="e">
        <f t="shared" si="32"/>
        <v>#DIV/0!</v>
      </c>
      <c r="S123" s="87">
        <f t="shared" si="33"/>
        <v>0</v>
      </c>
      <c r="T123" s="3">
        <v>0.09</v>
      </c>
      <c r="U123" s="13">
        <f t="shared" si="34"/>
        <v>0</v>
      </c>
      <c r="V123" s="170" t="s">
        <v>523</v>
      </c>
      <c r="W123" s="171">
        <v>1.48</v>
      </c>
      <c r="X123" s="173" t="s">
        <v>342</v>
      </c>
    </row>
    <row r="124" spans="2:25" s="290" customFormat="1" x14ac:dyDescent="0.25">
      <c r="B124" s="25" t="s">
        <v>409</v>
      </c>
      <c r="C124" s="10" t="s">
        <v>410</v>
      </c>
      <c r="D124" s="53">
        <v>300</v>
      </c>
      <c r="E124" s="51" t="s">
        <v>525</v>
      </c>
      <c r="F124" s="51">
        <v>400</v>
      </c>
      <c r="G124" s="54" t="s">
        <v>5</v>
      </c>
      <c r="H124" s="260"/>
      <c r="I124" s="9" t="s">
        <v>5</v>
      </c>
      <c r="J124" s="12" t="s">
        <v>4</v>
      </c>
      <c r="K124" s="2"/>
      <c r="L124" s="264">
        <v>1</v>
      </c>
      <c r="M124" s="86"/>
      <c r="N124" s="318">
        <v>350</v>
      </c>
      <c r="O124" s="87" t="e">
        <f t="shared" si="30"/>
        <v>#DIV/0!</v>
      </c>
      <c r="P124" s="87">
        <f>M124*K124</f>
        <v>0</v>
      </c>
      <c r="Q124" s="275">
        <v>735</v>
      </c>
      <c r="R124" s="87" t="e">
        <f t="shared" si="32"/>
        <v>#DIV/0!</v>
      </c>
      <c r="S124" s="87">
        <f t="shared" si="33"/>
        <v>0</v>
      </c>
      <c r="T124" s="44">
        <v>0.09</v>
      </c>
      <c r="U124" s="43">
        <f t="shared" si="34"/>
        <v>0</v>
      </c>
      <c r="V124" s="170"/>
      <c r="W124" s="171"/>
      <c r="X124" s="173"/>
      <c r="Y124" s="63"/>
    </row>
    <row r="125" spans="2:25" s="4" customFormat="1" x14ac:dyDescent="0.25">
      <c r="B125" s="55"/>
      <c r="C125" s="239"/>
      <c r="D125" s="240"/>
      <c r="E125" s="239"/>
      <c r="F125" s="69"/>
      <c r="G125" s="69"/>
      <c r="H125" s="105"/>
      <c r="I125" s="69"/>
      <c r="J125" s="70"/>
      <c r="K125" s="241"/>
      <c r="L125" s="241"/>
      <c r="M125" s="242" t="s">
        <v>18</v>
      </c>
      <c r="N125" s="313"/>
      <c r="O125" s="242"/>
      <c r="P125" s="242"/>
      <c r="Q125" s="269"/>
      <c r="R125" s="243" t="e">
        <f>SUM(R114:R124)</f>
        <v>#DIV/0!</v>
      </c>
      <c r="S125" s="71"/>
      <c r="T125" s="244"/>
      <c r="U125" s="71"/>
      <c r="V125" s="175"/>
      <c r="W125" s="176"/>
      <c r="X125" s="177"/>
    </row>
    <row r="126" spans="2:25" s="4" customFormat="1" x14ac:dyDescent="0.25">
      <c r="B126" s="46"/>
      <c r="C126" s="228"/>
      <c r="D126" s="271"/>
      <c r="E126" s="270"/>
      <c r="F126" s="52"/>
      <c r="G126" s="52"/>
      <c r="H126" s="110"/>
      <c r="I126" s="52"/>
      <c r="J126" s="47"/>
      <c r="K126" s="230"/>
      <c r="L126" s="230"/>
      <c r="M126" s="48"/>
      <c r="N126" s="311"/>
      <c r="O126" s="48"/>
      <c r="P126" s="48"/>
      <c r="Q126" s="231"/>
      <c r="R126" s="48"/>
      <c r="S126" s="48"/>
      <c r="T126" s="232"/>
      <c r="U126" s="48"/>
      <c r="V126" s="183"/>
      <c r="W126" s="184"/>
      <c r="X126" s="166"/>
    </row>
    <row r="127" spans="2:25" x14ac:dyDescent="0.25">
      <c r="B127" s="204" t="s">
        <v>94</v>
      </c>
      <c r="C127" s="205"/>
      <c r="D127" s="112"/>
      <c r="E127" s="205"/>
      <c r="F127" s="93"/>
      <c r="G127" s="92"/>
      <c r="H127" s="92"/>
      <c r="I127" s="92"/>
      <c r="J127" s="92"/>
      <c r="K127" s="92"/>
      <c r="L127" s="92"/>
      <c r="M127" s="92"/>
      <c r="N127" s="312"/>
      <c r="O127" s="92"/>
      <c r="P127" s="92"/>
      <c r="Q127" s="92"/>
      <c r="R127" s="92"/>
      <c r="S127" s="92"/>
      <c r="T127" s="92"/>
      <c r="U127" s="92"/>
      <c r="V127" s="93"/>
      <c r="W127" s="285"/>
      <c r="X127" s="94"/>
    </row>
    <row r="128" spans="2:25" s="290" customFormat="1" x14ac:dyDescent="0.25">
      <c r="B128" s="82" t="s">
        <v>76</v>
      </c>
      <c r="C128" s="117" t="s">
        <v>77</v>
      </c>
      <c r="D128" s="53">
        <v>125</v>
      </c>
      <c r="E128" s="51"/>
      <c r="F128" s="51"/>
      <c r="G128" s="54" t="s">
        <v>5</v>
      </c>
      <c r="H128" s="280"/>
      <c r="I128" s="54" t="s">
        <v>5</v>
      </c>
      <c r="J128" s="84" t="s">
        <v>78</v>
      </c>
      <c r="K128" s="2"/>
      <c r="L128" s="235">
        <v>12</v>
      </c>
      <c r="M128" s="86"/>
      <c r="N128" s="318">
        <v>125</v>
      </c>
      <c r="O128" s="87" t="e">
        <f t="shared" ref="O128:O141" si="35">M128/H128*N128</f>
        <v>#DIV/0!</v>
      </c>
      <c r="P128" s="87">
        <f t="shared" ref="P128:P141" si="36">M128*K128</f>
        <v>0</v>
      </c>
      <c r="Q128" s="236">
        <v>1785</v>
      </c>
      <c r="R128" s="87" t="e">
        <f t="shared" ref="R128:R141" si="37">O128*Q128</f>
        <v>#DIV/0!</v>
      </c>
      <c r="S128" s="87">
        <f t="shared" ref="S128:S141" si="38">M128*K128</f>
        <v>0</v>
      </c>
      <c r="T128" s="88">
        <v>0.09</v>
      </c>
      <c r="U128" s="87">
        <f t="shared" ref="U128:U141" si="39">M128*(1+T128)</f>
        <v>0</v>
      </c>
      <c r="V128" s="170"/>
      <c r="W128" s="171"/>
      <c r="X128" s="189"/>
    </row>
    <row r="129" spans="2:24" s="290" customFormat="1" x14ac:dyDescent="0.25">
      <c r="B129" s="25" t="s">
        <v>111</v>
      </c>
      <c r="C129" s="1" t="s">
        <v>2</v>
      </c>
      <c r="D129" s="53">
        <v>400</v>
      </c>
      <c r="E129" s="51" t="s">
        <v>525</v>
      </c>
      <c r="F129" s="51">
        <v>520</v>
      </c>
      <c r="G129" s="54" t="s">
        <v>5</v>
      </c>
      <c r="H129" s="260"/>
      <c r="I129" s="9" t="s">
        <v>5</v>
      </c>
      <c r="J129" s="12" t="s">
        <v>112</v>
      </c>
      <c r="K129" s="2"/>
      <c r="L129" s="264">
        <v>12</v>
      </c>
      <c r="M129" s="86"/>
      <c r="N129" s="318">
        <v>500</v>
      </c>
      <c r="O129" s="87" t="e">
        <f t="shared" si="35"/>
        <v>#DIV/0!</v>
      </c>
      <c r="P129" s="87">
        <f t="shared" si="36"/>
        <v>0</v>
      </c>
      <c r="Q129" s="238">
        <v>6315</v>
      </c>
      <c r="R129" s="87" t="e">
        <f t="shared" si="37"/>
        <v>#DIV/0!</v>
      </c>
      <c r="S129" s="87">
        <f t="shared" si="38"/>
        <v>0</v>
      </c>
      <c r="T129" s="3">
        <v>0.09</v>
      </c>
      <c r="U129" s="13">
        <f t="shared" si="39"/>
        <v>0</v>
      </c>
      <c r="V129" s="170" t="s">
        <v>523</v>
      </c>
      <c r="W129" s="171">
        <v>1.1299999999999999</v>
      </c>
      <c r="X129" s="188"/>
    </row>
    <row r="130" spans="2:24" s="290" customFormat="1" x14ac:dyDescent="0.25">
      <c r="B130" s="25" t="s">
        <v>108</v>
      </c>
      <c r="C130" s="10" t="s">
        <v>109</v>
      </c>
      <c r="D130" s="53">
        <v>495</v>
      </c>
      <c r="E130" s="51" t="s">
        <v>525</v>
      </c>
      <c r="F130" s="51">
        <v>550</v>
      </c>
      <c r="G130" s="54" t="s">
        <v>5</v>
      </c>
      <c r="H130" s="260"/>
      <c r="I130" s="9" t="s">
        <v>5</v>
      </c>
      <c r="J130" s="12" t="s">
        <v>4</v>
      </c>
      <c r="K130" s="2"/>
      <c r="L130" s="264">
        <v>6</v>
      </c>
      <c r="M130" s="86"/>
      <c r="N130" s="318">
        <v>500</v>
      </c>
      <c r="O130" s="87" t="e">
        <f t="shared" si="35"/>
        <v>#DIV/0!</v>
      </c>
      <c r="P130" s="87">
        <f t="shared" si="36"/>
        <v>0</v>
      </c>
      <c r="Q130" s="238">
        <v>1410</v>
      </c>
      <c r="R130" s="87" t="e">
        <f t="shared" si="37"/>
        <v>#DIV/0!</v>
      </c>
      <c r="S130" s="87">
        <f t="shared" si="38"/>
        <v>0</v>
      </c>
      <c r="T130" s="3">
        <v>0.09</v>
      </c>
      <c r="U130" s="13">
        <f t="shared" si="39"/>
        <v>0</v>
      </c>
      <c r="V130" s="170"/>
      <c r="W130" s="171"/>
      <c r="X130" s="188"/>
    </row>
    <row r="131" spans="2:24" s="290" customFormat="1" x14ac:dyDescent="0.25">
      <c r="B131" s="25" t="s">
        <v>118</v>
      </c>
      <c r="C131" s="1" t="s">
        <v>2</v>
      </c>
      <c r="D131" s="53">
        <v>35</v>
      </c>
      <c r="E131" s="51" t="s">
        <v>525</v>
      </c>
      <c r="F131" s="51">
        <v>45</v>
      </c>
      <c r="G131" s="54" t="s">
        <v>5</v>
      </c>
      <c r="H131" s="260"/>
      <c r="I131" s="9" t="s">
        <v>5</v>
      </c>
      <c r="J131" s="12" t="s">
        <v>121</v>
      </c>
      <c r="K131" s="2"/>
      <c r="L131" s="264">
        <v>12</v>
      </c>
      <c r="M131" s="86"/>
      <c r="N131" s="318">
        <v>40</v>
      </c>
      <c r="O131" s="87" t="e">
        <f t="shared" si="35"/>
        <v>#DIV/0!</v>
      </c>
      <c r="P131" s="87">
        <f t="shared" si="36"/>
        <v>0</v>
      </c>
      <c r="Q131" s="238">
        <v>4570</v>
      </c>
      <c r="R131" s="87" t="e">
        <f t="shared" si="37"/>
        <v>#DIV/0!</v>
      </c>
      <c r="S131" s="87">
        <f t="shared" si="38"/>
        <v>0</v>
      </c>
      <c r="T131" s="3">
        <v>0.09</v>
      </c>
      <c r="U131" s="13">
        <f t="shared" si="39"/>
        <v>0</v>
      </c>
      <c r="V131" s="170" t="s">
        <v>523</v>
      </c>
      <c r="W131" s="171">
        <v>0.59</v>
      </c>
      <c r="X131" s="173"/>
    </row>
    <row r="132" spans="2:24" s="290" customFormat="1" x14ac:dyDescent="0.25">
      <c r="B132" s="25" t="s">
        <v>120</v>
      </c>
      <c r="C132" s="1" t="s">
        <v>2</v>
      </c>
      <c r="D132" s="53">
        <v>35</v>
      </c>
      <c r="E132" s="51" t="s">
        <v>525</v>
      </c>
      <c r="F132" s="51">
        <v>45</v>
      </c>
      <c r="G132" s="54" t="s">
        <v>5</v>
      </c>
      <c r="H132" s="260"/>
      <c r="I132" s="9" t="s">
        <v>5</v>
      </c>
      <c r="J132" s="12" t="s">
        <v>121</v>
      </c>
      <c r="K132" s="2"/>
      <c r="L132" s="264">
        <v>12</v>
      </c>
      <c r="M132" s="86"/>
      <c r="N132" s="318">
        <v>40</v>
      </c>
      <c r="O132" s="87" t="e">
        <f t="shared" si="35"/>
        <v>#DIV/0!</v>
      </c>
      <c r="P132" s="87">
        <f t="shared" si="36"/>
        <v>0</v>
      </c>
      <c r="Q132" s="238">
        <v>1935</v>
      </c>
      <c r="R132" s="87" t="e">
        <f t="shared" si="37"/>
        <v>#DIV/0!</v>
      </c>
      <c r="S132" s="87">
        <f t="shared" si="38"/>
        <v>0</v>
      </c>
      <c r="T132" s="3">
        <v>0.09</v>
      </c>
      <c r="U132" s="13">
        <f t="shared" si="39"/>
        <v>0</v>
      </c>
      <c r="V132" s="170" t="s">
        <v>523</v>
      </c>
      <c r="W132" s="171">
        <v>0.42</v>
      </c>
      <c r="X132" s="173"/>
    </row>
    <row r="133" spans="2:24" s="290" customFormat="1" x14ac:dyDescent="0.25">
      <c r="B133" s="25" t="s">
        <v>117</v>
      </c>
      <c r="C133" s="1" t="s">
        <v>2</v>
      </c>
      <c r="D133" s="53">
        <v>35</v>
      </c>
      <c r="E133" s="51" t="s">
        <v>525</v>
      </c>
      <c r="F133" s="51">
        <v>50</v>
      </c>
      <c r="G133" s="54" t="s">
        <v>5</v>
      </c>
      <c r="H133" s="260"/>
      <c r="I133" s="9" t="s">
        <v>5</v>
      </c>
      <c r="J133" s="12" t="s">
        <v>121</v>
      </c>
      <c r="K133" s="2"/>
      <c r="L133" s="264">
        <v>12</v>
      </c>
      <c r="M133" s="86"/>
      <c r="N133" s="318">
        <v>40</v>
      </c>
      <c r="O133" s="87" t="e">
        <f t="shared" si="35"/>
        <v>#DIV/0!</v>
      </c>
      <c r="P133" s="87">
        <f t="shared" si="36"/>
        <v>0</v>
      </c>
      <c r="Q133" s="238">
        <v>1390</v>
      </c>
      <c r="R133" s="87" t="e">
        <f t="shared" si="37"/>
        <v>#DIV/0!</v>
      </c>
      <c r="S133" s="87">
        <f t="shared" si="38"/>
        <v>0</v>
      </c>
      <c r="T133" s="3">
        <v>0.09</v>
      </c>
      <c r="U133" s="13">
        <f t="shared" si="39"/>
        <v>0</v>
      </c>
      <c r="V133" s="170" t="s">
        <v>523</v>
      </c>
      <c r="W133" s="171">
        <v>0.36</v>
      </c>
      <c r="X133" s="173"/>
    </row>
    <row r="134" spans="2:24" s="290" customFormat="1" x14ac:dyDescent="0.25">
      <c r="B134" s="25" t="s">
        <v>119</v>
      </c>
      <c r="C134" s="10" t="s">
        <v>122</v>
      </c>
      <c r="D134" s="53">
        <v>42</v>
      </c>
      <c r="E134" s="51"/>
      <c r="F134" s="51"/>
      <c r="G134" s="54" t="s">
        <v>5</v>
      </c>
      <c r="H134" s="260"/>
      <c r="I134" s="9" t="s">
        <v>5</v>
      </c>
      <c r="J134" s="12" t="s">
        <v>78</v>
      </c>
      <c r="K134" s="2"/>
      <c r="L134" s="264">
        <v>12</v>
      </c>
      <c r="M134" s="86"/>
      <c r="N134" s="318">
        <v>42</v>
      </c>
      <c r="O134" s="87" t="e">
        <f t="shared" si="35"/>
        <v>#DIV/0!</v>
      </c>
      <c r="P134" s="87">
        <f t="shared" si="36"/>
        <v>0</v>
      </c>
      <c r="Q134" s="238">
        <v>975</v>
      </c>
      <c r="R134" s="87" t="e">
        <f t="shared" si="37"/>
        <v>#DIV/0!</v>
      </c>
      <c r="S134" s="87">
        <f t="shared" si="38"/>
        <v>0</v>
      </c>
      <c r="T134" s="3">
        <v>0.09</v>
      </c>
      <c r="U134" s="13">
        <f t="shared" si="39"/>
        <v>0</v>
      </c>
      <c r="V134" s="170"/>
      <c r="W134" s="171"/>
      <c r="X134" s="173"/>
    </row>
    <row r="135" spans="2:24" s="290" customFormat="1" x14ac:dyDescent="0.25">
      <c r="B135" s="25" t="s">
        <v>388</v>
      </c>
      <c r="C135" s="1" t="s">
        <v>2</v>
      </c>
      <c r="D135" s="53">
        <v>95</v>
      </c>
      <c r="E135" s="51" t="s">
        <v>525</v>
      </c>
      <c r="F135" s="51">
        <v>100</v>
      </c>
      <c r="G135" s="54" t="s">
        <v>5</v>
      </c>
      <c r="H135" s="260"/>
      <c r="I135" s="9" t="s">
        <v>5</v>
      </c>
      <c r="J135" s="12" t="s">
        <v>98</v>
      </c>
      <c r="K135" s="2"/>
      <c r="L135" s="264">
        <v>12</v>
      </c>
      <c r="M135" s="86"/>
      <c r="N135" s="318">
        <v>100</v>
      </c>
      <c r="O135" s="87" t="e">
        <f t="shared" si="35"/>
        <v>#DIV/0!</v>
      </c>
      <c r="P135" s="87">
        <f t="shared" si="36"/>
        <v>0</v>
      </c>
      <c r="Q135" s="238">
        <v>950</v>
      </c>
      <c r="R135" s="87" t="e">
        <f t="shared" si="37"/>
        <v>#DIV/0!</v>
      </c>
      <c r="S135" s="87">
        <f t="shared" si="38"/>
        <v>0</v>
      </c>
      <c r="T135" s="3">
        <v>0.09</v>
      </c>
      <c r="U135" s="13">
        <f t="shared" si="39"/>
        <v>0</v>
      </c>
      <c r="V135" s="170" t="s">
        <v>523</v>
      </c>
      <c r="W135" s="171">
        <v>1</v>
      </c>
      <c r="X135" s="173"/>
    </row>
    <row r="136" spans="2:24" s="290" customFormat="1" x14ac:dyDescent="0.25">
      <c r="B136" s="25" t="s">
        <v>104</v>
      </c>
      <c r="C136" s="1" t="s">
        <v>2</v>
      </c>
      <c r="D136" s="53">
        <v>200</v>
      </c>
      <c r="E136" s="51"/>
      <c r="F136" s="51"/>
      <c r="G136" s="54" t="s">
        <v>0</v>
      </c>
      <c r="H136" s="260"/>
      <c r="I136" s="9" t="s">
        <v>0</v>
      </c>
      <c r="J136" s="12" t="s">
        <v>78</v>
      </c>
      <c r="K136" s="2"/>
      <c r="L136" s="264">
        <v>12</v>
      </c>
      <c r="M136" s="86"/>
      <c r="N136" s="318">
        <v>200</v>
      </c>
      <c r="O136" s="87" t="e">
        <f t="shared" si="35"/>
        <v>#DIV/0!</v>
      </c>
      <c r="P136" s="87">
        <f t="shared" si="36"/>
        <v>0</v>
      </c>
      <c r="Q136" s="238">
        <v>2365</v>
      </c>
      <c r="R136" s="87" t="e">
        <f t="shared" si="37"/>
        <v>#DIV/0!</v>
      </c>
      <c r="S136" s="87">
        <f t="shared" si="38"/>
        <v>0</v>
      </c>
      <c r="T136" s="3">
        <v>0.09</v>
      </c>
      <c r="U136" s="13">
        <f t="shared" si="39"/>
        <v>0</v>
      </c>
      <c r="V136" s="170" t="s">
        <v>523</v>
      </c>
      <c r="W136" s="171">
        <v>1</v>
      </c>
      <c r="X136" s="173"/>
    </row>
    <row r="137" spans="2:24" s="290" customFormat="1" x14ac:dyDescent="0.25">
      <c r="B137" s="25" t="s">
        <v>101</v>
      </c>
      <c r="C137" s="1" t="s">
        <v>2</v>
      </c>
      <c r="D137" s="53">
        <v>100</v>
      </c>
      <c r="E137" s="51" t="s">
        <v>525</v>
      </c>
      <c r="F137" s="51">
        <v>150</v>
      </c>
      <c r="G137" s="54" t="s">
        <v>5</v>
      </c>
      <c r="H137" s="260"/>
      <c r="I137" s="9" t="s">
        <v>5</v>
      </c>
      <c r="J137" s="12" t="s">
        <v>102</v>
      </c>
      <c r="K137" s="2"/>
      <c r="L137" s="264">
        <v>6</v>
      </c>
      <c r="M137" s="86"/>
      <c r="N137" s="318">
        <v>125</v>
      </c>
      <c r="O137" s="87" t="e">
        <f t="shared" si="35"/>
        <v>#DIV/0!</v>
      </c>
      <c r="P137" s="87">
        <f t="shared" si="36"/>
        <v>0</v>
      </c>
      <c r="Q137" s="238">
        <v>1125</v>
      </c>
      <c r="R137" s="87" t="e">
        <f t="shared" si="37"/>
        <v>#DIV/0!</v>
      </c>
      <c r="S137" s="87">
        <f t="shared" si="38"/>
        <v>0</v>
      </c>
      <c r="T137" s="3">
        <v>0.09</v>
      </c>
      <c r="U137" s="13">
        <f t="shared" si="39"/>
        <v>0</v>
      </c>
      <c r="V137" s="170" t="s">
        <v>523</v>
      </c>
      <c r="W137" s="171">
        <v>0.83</v>
      </c>
      <c r="X137" s="173"/>
    </row>
    <row r="138" spans="2:24" s="290" customFormat="1" x14ac:dyDescent="0.25">
      <c r="B138" s="25" t="s">
        <v>100</v>
      </c>
      <c r="C138" s="1" t="s">
        <v>2</v>
      </c>
      <c r="D138" s="53">
        <v>100</v>
      </c>
      <c r="E138" s="51" t="s">
        <v>525</v>
      </c>
      <c r="F138" s="51">
        <v>150</v>
      </c>
      <c r="G138" s="54" t="s">
        <v>5</v>
      </c>
      <c r="H138" s="260"/>
      <c r="I138" s="9" t="s">
        <v>5</v>
      </c>
      <c r="J138" s="12" t="s">
        <v>4</v>
      </c>
      <c r="K138" s="2"/>
      <c r="L138" s="264">
        <v>12</v>
      </c>
      <c r="M138" s="86"/>
      <c r="N138" s="318">
        <v>125</v>
      </c>
      <c r="O138" s="87" t="e">
        <f t="shared" si="35"/>
        <v>#DIV/0!</v>
      </c>
      <c r="P138" s="87">
        <f t="shared" si="36"/>
        <v>0</v>
      </c>
      <c r="Q138" s="238">
        <v>1700</v>
      </c>
      <c r="R138" s="87" t="e">
        <f t="shared" si="37"/>
        <v>#DIV/0!</v>
      </c>
      <c r="S138" s="87">
        <f t="shared" si="38"/>
        <v>0</v>
      </c>
      <c r="T138" s="3">
        <v>0.09</v>
      </c>
      <c r="U138" s="13">
        <f t="shared" si="39"/>
        <v>0</v>
      </c>
      <c r="V138" s="170" t="s">
        <v>523</v>
      </c>
      <c r="W138" s="171">
        <v>1.01</v>
      </c>
      <c r="X138" s="173"/>
    </row>
    <row r="139" spans="2:24" s="290" customFormat="1" x14ac:dyDescent="0.25">
      <c r="B139" s="25" t="s">
        <v>105</v>
      </c>
      <c r="C139" s="1" t="s">
        <v>2</v>
      </c>
      <c r="D139" s="53">
        <v>100</v>
      </c>
      <c r="E139" s="51" t="s">
        <v>525</v>
      </c>
      <c r="F139" s="51">
        <v>150</v>
      </c>
      <c r="G139" s="54" t="s">
        <v>5</v>
      </c>
      <c r="H139" s="260"/>
      <c r="I139" s="9" t="s">
        <v>5</v>
      </c>
      <c r="J139" s="12" t="s">
        <v>84</v>
      </c>
      <c r="K139" s="2"/>
      <c r="L139" s="264">
        <v>12</v>
      </c>
      <c r="M139" s="86"/>
      <c r="N139" s="318">
        <v>125</v>
      </c>
      <c r="O139" s="87" t="e">
        <f t="shared" si="35"/>
        <v>#DIV/0!</v>
      </c>
      <c r="P139" s="87">
        <f t="shared" si="36"/>
        <v>0</v>
      </c>
      <c r="Q139" s="238">
        <v>2380</v>
      </c>
      <c r="R139" s="87" t="e">
        <f t="shared" si="37"/>
        <v>#DIV/0!</v>
      </c>
      <c r="S139" s="87">
        <f t="shared" si="38"/>
        <v>0</v>
      </c>
      <c r="T139" s="3">
        <v>0.09</v>
      </c>
      <c r="U139" s="13">
        <f t="shared" si="39"/>
        <v>0</v>
      </c>
      <c r="V139" s="170" t="s">
        <v>523</v>
      </c>
      <c r="W139" s="171">
        <v>1.1299999999999999</v>
      </c>
      <c r="X139" s="173"/>
    </row>
    <row r="140" spans="2:24" s="290" customFormat="1" x14ac:dyDescent="0.25">
      <c r="B140" s="25" t="s">
        <v>123</v>
      </c>
      <c r="C140" s="1" t="s">
        <v>2</v>
      </c>
      <c r="D140" s="53">
        <v>150</v>
      </c>
      <c r="E140" s="51"/>
      <c r="F140" s="51"/>
      <c r="G140" s="54" t="s">
        <v>5</v>
      </c>
      <c r="H140" s="260"/>
      <c r="I140" s="9" t="s">
        <v>5</v>
      </c>
      <c r="J140" s="12" t="s">
        <v>8</v>
      </c>
      <c r="K140" s="2"/>
      <c r="L140" s="264">
        <v>30</v>
      </c>
      <c r="M140" s="86"/>
      <c r="N140" s="318">
        <v>150</v>
      </c>
      <c r="O140" s="87" t="e">
        <f t="shared" si="35"/>
        <v>#DIV/0!</v>
      </c>
      <c r="P140" s="87">
        <f t="shared" si="36"/>
        <v>0</v>
      </c>
      <c r="Q140" s="238">
        <v>2275</v>
      </c>
      <c r="R140" s="87" t="e">
        <f t="shared" si="37"/>
        <v>#DIV/0!</v>
      </c>
      <c r="S140" s="87">
        <f t="shared" si="38"/>
        <v>0</v>
      </c>
      <c r="T140" s="3">
        <v>0.09</v>
      </c>
      <c r="U140" s="13">
        <f t="shared" si="39"/>
        <v>0</v>
      </c>
      <c r="V140" s="170" t="s">
        <v>523</v>
      </c>
      <c r="W140" s="171">
        <v>0.48</v>
      </c>
      <c r="X140" s="173"/>
    </row>
    <row r="141" spans="2:24" s="290" customFormat="1" x14ac:dyDescent="0.25">
      <c r="B141" s="25" t="s">
        <v>129</v>
      </c>
      <c r="C141" s="1" t="s">
        <v>2</v>
      </c>
      <c r="D141" s="53">
        <v>250</v>
      </c>
      <c r="E141" s="51"/>
      <c r="F141" s="51"/>
      <c r="G141" s="54" t="s">
        <v>5</v>
      </c>
      <c r="H141" s="260"/>
      <c r="I141" s="9" t="s">
        <v>5</v>
      </c>
      <c r="J141" s="12" t="s">
        <v>8</v>
      </c>
      <c r="K141" s="2"/>
      <c r="L141" s="264">
        <v>16</v>
      </c>
      <c r="M141" s="86"/>
      <c r="N141" s="318">
        <v>250</v>
      </c>
      <c r="O141" s="87" t="e">
        <f t="shared" si="35"/>
        <v>#DIV/0!</v>
      </c>
      <c r="P141" s="87">
        <f t="shared" si="36"/>
        <v>0</v>
      </c>
      <c r="Q141" s="238">
        <v>525</v>
      </c>
      <c r="R141" s="87" t="e">
        <f t="shared" si="37"/>
        <v>#DIV/0!</v>
      </c>
      <c r="S141" s="87">
        <f t="shared" si="38"/>
        <v>0</v>
      </c>
      <c r="T141" s="3">
        <v>0.09</v>
      </c>
      <c r="U141" s="13">
        <f t="shared" si="39"/>
        <v>0</v>
      </c>
      <c r="V141" s="170" t="s">
        <v>523</v>
      </c>
      <c r="W141" s="171">
        <v>0.69</v>
      </c>
      <c r="X141" s="173"/>
    </row>
    <row r="142" spans="2:24" s="4" customFormat="1" x14ac:dyDescent="0.25">
      <c r="B142" s="55"/>
      <c r="C142" s="239"/>
      <c r="D142" s="240"/>
      <c r="E142" s="239"/>
      <c r="F142" s="69"/>
      <c r="G142" s="69"/>
      <c r="H142" s="105"/>
      <c r="I142" s="69"/>
      <c r="J142" s="70"/>
      <c r="K142" s="241"/>
      <c r="L142" s="241"/>
      <c r="M142" s="242" t="s">
        <v>18</v>
      </c>
      <c r="N142" s="313"/>
      <c r="O142" s="242"/>
      <c r="P142" s="242"/>
      <c r="Q142" s="269"/>
      <c r="R142" s="243" t="e">
        <f>SUM(R128:R141)</f>
        <v>#DIV/0!</v>
      </c>
      <c r="S142" s="71"/>
      <c r="T142" s="244"/>
      <c r="U142" s="71"/>
      <c r="V142" s="175"/>
      <c r="W142" s="176"/>
      <c r="X142" s="177"/>
    </row>
    <row r="143" spans="2:24" s="4" customFormat="1" x14ac:dyDescent="0.25">
      <c r="B143" s="46"/>
      <c r="C143" s="228"/>
      <c r="D143" s="271"/>
      <c r="E143" s="270"/>
      <c r="F143" s="52"/>
      <c r="G143" s="52"/>
      <c r="H143" s="110"/>
      <c r="I143" s="52"/>
      <c r="J143" s="47"/>
      <c r="K143" s="230"/>
      <c r="L143" s="230"/>
      <c r="M143" s="48"/>
      <c r="N143" s="311"/>
      <c r="O143" s="48"/>
      <c r="P143" s="48"/>
      <c r="Q143" s="231"/>
      <c r="R143" s="48"/>
      <c r="S143" s="48"/>
      <c r="T143" s="232"/>
      <c r="U143" s="48"/>
      <c r="V143" s="183"/>
      <c r="W143" s="184"/>
      <c r="X143" s="166"/>
    </row>
    <row r="144" spans="2:24" x14ac:dyDescent="0.25">
      <c r="B144" s="204" t="s">
        <v>96</v>
      </c>
      <c r="C144" s="205"/>
      <c r="D144" s="112"/>
      <c r="E144" s="205"/>
      <c r="F144" s="93"/>
      <c r="G144" s="92"/>
      <c r="H144" s="92"/>
      <c r="I144" s="92"/>
      <c r="J144" s="92"/>
      <c r="K144" s="92"/>
      <c r="L144" s="92"/>
      <c r="M144" s="92"/>
      <c r="N144" s="312"/>
      <c r="O144" s="92"/>
      <c r="P144" s="92"/>
      <c r="Q144" s="92"/>
      <c r="R144" s="92"/>
      <c r="S144" s="92"/>
      <c r="T144" s="92"/>
      <c r="U144" s="92"/>
      <c r="V144" s="93"/>
      <c r="W144" s="285"/>
      <c r="X144" s="94"/>
    </row>
    <row r="145" spans="2:24" s="290" customFormat="1" x14ac:dyDescent="0.25">
      <c r="B145" s="82" t="s">
        <v>97</v>
      </c>
      <c r="C145" s="83" t="s">
        <v>2</v>
      </c>
      <c r="D145" s="53">
        <v>500</v>
      </c>
      <c r="E145" s="51"/>
      <c r="F145" s="51"/>
      <c r="G145" s="54" t="s">
        <v>5</v>
      </c>
      <c r="H145" s="280"/>
      <c r="I145" s="54" t="s">
        <v>5</v>
      </c>
      <c r="J145" s="84" t="s">
        <v>84</v>
      </c>
      <c r="K145" s="85"/>
      <c r="L145" s="235">
        <v>10</v>
      </c>
      <c r="M145" s="86"/>
      <c r="N145" s="318">
        <v>500</v>
      </c>
      <c r="O145" s="87" t="e">
        <f t="shared" ref="O145:O153" si="40">M145/H145*N145</f>
        <v>#DIV/0!</v>
      </c>
      <c r="P145" s="87">
        <f t="shared" ref="P145:P153" si="41">M145*K145</f>
        <v>0</v>
      </c>
      <c r="Q145" s="236">
        <v>5915</v>
      </c>
      <c r="R145" s="87" t="e">
        <f t="shared" ref="R145:R153" si="42">O145*Q145</f>
        <v>#DIV/0!</v>
      </c>
      <c r="S145" s="87">
        <f t="shared" ref="S145:S153" si="43">M145*K145</f>
        <v>0</v>
      </c>
      <c r="T145" s="88">
        <v>0.09</v>
      </c>
      <c r="U145" s="87">
        <f t="shared" ref="U145:U153" si="44">M145*(1+T145)</f>
        <v>0</v>
      </c>
      <c r="V145" s="170" t="s">
        <v>523</v>
      </c>
      <c r="W145" s="171">
        <v>0.53</v>
      </c>
      <c r="X145" s="179"/>
    </row>
    <row r="146" spans="2:24" s="290" customFormat="1" x14ac:dyDescent="0.25">
      <c r="B146" s="25" t="s">
        <v>128</v>
      </c>
      <c r="C146" s="1" t="s">
        <v>2</v>
      </c>
      <c r="D146" s="53">
        <v>1000</v>
      </c>
      <c r="E146" s="51"/>
      <c r="F146" s="51"/>
      <c r="G146" s="54" t="s">
        <v>5</v>
      </c>
      <c r="H146" s="260"/>
      <c r="I146" s="9" t="s">
        <v>5</v>
      </c>
      <c r="J146" s="12" t="s">
        <v>8</v>
      </c>
      <c r="K146" s="2"/>
      <c r="L146" s="264">
        <v>10</v>
      </c>
      <c r="M146" s="86"/>
      <c r="N146" s="318">
        <v>1000</v>
      </c>
      <c r="O146" s="87" t="e">
        <f t="shared" si="40"/>
        <v>#DIV/0!</v>
      </c>
      <c r="P146" s="87">
        <f t="shared" si="41"/>
        <v>0</v>
      </c>
      <c r="Q146" s="238">
        <v>5335</v>
      </c>
      <c r="R146" s="87" t="e">
        <f t="shared" si="42"/>
        <v>#DIV/0!</v>
      </c>
      <c r="S146" s="87">
        <f t="shared" si="43"/>
        <v>0</v>
      </c>
      <c r="T146" s="3">
        <v>0.09</v>
      </c>
      <c r="U146" s="13">
        <f t="shared" si="44"/>
        <v>0</v>
      </c>
      <c r="V146" s="170" t="s">
        <v>523</v>
      </c>
      <c r="W146" s="171">
        <v>0.53</v>
      </c>
      <c r="X146" s="173"/>
    </row>
    <row r="147" spans="2:24" s="290" customFormat="1" x14ac:dyDescent="0.25">
      <c r="B147" s="25" t="s">
        <v>528</v>
      </c>
      <c r="C147" s="1" t="s">
        <v>2</v>
      </c>
      <c r="D147" s="53">
        <v>80</v>
      </c>
      <c r="E147" s="51" t="s">
        <v>525</v>
      </c>
      <c r="F147" s="51">
        <v>90</v>
      </c>
      <c r="G147" s="54" t="s">
        <v>5</v>
      </c>
      <c r="H147" s="260"/>
      <c r="I147" s="9" t="s">
        <v>5</v>
      </c>
      <c r="J147" s="12" t="s">
        <v>135</v>
      </c>
      <c r="K147" s="2"/>
      <c r="L147" s="264">
        <v>12</v>
      </c>
      <c r="M147" s="86"/>
      <c r="N147" s="318">
        <v>80</v>
      </c>
      <c r="O147" s="87" t="e">
        <f t="shared" si="40"/>
        <v>#DIV/0!</v>
      </c>
      <c r="P147" s="87">
        <f t="shared" si="41"/>
        <v>0</v>
      </c>
      <c r="Q147" s="238">
        <v>370</v>
      </c>
      <c r="R147" s="87" t="e">
        <f t="shared" si="42"/>
        <v>#DIV/0!</v>
      </c>
      <c r="S147" s="87">
        <f t="shared" si="43"/>
        <v>0</v>
      </c>
      <c r="T147" s="3">
        <v>0.09</v>
      </c>
      <c r="U147" s="13">
        <f t="shared" si="44"/>
        <v>0</v>
      </c>
      <c r="V147" s="170" t="s">
        <v>523</v>
      </c>
      <c r="W147" s="171">
        <v>0.42</v>
      </c>
      <c r="X147" s="173"/>
    </row>
    <row r="148" spans="2:24" s="290" customFormat="1" x14ac:dyDescent="0.25">
      <c r="B148" s="25" t="s">
        <v>125</v>
      </c>
      <c r="C148" s="10" t="s">
        <v>124</v>
      </c>
      <c r="D148" s="53">
        <v>450</v>
      </c>
      <c r="E148" s="51"/>
      <c r="F148" s="51"/>
      <c r="G148" s="54" t="s">
        <v>5</v>
      </c>
      <c r="H148" s="260"/>
      <c r="I148" s="9" t="s">
        <v>5</v>
      </c>
      <c r="J148" s="12" t="s">
        <v>8</v>
      </c>
      <c r="K148" s="2"/>
      <c r="L148" s="264">
        <v>6</v>
      </c>
      <c r="M148" s="86"/>
      <c r="N148" s="318">
        <v>450</v>
      </c>
      <c r="O148" s="87" t="e">
        <f t="shared" si="40"/>
        <v>#DIV/0!</v>
      </c>
      <c r="P148" s="87">
        <f t="shared" si="41"/>
        <v>0</v>
      </c>
      <c r="Q148" s="238">
        <v>3185</v>
      </c>
      <c r="R148" s="87" t="e">
        <f t="shared" si="42"/>
        <v>#DIV/0!</v>
      </c>
      <c r="S148" s="87">
        <f t="shared" si="43"/>
        <v>0</v>
      </c>
      <c r="T148" s="3">
        <v>0.09</v>
      </c>
      <c r="U148" s="13">
        <f t="shared" si="44"/>
        <v>0</v>
      </c>
      <c r="V148" s="170"/>
      <c r="W148" s="171"/>
      <c r="X148" s="173"/>
    </row>
    <row r="149" spans="2:24" s="290" customFormat="1" x14ac:dyDescent="0.25">
      <c r="B149" s="25" t="s">
        <v>130</v>
      </c>
      <c r="C149" s="1" t="s">
        <v>2</v>
      </c>
      <c r="D149" s="53">
        <v>400</v>
      </c>
      <c r="E149" s="51"/>
      <c r="F149" s="51"/>
      <c r="G149" s="54" t="s">
        <v>5</v>
      </c>
      <c r="H149" s="260"/>
      <c r="I149" s="9" t="s">
        <v>5</v>
      </c>
      <c r="J149" s="12" t="s">
        <v>8</v>
      </c>
      <c r="K149" s="2"/>
      <c r="L149" s="264">
        <v>8</v>
      </c>
      <c r="M149" s="86"/>
      <c r="N149" s="318">
        <v>400</v>
      </c>
      <c r="O149" s="87" t="e">
        <f t="shared" si="40"/>
        <v>#DIV/0!</v>
      </c>
      <c r="P149" s="87">
        <f t="shared" si="41"/>
        <v>0</v>
      </c>
      <c r="Q149" s="238">
        <v>2525</v>
      </c>
      <c r="R149" s="87" t="e">
        <f t="shared" si="42"/>
        <v>#DIV/0!</v>
      </c>
      <c r="S149" s="87">
        <f t="shared" si="43"/>
        <v>0</v>
      </c>
      <c r="T149" s="3">
        <v>0.09</v>
      </c>
      <c r="U149" s="13">
        <f t="shared" si="44"/>
        <v>0</v>
      </c>
      <c r="V149" s="170" t="s">
        <v>523</v>
      </c>
      <c r="W149" s="171">
        <v>0.71</v>
      </c>
      <c r="X149" s="173"/>
    </row>
    <row r="150" spans="2:24" s="290" customFormat="1" x14ac:dyDescent="0.25">
      <c r="B150" s="25" t="s">
        <v>99</v>
      </c>
      <c r="C150" s="1" t="s">
        <v>2</v>
      </c>
      <c r="D150" s="53">
        <v>400</v>
      </c>
      <c r="E150" s="51"/>
      <c r="F150" s="51"/>
      <c r="G150" s="54" t="s">
        <v>5</v>
      </c>
      <c r="H150" s="260"/>
      <c r="I150" s="9" t="s">
        <v>5</v>
      </c>
      <c r="J150" s="12" t="s">
        <v>8</v>
      </c>
      <c r="K150" s="2"/>
      <c r="L150" s="264">
        <v>8</v>
      </c>
      <c r="M150" s="86"/>
      <c r="N150" s="318">
        <v>400</v>
      </c>
      <c r="O150" s="87" t="e">
        <f t="shared" si="40"/>
        <v>#DIV/0!</v>
      </c>
      <c r="P150" s="87">
        <f t="shared" si="41"/>
        <v>0</v>
      </c>
      <c r="Q150" s="238">
        <v>5865</v>
      </c>
      <c r="R150" s="87" t="e">
        <f t="shared" si="42"/>
        <v>#DIV/0!</v>
      </c>
      <c r="S150" s="87">
        <f t="shared" si="43"/>
        <v>0</v>
      </c>
      <c r="T150" s="3">
        <v>0.09</v>
      </c>
      <c r="U150" s="13">
        <f t="shared" si="44"/>
        <v>0</v>
      </c>
      <c r="V150" s="170" t="s">
        <v>523</v>
      </c>
      <c r="W150" s="171">
        <v>0.88</v>
      </c>
      <c r="X150" s="173"/>
    </row>
    <row r="151" spans="2:24" s="290" customFormat="1" x14ac:dyDescent="0.25">
      <c r="B151" s="25" t="s">
        <v>136</v>
      </c>
      <c r="C151" s="10" t="s">
        <v>124</v>
      </c>
      <c r="D151" s="53">
        <v>23</v>
      </c>
      <c r="E151" s="51"/>
      <c r="F151" s="51"/>
      <c r="G151" s="54" t="s">
        <v>5</v>
      </c>
      <c r="H151" s="260"/>
      <c r="I151" s="9" t="s">
        <v>5</v>
      </c>
      <c r="J151" s="12" t="s">
        <v>137</v>
      </c>
      <c r="K151" s="2"/>
      <c r="L151" s="264">
        <v>20</v>
      </c>
      <c r="M151" s="86"/>
      <c r="N151" s="318">
        <v>23</v>
      </c>
      <c r="O151" s="87" t="e">
        <f t="shared" si="40"/>
        <v>#DIV/0!</v>
      </c>
      <c r="P151" s="87">
        <f t="shared" si="41"/>
        <v>0</v>
      </c>
      <c r="Q151" s="238">
        <v>85</v>
      </c>
      <c r="R151" s="87" t="e">
        <f t="shared" si="42"/>
        <v>#DIV/0!</v>
      </c>
      <c r="S151" s="87">
        <f t="shared" si="43"/>
        <v>0</v>
      </c>
      <c r="T151" s="3">
        <v>0.09</v>
      </c>
      <c r="U151" s="13">
        <f t="shared" si="44"/>
        <v>0</v>
      </c>
      <c r="V151" s="170"/>
      <c r="W151" s="171"/>
      <c r="X151" s="173"/>
    </row>
    <row r="152" spans="2:24" s="290" customFormat="1" x14ac:dyDescent="0.25">
      <c r="B152" s="25" t="s">
        <v>110</v>
      </c>
      <c r="C152" s="1" t="s">
        <v>2</v>
      </c>
      <c r="D152" s="53">
        <v>125</v>
      </c>
      <c r="E152" s="51" t="s">
        <v>525</v>
      </c>
      <c r="F152" s="51">
        <v>200</v>
      </c>
      <c r="G152" s="54" t="s">
        <v>0</v>
      </c>
      <c r="H152" s="260"/>
      <c r="I152" s="26" t="s">
        <v>0</v>
      </c>
      <c r="J152" s="12" t="s">
        <v>69</v>
      </c>
      <c r="K152" s="2"/>
      <c r="L152" s="264">
        <v>24</v>
      </c>
      <c r="M152" s="86"/>
      <c r="N152" s="318">
        <v>150</v>
      </c>
      <c r="O152" s="87" t="e">
        <f t="shared" si="40"/>
        <v>#DIV/0!</v>
      </c>
      <c r="P152" s="87">
        <f t="shared" si="41"/>
        <v>0</v>
      </c>
      <c r="Q152" s="238">
        <v>6890</v>
      </c>
      <c r="R152" s="87" t="e">
        <f t="shared" si="42"/>
        <v>#DIV/0!</v>
      </c>
      <c r="S152" s="87">
        <f t="shared" si="43"/>
        <v>0</v>
      </c>
      <c r="T152" s="3">
        <v>0.09</v>
      </c>
      <c r="U152" s="13">
        <f t="shared" si="44"/>
        <v>0</v>
      </c>
      <c r="V152" s="170" t="s">
        <v>523</v>
      </c>
      <c r="W152" s="171">
        <v>0.59</v>
      </c>
      <c r="X152" s="173"/>
    </row>
    <row r="153" spans="2:24" s="290" customFormat="1" x14ac:dyDescent="0.25">
      <c r="B153" s="25" t="s">
        <v>132</v>
      </c>
      <c r="C153" s="1" t="s">
        <v>2</v>
      </c>
      <c r="D153" s="53">
        <v>250</v>
      </c>
      <c r="E153" s="51" t="s">
        <v>525</v>
      </c>
      <c r="F153" s="51">
        <v>375</v>
      </c>
      <c r="G153" s="54" t="s">
        <v>5</v>
      </c>
      <c r="H153" s="260"/>
      <c r="I153" s="9" t="s">
        <v>5</v>
      </c>
      <c r="J153" s="12" t="s">
        <v>49</v>
      </c>
      <c r="K153" s="2"/>
      <c r="L153" s="264">
        <v>20</v>
      </c>
      <c r="M153" s="86"/>
      <c r="N153" s="318">
        <v>300</v>
      </c>
      <c r="O153" s="87" t="e">
        <f t="shared" si="40"/>
        <v>#DIV/0!</v>
      </c>
      <c r="P153" s="87">
        <f t="shared" si="41"/>
        <v>0</v>
      </c>
      <c r="Q153" s="238">
        <v>1975</v>
      </c>
      <c r="R153" s="87" t="e">
        <f t="shared" si="42"/>
        <v>#DIV/0!</v>
      </c>
      <c r="S153" s="87">
        <f t="shared" si="43"/>
        <v>0</v>
      </c>
      <c r="T153" s="3">
        <v>0.09</v>
      </c>
      <c r="U153" s="13">
        <f t="shared" si="44"/>
        <v>0</v>
      </c>
      <c r="V153" s="170" t="s">
        <v>523</v>
      </c>
      <c r="W153" s="171">
        <v>1.66</v>
      </c>
      <c r="X153" s="173"/>
    </row>
    <row r="154" spans="2:24" s="4" customFormat="1" x14ac:dyDescent="0.25">
      <c r="B154" s="55"/>
      <c r="C154" s="239"/>
      <c r="D154" s="240"/>
      <c r="E154" s="239"/>
      <c r="F154" s="69"/>
      <c r="G154" s="69"/>
      <c r="H154" s="105"/>
      <c r="I154" s="69"/>
      <c r="J154" s="70"/>
      <c r="K154" s="241"/>
      <c r="L154" s="241"/>
      <c r="M154" s="242" t="s">
        <v>18</v>
      </c>
      <c r="N154" s="313"/>
      <c r="O154" s="242"/>
      <c r="P154" s="242"/>
      <c r="Q154" s="269"/>
      <c r="R154" s="243" t="e">
        <f>SUM(R145:R153)</f>
        <v>#DIV/0!</v>
      </c>
      <c r="S154" s="71"/>
      <c r="T154" s="244"/>
      <c r="U154" s="71"/>
      <c r="V154" s="175"/>
      <c r="W154" s="176"/>
      <c r="X154" s="177"/>
    </row>
    <row r="155" spans="2:24" s="4" customFormat="1" x14ac:dyDescent="0.25">
      <c r="B155" s="46"/>
      <c r="C155" s="228"/>
      <c r="D155" s="271"/>
      <c r="E155" s="270"/>
      <c r="F155" s="52"/>
      <c r="G155" s="52"/>
      <c r="H155" s="110"/>
      <c r="I155" s="52"/>
      <c r="J155" s="47"/>
      <c r="K155" s="230"/>
      <c r="L155" s="230"/>
      <c r="M155" s="48"/>
      <c r="N155" s="311"/>
      <c r="O155" s="48"/>
      <c r="P155" s="48"/>
      <c r="Q155" s="231"/>
      <c r="R155" s="48"/>
      <c r="S155" s="48"/>
      <c r="T155" s="232"/>
      <c r="U155" s="48"/>
      <c r="V155" s="183"/>
      <c r="W155" s="184"/>
      <c r="X155" s="166"/>
    </row>
    <row r="156" spans="2:24" x14ac:dyDescent="0.25">
      <c r="B156" s="125" t="s">
        <v>391</v>
      </c>
      <c r="C156" s="126"/>
      <c r="D156" s="126"/>
      <c r="E156" s="126"/>
      <c r="F156" s="126"/>
      <c r="G156" s="126"/>
      <c r="H156" s="126"/>
      <c r="I156" s="126"/>
      <c r="J156" s="126"/>
      <c r="K156" s="126"/>
      <c r="L156" s="126"/>
      <c r="M156" s="126"/>
      <c r="N156" s="328"/>
      <c r="O156" s="126"/>
      <c r="P156" s="126"/>
      <c r="Q156" s="126"/>
      <c r="R156" s="126"/>
      <c r="S156" s="126"/>
      <c r="T156" s="126"/>
      <c r="U156" s="126"/>
      <c r="V156" s="126"/>
      <c r="W156" s="286"/>
      <c r="X156" s="127"/>
    </row>
    <row r="157" spans="2:24" s="290" customFormat="1" x14ac:dyDescent="0.25">
      <c r="B157" s="82" t="s">
        <v>191</v>
      </c>
      <c r="C157" s="117" t="s">
        <v>192</v>
      </c>
      <c r="D157" s="53">
        <v>250</v>
      </c>
      <c r="E157" s="51"/>
      <c r="F157" s="51"/>
      <c r="G157" s="54" t="s">
        <v>5</v>
      </c>
      <c r="H157" s="280"/>
      <c r="I157" s="54" t="s">
        <v>5</v>
      </c>
      <c r="J157" s="84" t="s">
        <v>8</v>
      </c>
      <c r="K157" s="85"/>
      <c r="L157" s="235">
        <v>24</v>
      </c>
      <c r="M157" s="86"/>
      <c r="N157" s="318">
        <v>250</v>
      </c>
      <c r="O157" s="87" t="e">
        <f t="shared" ref="O157:O179" si="45">M157/H157*N157</f>
        <v>#DIV/0!</v>
      </c>
      <c r="P157" s="87">
        <f t="shared" ref="P157:P179" si="46">M157*K157</f>
        <v>0</v>
      </c>
      <c r="Q157" s="236">
        <v>1475</v>
      </c>
      <c r="R157" s="87" t="e">
        <f t="shared" ref="R157:R179" si="47">O157*Q157</f>
        <v>#DIV/0!</v>
      </c>
      <c r="S157" s="87">
        <f t="shared" ref="S157:S179" si="48">M157*K157</f>
        <v>0</v>
      </c>
      <c r="T157" s="88">
        <v>0.09</v>
      </c>
      <c r="U157" s="87">
        <f t="shared" ref="U157:U179" si="49">M157*(1+T157)</f>
        <v>0</v>
      </c>
      <c r="V157" s="170"/>
      <c r="W157" s="171"/>
      <c r="X157" s="179"/>
    </row>
    <row r="158" spans="2:24" s="290" customFormat="1" x14ac:dyDescent="0.25">
      <c r="B158" s="25" t="s">
        <v>193</v>
      </c>
      <c r="C158" s="1" t="s">
        <v>2</v>
      </c>
      <c r="D158" s="53">
        <v>250</v>
      </c>
      <c r="E158" s="51"/>
      <c r="F158" s="51"/>
      <c r="G158" s="54" t="s">
        <v>5</v>
      </c>
      <c r="H158" s="260"/>
      <c r="I158" s="9" t="s">
        <v>5</v>
      </c>
      <c r="J158" s="12" t="s">
        <v>8</v>
      </c>
      <c r="K158" s="2"/>
      <c r="L158" s="264">
        <v>12</v>
      </c>
      <c r="M158" s="86"/>
      <c r="N158" s="318">
        <v>250</v>
      </c>
      <c r="O158" s="87" t="e">
        <f t="shared" si="45"/>
        <v>#DIV/0!</v>
      </c>
      <c r="P158" s="87">
        <f t="shared" si="46"/>
        <v>0</v>
      </c>
      <c r="Q158" s="238">
        <v>4200</v>
      </c>
      <c r="R158" s="87" t="e">
        <f t="shared" si="47"/>
        <v>#DIV/0!</v>
      </c>
      <c r="S158" s="87">
        <f t="shared" si="48"/>
        <v>0</v>
      </c>
      <c r="T158" s="3">
        <v>0.09</v>
      </c>
      <c r="U158" s="13">
        <f t="shared" si="49"/>
        <v>0</v>
      </c>
      <c r="V158" s="170" t="s">
        <v>523</v>
      </c>
      <c r="W158" s="171">
        <v>2.97</v>
      </c>
      <c r="X158" s="173"/>
    </row>
    <row r="159" spans="2:24" s="290" customFormat="1" x14ac:dyDescent="0.25">
      <c r="B159" s="25" t="s">
        <v>529</v>
      </c>
      <c r="C159" s="10" t="s">
        <v>190</v>
      </c>
      <c r="D159" s="53">
        <v>125</v>
      </c>
      <c r="E159" s="51"/>
      <c r="F159" s="51"/>
      <c r="G159" s="54" t="s">
        <v>5</v>
      </c>
      <c r="H159" s="260"/>
      <c r="I159" s="9" t="s">
        <v>5</v>
      </c>
      <c r="J159" s="12" t="s">
        <v>8</v>
      </c>
      <c r="K159" s="2"/>
      <c r="L159" s="264">
        <v>6</v>
      </c>
      <c r="M159" s="86"/>
      <c r="N159" s="318">
        <v>125</v>
      </c>
      <c r="O159" s="87" t="e">
        <f t="shared" si="45"/>
        <v>#DIV/0!</v>
      </c>
      <c r="P159" s="87">
        <f t="shared" si="46"/>
        <v>0</v>
      </c>
      <c r="Q159" s="238">
        <v>2235</v>
      </c>
      <c r="R159" s="87" t="e">
        <f t="shared" si="47"/>
        <v>#DIV/0!</v>
      </c>
      <c r="S159" s="87">
        <f t="shared" si="48"/>
        <v>0</v>
      </c>
      <c r="T159" s="3">
        <v>0.09</v>
      </c>
      <c r="U159" s="13">
        <f t="shared" si="49"/>
        <v>0</v>
      </c>
      <c r="V159" s="170"/>
      <c r="W159" s="171"/>
      <c r="X159" s="173"/>
    </row>
    <row r="160" spans="2:24" s="290" customFormat="1" x14ac:dyDescent="0.25">
      <c r="B160" s="25" t="s">
        <v>187</v>
      </c>
      <c r="C160" s="1" t="s">
        <v>2</v>
      </c>
      <c r="D160" s="53">
        <v>250</v>
      </c>
      <c r="E160" s="51"/>
      <c r="F160" s="51"/>
      <c r="G160" s="54" t="s">
        <v>5</v>
      </c>
      <c r="H160" s="260"/>
      <c r="I160" s="9" t="s">
        <v>5</v>
      </c>
      <c r="J160" s="12" t="s">
        <v>8</v>
      </c>
      <c r="K160" s="2"/>
      <c r="L160" s="264">
        <v>6</v>
      </c>
      <c r="M160" s="86"/>
      <c r="N160" s="318">
        <v>250</v>
      </c>
      <c r="O160" s="87" t="e">
        <f t="shared" si="45"/>
        <v>#DIV/0!</v>
      </c>
      <c r="P160" s="87">
        <f t="shared" si="46"/>
        <v>0</v>
      </c>
      <c r="Q160" s="238">
        <v>80</v>
      </c>
      <c r="R160" s="87" t="e">
        <f t="shared" si="47"/>
        <v>#DIV/0!</v>
      </c>
      <c r="S160" s="87">
        <f t="shared" si="48"/>
        <v>0</v>
      </c>
      <c r="T160" s="3">
        <v>0.09</v>
      </c>
      <c r="U160" s="13">
        <f t="shared" si="49"/>
        <v>0</v>
      </c>
      <c r="V160" s="170" t="s">
        <v>523</v>
      </c>
      <c r="W160" s="171">
        <v>3.33</v>
      </c>
      <c r="X160" s="173"/>
    </row>
    <row r="161" spans="2:24" s="290" customFormat="1" x14ac:dyDescent="0.25">
      <c r="B161" s="25" t="s">
        <v>188</v>
      </c>
      <c r="C161" s="10" t="s">
        <v>189</v>
      </c>
      <c r="D161" s="53">
        <v>50</v>
      </c>
      <c r="E161" s="51"/>
      <c r="F161" s="51"/>
      <c r="G161" s="54" t="s">
        <v>5</v>
      </c>
      <c r="H161" s="260"/>
      <c r="I161" s="9" t="s">
        <v>5</v>
      </c>
      <c r="J161" s="12" t="s">
        <v>4</v>
      </c>
      <c r="K161" s="2"/>
      <c r="L161" s="264">
        <v>12</v>
      </c>
      <c r="M161" s="86"/>
      <c r="N161" s="318">
        <v>50</v>
      </c>
      <c r="O161" s="87" t="e">
        <f t="shared" si="45"/>
        <v>#DIV/0!</v>
      </c>
      <c r="P161" s="87">
        <f t="shared" si="46"/>
        <v>0</v>
      </c>
      <c r="Q161" s="238">
        <v>5610</v>
      </c>
      <c r="R161" s="87" t="e">
        <f t="shared" si="47"/>
        <v>#DIV/0!</v>
      </c>
      <c r="S161" s="87">
        <f t="shared" si="48"/>
        <v>0</v>
      </c>
      <c r="T161" s="3">
        <v>0.09</v>
      </c>
      <c r="U161" s="13">
        <f t="shared" si="49"/>
        <v>0</v>
      </c>
      <c r="V161" s="170"/>
      <c r="W161" s="171"/>
      <c r="X161" s="173"/>
    </row>
    <row r="162" spans="2:24" s="290" customFormat="1" x14ac:dyDescent="0.25">
      <c r="B162" s="25" t="s">
        <v>389</v>
      </c>
      <c r="C162" s="1" t="s">
        <v>2</v>
      </c>
      <c r="D162" s="53">
        <v>100</v>
      </c>
      <c r="E162" s="51"/>
      <c r="F162" s="51"/>
      <c r="G162" s="54" t="s">
        <v>3</v>
      </c>
      <c r="H162" s="260"/>
      <c r="I162" s="9" t="s">
        <v>3</v>
      </c>
      <c r="J162" s="12" t="s">
        <v>8</v>
      </c>
      <c r="K162" s="2"/>
      <c r="L162" s="264">
        <v>1</v>
      </c>
      <c r="M162" s="86"/>
      <c r="N162" s="318">
        <v>100</v>
      </c>
      <c r="O162" s="87" t="e">
        <f t="shared" si="45"/>
        <v>#DIV/0!</v>
      </c>
      <c r="P162" s="87">
        <f t="shared" si="46"/>
        <v>0</v>
      </c>
      <c r="Q162" s="238">
        <v>405</v>
      </c>
      <c r="R162" s="87" t="e">
        <f t="shared" si="47"/>
        <v>#DIV/0!</v>
      </c>
      <c r="S162" s="87">
        <f t="shared" si="48"/>
        <v>0</v>
      </c>
      <c r="T162" s="3">
        <v>0.09</v>
      </c>
      <c r="U162" s="13">
        <f t="shared" si="49"/>
        <v>0</v>
      </c>
      <c r="V162" s="170" t="s">
        <v>523</v>
      </c>
      <c r="W162" s="171">
        <v>0.77</v>
      </c>
      <c r="X162" s="173"/>
    </row>
    <row r="163" spans="2:24" s="290" customFormat="1" x14ac:dyDescent="0.25">
      <c r="B163" s="25" t="s">
        <v>186</v>
      </c>
      <c r="C163" s="1" t="s">
        <v>2</v>
      </c>
      <c r="D163" s="53">
        <v>450</v>
      </c>
      <c r="E163" s="51" t="s">
        <v>525</v>
      </c>
      <c r="F163" s="51">
        <v>475</v>
      </c>
      <c r="G163" s="54" t="s">
        <v>0</v>
      </c>
      <c r="H163" s="260"/>
      <c r="I163" s="9" t="s">
        <v>0</v>
      </c>
      <c r="J163" s="12" t="s">
        <v>8</v>
      </c>
      <c r="K163" s="2"/>
      <c r="L163" s="264">
        <v>20</v>
      </c>
      <c r="M163" s="86"/>
      <c r="N163" s="318">
        <v>450</v>
      </c>
      <c r="O163" s="87" t="e">
        <f t="shared" si="45"/>
        <v>#DIV/0!</v>
      </c>
      <c r="P163" s="87">
        <f t="shared" si="46"/>
        <v>0</v>
      </c>
      <c r="Q163" s="238">
        <v>2985</v>
      </c>
      <c r="R163" s="87" t="e">
        <f t="shared" si="47"/>
        <v>#DIV/0!</v>
      </c>
      <c r="S163" s="87">
        <f t="shared" si="48"/>
        <v>0</v>
      </c>
      <c r="T163" s="3">
        <v>0.09</v>
      </c>
      <c r="U163" s="13">
        <f t="shared" si="49"/>
        <v>0</v>
      </c>
      <c r="V163" s="170" t="s">
        <v>523</v>
      </c>
      <c r="W163" s="171">
        <v>0.83</v>
      </c>
      <c r="X163" s="173"/>
    </row>
    <row r="164" spans="2:24" s="290" customFormat="1" x14ac:dyDescent="0.25">
      <c r="B164" s="25" t="s">
        <v>530</v>
      </c>
      <c r="C164" s="1" t="s">
        <v>2</v>
      </c>
      <c r="D164" s="53">
        <v>30</v>
      </c>
      <c r="E164" s="51"/>
      <c r="F164" s="51"/>
      <c r="G164" s="54" t="s">
        <v>5</v>
      </c>
      <c r="H164" s="260"/>
      <c r="I164" s="9" t="s">
        <v>5</v>
      </c>
      <c r="J164" s="12" t="s">
        <v>6</v>
      </c>
      <c r="K164" s="2"/>
      <c r="L164" s="264">
        <v>12</v>
      </c>
      <c r="M164" s="86"/>
      <c r="N164" s="318">
        <v>30</v>
      </c>
      <c r="O164" s="87" t="e">
        <f t="shared" si="45"/>
        <v>#DIV/0!</v>
      </c>
      <c r="P164" s="87">
        <f t="shared" si="46"/>
        <v>0</v>
      </c>
      <c r="Q164" s="238">
        <v>1395</v>
      </c>
      <c r="R164" s="87" t="e">
        <f t="shared" si="47"/>
        <v>#DIV/0!</v>
      </c>
      <c r="S164" s="87">
        <f t="shared" si="48"/>
        <v>0</v>
      </c>
      <c r="T164" s="3">
        <v>0.09</v>
      </c>
      <c r="U164" s="13">
        <f t="shared" si="49"/>
        <v>0</v>
      </c>
      <c r="V164" s="170" t="s">
        <v>523</v>
      </c>
      <c r="W164" s="171">
        <v>0.83</v>
      </c>
      <c r="X164" s="173"/>
    </row>
    <row r="165" spans="2:24" s="290" customFormat="1" x14ac:dyDescent="0.25">
      <c r="B165" s="25" t="s">
        <v>531</v>
      </c>
      <c r="C165" s="1" t="s">
        <v>2</v>
      </c>
      <c r="D165" s="53">
        <v>30</v>
      </c>
      <c r="E165" s="51"/>
      <c r="F165" s="51"/>
      <c r="G165" s="54" t="s">
        <v>5</v>
      </c>
      <c r="H165" s="260"/>
      <c r="I165" s="9" t="s">
        <v>5</v>
      </c>
      <c r="J165" s="12" t="s">
        <v>6</v>
      </c>
      <c r="K165" s="2"/>
      <c r="L165" s="264">
        <v>12</v>
      </c>
      <c r="M165" s="86"/>
      <c r="N165" s="318">
        <v>30</v>
      </c>
      <c r="O165" s="87" t="e">
        <f t="shared" si="45"/>
        <v>#DIV/0!</v>
      </c>
      <c r="P165" s="87">
        <f t="shared" si="46"/>
        <v>0</v>
      </c>
      <c r="Q165" s="238">
        <v>885</v>
      </c>
      <c r="R165" s="87" t="e">
        <f t="shared" si="47"/>
        <v>#DIV/0!</v>
      </c>
      <c r="S165" s="87">
        <f t="shared" si="48"/>
        <v>0</v>
      </c>
      <c r="T165" s="3">
        <v>0.09</v>
      </c>
      <c r="U165" s="13">
        <f t="shared" si="49"/>
        <v>0</v>
      </c>
      <c r="V165" s="170" t="s">
        <v>523</v>
      </c>
      <c r="W165" s="171">
        <v>0.65</v>
      </c>
      <c r="X165" s="173"/>
    </row>
    <row r="166" spans="2:24" s="290" customFormat="1" x14ac:dyDescent="0.25">
      <c r="B166" s="25" t="s">
        <v>532</v>
      </c>
      <c r="C166" s="1" t="s">
        <v>2</v>
      </c>
      <c r="D166" s="53">
        <v>30</v>
      </c>
      <c r="E166" s="51"/>
      <c r="F166" s="51"/>
      <c r="G166" s="54" t="s">
        <v>5</v>
      </c>
      <c r="H166" s="260"/>
      <c r="I166" s="9" t="s">
        <v>5</v>
      </c>
      <c r="J166" s="12" t="s">
        <v>6</v>
      </c>
      <c r="K166" s="2"/>
      <c r="L166" s="264">
        <v>12</v>
      </c>
      <c r="M166" s="86"/>
      <c r="N166" s="318">
        <v>30</v>
      </c>
      <c r="O166" s="87" t="e">
        <f t="shared" si="45"/>
        <v>#DIV/0!</v>
      </c>
      <c r="P166" s="87">
        <f t="shared" si="46"/>
        <v>0</v>
      </c>
      <c r="Q166" s="238">
        <v>1420</v>
      </c>
      <c r="R166" s="87" t="e">
        <f t="shared" si="47"/>
        <v>#DIV/0!</v>
      </c>
      <c r="S166" s="87">
        <f t="shared" si="48"/>
        <v>0</v>
      </c>
      <c r="T166" s="3">
        <v>0.09</v>
      </c>
      <c r="U166" s="13">
        <f t="shared" si="49"/>
        <v>0</v>
      </c>
      <c r="V166" s="170" t="s">
        <v>523</v>
      </c>
      <c r="W166" s="171">
        <v>0.83</v>
      </c>
      <c r="X166" s="173"/>
    </row>
    <row r="167" spans="2:24" s="290" customFormat="1" x14ac:dyDescent="0.25">
      <c r="B167" s="25" t="s">
        <v>533</v>
      </c>
      <c r="C167" s="1" t="s">
        <v>2</v>
      </c>
      <c r="D167" s="53">
        <v>30</v>
      </c>
      <c r="E167" s="51"/>
      <c r="F167" s="51"/>
      <c r="G167" s="54" t="s">
        <v>5</v>
      </c>
      <c r="H167" s="260"/>
      <c r="I167" s="9" t="s">
        <v>5</v>
      </c>
      <c r="J167" s="12" t="s">
        <v>6</v>
      </c>
      <c r="K167" s="2"/>
      <c r="L167" s="264">
        <v>12</v>
      </c>
      <c r="M167" s="86"/>
      <c r="N167" s="318">
        <v>30</v>
      </c>
      <c r="O167" s="87" t="e">
        <f t="shared" si="45"/>
        <v>#DIV/0!</v>
      </c>
      <c r="P167" s="87">
        <f t="shared" si="46"/>
        <v>0</v>
      </c>
      <c r="Q167" s="238">
        <v>890</v>
      </c>
      <c r="R167" s="87" t="e">
        <f t="shared" si="47"/>
        <v>#DIV/0!</v>
      </c>
      <c r="S167" s="87">
        <f t="shared" si="48"/>
        <v>0</v>
      </c>
      <c r="T167" s="3">
        <v>0.09</v>
      </c>
      <c r="U167" s="13">
        <f t="shared" si="49"/>
        <v>0</v>
      </c>
      <c r="V167" s="170" t="s">
        <v>523</v>
      </c>
      <c r="W167" s="171">
        <v>0.65</v>
      </c>
      <c r="X167" s="173"/>
    </row>
    <row r="168" spans="2:24" s="290" customFormat="1" x14ac:dyDescent="0.25">
      <c r="B168" s="25" t="s">
        <v>534</v>
      </c>
      <c r="C168" s="1" t="s">
        <v>2</v>
      </c>
      <c r="D168" s="53">
        <v>30</v>
      </c>
      <c r="E168" s="51"/>
      <c r="F168" s="51"/>
      <c r="G168" s="54" t="s">
        <v>5</v>
      </c>
      <c r="H168" s="260"/>
      <c r="I168" s="9" t="s">
        <v>5</v>
      </c>
      <c r="J168" s="12" t="s">
        <v>6</v>
      </c>
      <c r="K168" s="2"/>
      <c r="L168" s="264">
        <v>12</v>
      </c>
      <c r="M168" s="86"/>
      <c r="N168" s="318">
        <v>30</v>
      </c>
      <c r="O168" s="87" t="e">
        <f t="shared" si="45"/>
        <v>#DIV/0!</v>
      </c>
      <c r="P168" s="87">
        <f t="shared" si="46"/>
        <v>0</v>
      </c>
      <c r="Q168" s="238">
        <v>3060</v>
      </c>
      <c r="R168" s="87" t="e">
        <f t="shared" si="47"/>
        <v>#DIV/0!</v>
      </c>
      <c r="S168" s="87">
        <f t="shared" si="48"/>
        <v>0</v>
      </c>
      <c r="T168" s="3">
        <v>0.09</v>
      </c>
      <c r="U168" s="13">
        <f t="shared" si="49"/>
        <v>0</v>
      </c>
      <c r="V168" s="170" t="s">
        <v>523</v>
      </c>
      <c r="W168" s="171">
        <v>0.65</v>
      </c>
      <c r="X168" s="173"/>
    </row>
    <row r="169" spans="2:24" s="290" customFormat="1" x14ac:dyDescent="0.25">
      <c r="B169" s="25" t="s">
        <v>184</v>
      </c>
      <c r="C169" s="10" t="s">
        <v>185</v>
      </c>
      <c r="D169" s="53">
        <v>100</v>
      </c>
      <c r="E169" s="51" t="s">
        <v>525</v>
      </c>
      <c r="F169" s="51">
        <v>120</v>
      </c>
      <c r="G169" s="54" t="s">
        <v>3</v>
      </c>
      <c r="H169" s="260"/>
      <c r="I169" s="9" t="s">
        <v>3</v>
      </c>
      <c r="J169" s="12" t="s">
        <v>6</v>
      </c>
      <c r="K169" s="2"/>
      <c r="L169" s="264">
        <v>12</v>
      </c>
      <c r="M169" s="86"/>
      <c r="N169" s="318">
        <v>100</v>
      </c>
      <c r="O169" s="87" t="e">
        <f t="shared" si="45"/>
        <v>#DIV/0!</v>
      </c>
      <c r="P169" s="87">
        <f t="shared" si="46"/>
        <v>0</v>
      </c>
      <c r="Q169" s="238">
        <v>765</v>
      </c>
      <c r="R169" s="87" t="e">
        <f t="shared" si="47"/>
        <v>#DIV/0!</v>
      </c>
      <c r="S169" s="87">
        <f t="shared" si="48"/>
        <v>0</v>
      </c>
      <c r="T169" s="3">
        <v>0.09</v>
      </c>
      <c r="U169" s="13">
        <f t="shared" si="49"/>
        <v>0</v>
      </c>
      <c r="V169" s="170"/>
      <c r="W169" s="171"/>
      <c r="X169" s="173"/>
    </row>
    <row r="170" spans="2:24" s="290" customFormat="1" x14ac:dyDescent="0.25">
      <c r="B170" s="25" t="s">
        <v>390</v>
      </c>
      <c r="C170" s="1" t="s">
        <v>2</v>
      </c>
      <c r="D170" s="53">
        <v>1000</v>
      </c>
      <c r="E170" s="51"/>
      <c r="F170" s="51"/>
      <c r="G170" s="54" t="s">
        <v>5</v>
      </c>
      <c r="H170" s="260"/>
      <c r="I170" s="9" t="s">
        <v>5</v>
      </c>
      <c r="J170" s="12" t="s">
        <v>8</v>
      </c>
      <c r="K170" s="2"/>
      <c r="L170" s="264">
        <v>1</v>
      </c>
      <c r="M170" s="86"/>
      <c r="N170" s="318">
        <v>1000</v>
      </c>
      <c r="O170" s="87" t="e">
        <f t="shared" si="45"/>
        <v>#DIV/0!</v>
      </c>
      <c r="P170" s="87">
        <f t="shared" si="46"/>
        <v>0</v>
      </c>
      <c r="Q170" s="238">
        <v>205</v>
      </c>
      <c r="R170" s="87" t="e">
        <f t="shared" si="47"/>
        <v>#DIV/0!</v>
      </c>
      <c r="S170" s="87">
        <f t="shared" si="48"/>
        <v>0</v>
      </c>
      <c r="T170" s="3">
        <v>0.09</v>
      </c>
      <c r="U170" s="13">
        <f t="shared" si="49"/>
        <v>0</v>
      </c>
      <c r="V170" s="170" t="s">
        <v>523</v>
      </c>
      <c r="W170" s="171">
        <v>1.54</v>
      </c>
      <c r="X170" s="173"/>
    </row>
    <row r="171" spans="2:24" s="290" customFormat="1" x14ac:dyDescent="0.25">
      <c r="B171" s="25" t="s">
        <v>630</v>
      </c>
      <c r="C171" s="1" t="s">
        <v>2</v>
      </c>
      <c r="D171" s="53">
        <v>1000</v>
      </c>
      <c r="E171" s="51"/>
      <c r="F171" s="51"/>
      <c r="G171" s="54" t="s">
        <v>5</v>
      </c>
      <c r="H171" s="260"/>
      <c r="I171" s="9" t="s">
        <v>5</v>
      </c>
      <c r="J171" s="12" t="s">
        <v>183</v>
      </c>
      <c r="K171" s="2"/>
      <c r="L171" s="264">
        <v>10</v>
      </c>
      <c r="M171" s="86"/>
      <c r="N171" s="318">
        <v>1000</v>
      </c>
      <c r="O171" s="87" t="e">
        <f t="shared" si="45"/>
        <v>#DIV/0!</v>
      </c>
      <c r="P171" s="87">
        <f t="shared" si="46"/>
        <v>0</v>
      </c>
      <c r="Q171" s="238">
        <v>6200</v>
      </c>
      <c r="R171" s="87" t="e">
        <f t="shared" si="47"/>
        <v>#DIV/0!</v>
      </c>
      <c r="S171" s="87">
        <f t="shared" si="48"/>
        <v>0</v>
      </c>
      <c r="T171" s="3">
        <v>0.09</v>
      </c>
      <c r="U171" s="13">
        <f t="shared" si="49"/>
        <v>0</v>
      </c>
      <c r="V171" s="170" t="s">
        <v>523</v>
      </c>
      <c r="W171" s="171">
        <v>0.83</v>
      </c>
      <c r="X171" s="173"/>
    </row>
    <row r="172" spans="2:24" s="290" customFormat="1" x14ac:dyDescent="0.25">
      <c r="B172" s="25" t="s">
        <v>157</v>
      </c>
      <c r="C172" s="1" t="s">
        <v>2</v>
      </c>
      <c r="D172" s="53">
        <v>250</v>
      </c>
      <c r="E172" s="51"/>
      <c r="F172" s="51"/>
      <c r="G172" s="54" t="s">
        <v>5</v>
      </c>
      <c r="H172" s="260"/>
      <c r="I172" s="9" t="s">
        <v>5</v>
      </c>
      <c r="J172" s="12" t="s">
        <v>141</v>
      </c>
      <c r="K172" s="2"/>
      <c r="L172" s="264">
        <v>15</v>
      </c>
      <c r="M172" s="86"/>
      <c r="N172" s="318">
        <v>250</v>
      </c>
      <c r="O172" s="87" t="e">
        <f t="shared" si="45"/>
        <v>#DIV/0!</v>
      </c>
      <c r="P172" s="87">
        <f t="shared" si="46"/>
        <v>0</v>
      </c>
      <c r="Q172" s="238">
        <v>1370</v>
      </c>
      <c r="R172" s="87" t="e">
        <f t="shared" si="47"/>
        <v>#DIV/0!</v>
      </c>
      <c r="S172" s="87">
        <f t="shared" si="48"/>
        <v>0</v>
      </c>
      <c r="T172" s="3">
        <v>0.09</v>
      </c>
      <c r="U172" s="13">
        <f t="shared" si="49"/>
        <v>0</v>
      </c>
      <c r="V172" s="170" t="s">
        <v>523</v>
      </c>
      <c r="W172" s="171">
        <v>0.83</v>
      </c>
      <c r="X172" s="173"/>
    </row>
    <row r="173" spans="2:24" s="290" customFormat="1" x14ac:dyDescent="0.25">
      <c r="B173" s="25" t="s">
        <v>159</v>
      </c>
      <c r="C173" s="10" t="s">
        <v>158</v>
      </c>
      <c r="D173" s="53">
        <v>600</v>
      </c>
      <c r="E173" s="51"/>
      <c r="F173" s="51"/>
      <c r="G173" s="54" t="s">
        <v>5</v>
      </c>
      <c r="H173" s="260"/>
      <c r="I173" s="9" t="s">
        <v>5</v>
      </c>
      <c r="J173" s="12" t="s">
        <v>84</v>
      </c>
      <c r="K173" s="2"/>
      <c r="L173" s="264">
        <v>12</v>
      </c>
      <c r="M173" s="86"/>
      <c r="N173" s="318">
        <v>600</v>
      </c>
      <c r="O173" s="87" t="e">
        <f t="shared" si="45"/>
        <v>#DIV/0!</v>
      </c>
      <c r="P173" s="87">
        <f t="shared" si="46"/>
        <v>0</v>
      </c>
      <c r="Q173" s="238">
        <v>685</v>
      </c>
      <c r="R173" s="87" t="e">
        <f t="shared" si="47"/>
        <v>#DIV/0!</v>
      </c>
      <c r="S173" s="87">
        <f t="shared" si="48"/>
        <v>0</v>
      </c>
      <c r="T173" s="3">
        <v>0.09</v>
      </c>
      <c r="U173" s="13">
        <f t="shared" si="49"/>
        <v>0</v>
      </c>
      <c r="V173" s="170"/>
      <c r="W173" s="171"/>
      <c r="X173" s="173"/>
    </row>
    <row r="174" spans="2:24" s="290" customFormat="1" x14ac:dyDescent="0.25">
      <c r="B174" s="25" t="s">
        <v>535</v>
      </c>
      <c r="C174" s="1" t="s">
        <v>2</v>
      </c>
      <c r="D174" s="53">
        <v>80</v>
      </c>
      <c r="E174" s="51"/>
      <c r="F174" s="51"/>
      <c r="G174" s="54" t="s">
        <v>5</v>
      </c>
      <c r="H174" s="260"/>
      <c r="I174" s="9" t="s">
        <v>5</v>
      </c>
      <c r="J174" s="12" t="s">
        <v>135</v>
      </c>
      <c r="K174" s="2"/>
      <c r="L174" s="264">
        <v>12</v>
      </c>
      <c r="M174" s="86"/>
      <c r="N174" s="318">
        <v>80</v>
      </c>
      <c r="O174" s="87" t="e">
        <f t="shared" si="45"/>
        <v>#DIV/0!</v>
      </c>
      <c r="P174" s="87">
        <f t="shared" si="46"/>
        <v>0</v>
      </c>
      <c r="Q174" s="238">
        <v>2410</v>
      </c>
      <c r="R174" s="87" t="e">
        <f t="shared" si="47"/>
        <v>#DIV/0!</v>
      </c>
      <c r="S174" s="87">
        <f t="shared" si="48"/>
        <v>0</v>
      </c>
      <c r="T174" s="3">
        <v>0.09</v>
      </c>
      <c r="U174" s="13">
        <f t="shared" si="49"/>
        <v>0</v>
      </c>
      <c r="V174" s="170" t="s">
        <v>523</v>
      </c>
      <c r="W174" s="171">
        <v>0.3</v>
      </c>
      <c r="X174" s="173"/>
    </row>
    <row r="175" spans="2:24" s="290" customFormat="1" x14ac:dyDescent="0.25">
      <c r="B175" s="25" t="s">
        <v>160</v>
      </c>
      <c r="C175" s="10" t="s">
        <v>158</v>
      </c>
      <c r="D175" s="53">
        <v>600</v>
      </c>
      <c r="E175" s="51"/>
      <c r="F175" s="51"/>
      <c r="G175" s="54" t="s">
        <v>5</v>
      </c>
      <c r="H175" s="260"/>
      <c r="I175" s="9" t="s">
        <v>5</v>
      </c>
      <c r="J175" s="12" t="s">
        <v>1</v>
      </c>
      <c r="K175" s="2"/>
      <c r="L175" s="264">
        <v>6</v>
      </c>
      <c r="M175" s="86"/>
      <c r="N175" s="318">
        <v>600</v>
      </c>
      <c r="O175" s="87" t="e">
        <f t="shared" si="45"/>
        <v>#DIV/0!</v>
      </c>
      <c r="P175" s="87">
        <f t="shared" si="46"/>
        <v>0</v>
      </c>
      <c r="Q175" s="238">
        <v>715</v>
      </c>
      <c r="R175" s="87" t="e">
        <f t="shared" si="47"/>
        <v>#DIV/0!</v>
      </c>
      <c r="S175" s="87">
        <f t="shared" si="48"/>
        <v>0</v>
      </c>
      <c r="T175" s="3">
        <v>0.09</v>
      </c>
      <c r="U175" s="13">
        <f t="shared" si="49"/>
        <v>0</v>
      </c>
      <c r="V175" s="170"/>
      <c r="W175" s="171"/>
      <c r="X175" s="173"/>
    </row>
    <row r="176" spans="2:24" s="290" customFormat="1" x14ac:dyDescent="0.25">
      <c r="B176" s="25" t="s">
        <v>164</v>
      </c>
      <c r="C176" s="1" t="s">
        <v>720</v>
      </c>
      <c r="D176" s="53">
        <v>400</v>
      </c>
      <c r="E176" s="51"/>
      <c r="F176" s="51"/>
      <c r="G176" s="54" t="s">
        <v>5</v>
      </c>
      <c r="H176" s="260"/>
      <c r="I176" s="9" t="s">
        <v>5</v>
      </c>
      <c r="J176" s="12" t="s">
        <v>165</v>
      </c>
      <c r="K176" s="2"/>
      <c r="L176" s="264">
        <v>8</v>
      </c>
      <c r="M176" s="86"/>
      <c r="N176" s="318">
        <v>400</v>
      </c>
      <c r="O176" s="87" t="e">
        <f t="shared" si="45"/>
        <v>#DIV/0!</v>
      </c>
      <c r="P176" s="87">
        <f t="shared" si="46"/>
        <v>0</v>
      </c>
      <c r="Q176" s="238">
        <v>1500</v>
      </c>
      <c r="R176" s="87" t="e">
        <f t="shared" si="47"/>
        <v>#DIV/0!</v>
      </c>
      <c r="S176" s="87">
        <f t="shared" si="48"/>
        <v>0</v>
      </c>
      <c r="T176" s="3">
        <v>0.09</v>
      </c>
      <c r="U176" s="13">
        <f t="shared" si="49"/>
        <v>0</v>
      </c>
      <c r="V176" s="170"/>
      <c r="W176" s="171"/>
      <c r="X176" s="173"/>
    </row>
    <row r="177" spans="1:24" s="290" customFormat="1" x14ac:dyDescent="0.25">
      <c r="B177" s="25" t="s">
        <v>161</v>
      </c>
      <c r="C177" s="1" t="s">
        <v>2</v>
      </c>
      <c r="D177" s="53">
        <v>250</v>
      </c>
      <c r="E177" s="51"/>
      <c r="F177" s="51"/>
      <c r="G177" s="54" t="s">
        <v>5</v>
      </c>
      <c r="H177" s="260"/>
      <c r="I177" s="9" t="s">
        <v>5</v>
      </c>
      <c r="J177" s="12" t="s">
        <v>1</v>
      </c>
      <c r="K177" s="2"/>
      <c r="L177" s="264">
        <v>12</v>
      </c>
      <c r="M177" s="86"/>
      <c r="N177" s="318">
        <v>250</v>
      </c>
      <c r="O177" s="87" t="e">
        <f t="shared" si="45"/>
        <v>#DIV/0!</v>
      </c>
      <c r="P177" s="87">
        <f t="shared" si="46"/>
        <v>0</v>
      </c>
      <c r="Q177" s="238">
        <v>2660</v>
      </c>
      <c r="R177" s="87" t="e">
        <f t="shared" si="47"/>
        <v>#DIV/0!</v>
      </c>
      <c r="S177" s="87">
        <f t="shared" si="48"/>
        <v>0</v>
      </c>
      <c r="T177" s="3">
        <v>0.09</v>
      </c>
      <c r="U177" s="13">
        <f t="shared" si="49"/>
        <v>0</v>
      </c>
      <c r="V177" s="170" t="s">
        <v>523</v>
      </c>
      <c r="W177" s="171">
        <v>1.25</v>
      </c>
      <c r="X177" s="173"/>
    </row>
    <row r="178" spans="1:24" s="290" customFormat="1" x14ac:dyDescent="0.25">
      <c r="B178" s="25" t="s">
        <v>631</v>
      </c>
      <c r="C178" s="10" t="s">
        <v>124</v>
      </c>
      <c r="D178" s="53">
        <v>74</v>
      </c>
      <c r="E178" s="51"/>
      <c r="F178" s="51"/>
      <c r="G178" s="54" t="s">
        <v>5</v>
      </c>
      <c r="H178" s="260"/>
      <c r="I178" s="26" t="s">
        <v>5</v>
      </c>
      <c r="J178" s="12" t="s">
        <v>49</v>
      </c>
      <c r="K178" s="2"/>
      <c r="L178" s="264">
        <v>12</v>
      </c>
      <c r="M178" s="86"/>
      <c r="N178" s="318">
        <v>74</v>
      </c>
      <c r="O178" s="87" t="e">
        <f t="shared" si="45"/>
        <v>#DIV/0!</v>
      </c>
      <c r="P178" s="87">
        <f t="shared" si="46"/>
        <v>0</v>
      </c>
      <c r="Q178" s="238">
        <v>2035</v>
      </c>
      <c r="R178" s="87" t="e">
        <f t="shared" si="47"/>
        <v>#DIV/0!</v>
      </c>
      <c r="S178" s="87">
        <f t="shared" si="48"/>
        <v>0</v>
      </c>
      <c r="T178" s="3">
        <v>0.09</v>
      </c>
      <c r="U178" s="13">
        <f t="shared" si="49"/>
        <v>0</v>
      </c>
      <c r="V178" s="170"/>
      <c r="W178" s="171"/>
      <c r="X178" s="173"/>
    </row>
    <row r="179" spans="1:24" s="290" customFormat="1" x14ac:dyDescent="0.25">
      <c r="B179" s="25" t="s">
        <v>162</v>
      </c>
      <c r="C179" s="10" t="s">
        <v>124</v>
      </c>
      <c r="D179" s="53">
        <v>74</v>
      </c>
      <c r="E179" s="51"/>
      <c r="F179" s="51"/>
      <c r="G179" s="54" t="s">
        <v>5</v>
      </c>
      <c r="H179" s="260"/>
      <c r="I179" s="26" t="s">
        <v>5</v>
      </c>
      <c r="J179" s="12" t="s">
        <v>49</v>
      </c>
      <c r="K179" s="2"/>
      <c r="L179" s="264">
        <v>12</v>
      </c>
      <c r="M179" s="86"/>
      <c r="N179" s="318">
        <v>74</v>
      </c>
      <c r="O179" s="87" t="e">
        <f t="shared" si="45"/>
        <v>#DIV/0!</v>
      </c>
      <c r="P179" s="87">
        <f t="shared" si="46"/>
        <v>0</v>
      </c>
      <c r="Q179" s="238">
        <v>1430</v>
      </c>
      <c r="R179" s="87" t="e">
        <f t="shared" si="47"/>
        <v>#DIV/0!</v>
      </c>
      <c r="S179" s="87">
        <f t="shared" si="48"/>
        <v>0</v>
      </c>
      <c r="T179" s="3">
        <v>0.09</v>
      </c>
      <c r="U179" s="13">
        <f t="shared" si="49"/>
        <v>0</v>
      </c>
      <c r="V179" s="170"/>
      <c r="W179" s="171"/>
      <c r="X179" s="173"/>
    </row>
    <row r="180" spans="1:24" s="4" customFormat="1" x14ac:dyDescent="0.25">
      <c r="B180" s="55"/>
      <c r="C180" s="239"/>
      <c r="D180" s="240"/>
      <c r="E180" s="239"/>
      <c r="F180" s="69"/>
      <c r="G180" s="69"/>
      <c r="H180" s="105"/>
      <c r="I180" s="69"/>
      <c r="J180" s="70"/>
      <c r="K180" s="241"/>
      <c r="L180" s="241"/>
      <c r="M180" s="242" t="s">
        <v>18</v>
      </c>
      <c r="N180" s="313"/>
      <c r="O180" s="242"/>
      <c r="P180" s="242"/>
      <c r="Q180" s="269"/>
      <c r="R180" s="243" t="e">
        <f>SUM(R157:R179)</f>
        <v>#DIV/0!</v>
      </c>
      <c r="S180" s="71"/>
      <c r="T180" s="244"/>
      <c r="U180" s="71"/>
      <c r="V180" s="175"/>
      <c r="W180" s="176"/>
      <c r="X180" s="177"/>
    </row>
    <row r="181" spans="1:24" s="4" customFormat="1" x14ac:dyDescent="0.25">
      <c r="B181" s="46"/>
      <c r="C181" s="228"/>
      <c r="D181" s="229"/>
      <c r="E181" s="228"/>
      <c r="F181" s="40"/>
      <c r="G181" s="40"/>
      <c r="H181" s="102"/>
      <c r="I181" s="40"/>
      <c r="J181" s="47"/>
      <c r="K181" s="230"/>
      <c r="L181" s="230"/>
      <c r="M181" s="48"/>
      <c r="N181" s="311"/>
      <c r="O181" s="48"/>
      <c r="P181" s="48"/>
      <c r="Q181" s="231"/>
      <c r="R181" s="48"/>
      <c r="S181" s="48"/>
      <c r="T181" s="232"/>
      <c r="U181" s="48"/>
      <c r="V181" s="183"/>
      <c r="W181" s="184"/>
      <c r="X181" s="166"/>
    </row>
    <row r="182" spans="1:24" x14ac:dyDescent="0.25">
      <c r="B182" s="204" t="s">
        <v>163</v>
      </c>
      <c r="C182" s="205"/>
      <c r="D182" s="112"/>
      <c r="E182" s="205"/>
      <c r="F182" s="93"/>
      <c r="G182" s="92"/>
      <c r="H182" s="92"/>
      <c r="I182" s="92"/>
      <c r="J182" s="92"/>
      <c r="K182" s="92"/>
      <c r="L182" s="92"/>
      <c r="M182" s="92"/>
      <c r="N182" s="312"/>
      <c r="O182" s="92"/>
      <c r="P182" s="92"/>
      <c r="Q182" s="92"/>
      <c r="R182" s="92"/>
      <c r="S182" s="92"/>
      <c r="T182" s="92"/>
      <c r="U182" s="92"/>
      <c r="V182" s="93"/>
      <c r="W182" s="285"/>
      <c r="X182" s="94"/>
    </row>
    <row r="183" spans="1:24" s="290" customFormat="1" x14ac:dyDescent="0.25">
      <c r="B183" s="82" t="s">
        <v>166</v>
      </c>
      <c r="C183" s="83" t="s">
        <v>2</v>
      </c>
      <c r="D183" s="53">
        <v>125</v>
      </c>
      <c r="E183" s="51"/>
      <c r="F183" s="51"/>
      <c r="G183" s="54" t="s">
        <v>5</v>
      </c>
      <c r="H183" s="280"/>
      <c r="I183" s="54" t="s">
        <v>5</v>
      </c>
      <c r="J183" s="84" t="s">
        <v>8</v>
      </c>
      <c r="K183" s="85"/>
      <c r="L183" s="235">
        <v>24</v>
      </c>
      <c r="M183" s="86"/>
      <c r="N183" s="318">
        <v>125</v>
      </c>
      <c r="O183" s="87" t="e">
        <f t="shared" ref="O183:O201" si="50">M183/H183*N183</f>
        <v>#DIV/0!</v>
      </c>
      <c r="P183" s="87">
        <f t="shared" ref="P183:P201" si="51">M183*K183</f>
        <v>0</v>
      </c>
      <c r="Q183" s="236">
        <v>4590</v>
      </c>
      <c r="R183" s="87" t="e">
        <f t="shared" ref="R183:R201" si="52">O183*Q183</f>
        <v>#DIV/0!</v>
      </c>
      <c r="S183" s="87">
        <f t="shared" ref="S183:S201" si="53">M183*K183</f>
        <v>0</v>
      </c>
      <c r="T183" s="88">
        <v>0.09</v>
      </c>
      <c r="U183" s="87">
        <f t="shared" ref="U183:U201" si="54">M183*(1+T183)</f>
        <v>0</v>
      </c>
      <c r="V183" s="170" t="s">
        <v>523</v>
      </c>
      <c r="W183" s="171">
        <v>0.53</v>
      </c>
      <c r="X183" s="179"/>
    </row>
    <row r="184" spans="1:24" s="290" customFormat="1" x14ac:dyDescent="0.25">
      <c r="B184" s="25" t="s">
        <v>167</v>
      </c>
      <c r="C184" s="1" t="s">
        <v>2</v>
      </c>
      <c r="D184" s="53">
        <v>375</v>
      </c>
      <c r="E184" s="51"/>
      <c r="F184" s="51"/>
      <c r="G184" s="54" t="s">
        <v>5</v>
      </c>
      <c r="H184" s="260"/>
      <c r="I184" s="9" t="s">
        <v>5</v>
      </c>
      <c r="J184" s="12" t="s">
        <v>8</v>
      </c>
      <c r="K184" s="2"/>
      <c r="L184" s="264">
        <v>10</v>
      </c>
      <c r="M184" s="86"/>
      <c r="N184" s="318">
        <v>375</v>
      </c>
      <c r="O184" s="87" t="e">
        <f t="shared" si="50"/>
        <v>#DIV/0!</v>
      </c>
      <c r="P184" s="87">
        <f t="shared" si="51"/>
        <v>0</v>
      </c>
      <c r="Q184" s="238">
        <v>3160</v>
      </c>
      <c r="R184" s="87" t="e">
        <f t="shared" si="52"/>
        <v>#DIV/0!</v>
      </c>
      <c r="S184" s="87">
        <f t="shared" si="53"/>
        <v>0</v>
      </c>
      <c r="T184" s="3">
        <v>0.09</v>
      </c>
      <c r="U184" s="13">
        <f t="shared" si="54"/>
        <v>0</v>
      </c>
      <c r="V184" s="170" t="s">
        <v>523</v>
      </c>
      <c r="W184" s="171">
        <v>1.3</v>
      </c>
      <c r="X184" s="173"/>
    </row>
    <row r="185" spans="1:24" s="290" customFormat="1" x14ac:dyDescent="0.25">
      <c r="B185" s="25" t="s">
        <v>195</v>
      </c>
      <c r="C185" s="1" t="s">
        <v>2</v>
      </c>
      <c r="D185" s="53">
        <v>550</v>
      </c>
      <c r="E185" s="51"/>
      <c r="F185" s="51"/>
      <c r="G185" s="54" t="s">
        <v>5</v>
      </c>
      <c r="H185" s="260"/>
      <c r="I185" s="9" t="s">
        <v>5</v>
      </c>
      <c r="J185" s="12" t="s">
        <v>8</v>
      </c>
      <c r="K185" s="2"/>
      <c r="L185" s="264">
        <v>10</v>
      </c>
      <c r="M185" s="86"/>
      <c r="N185" s="318">
        <v>550</v>
      </c>
      <c r="O185" s="87" t="e">
        <f t="shared" si="50"/>
        <v>#DIV/0!</v>
      </c>
      <c r="P185" s="87">
        <f t="shared" si="51"/>
        <v>0</v>
      </c>
      <c r="Q185" s="238">
        <v>3395</v>
      </c>
      <c r="R185" s="87" t="e">
        <f t="shared" si="52"/>
        <v>#DIV/0!</v>
      </c>
      <c r="S185" s="87">
        <f t="shared" si="53"/>
        <v>0</v>
      </c>
      <c r="T185" s="3">
        <v>0.09</v>
      </c>
      <c r="U185" s="13">
        <f t="shared" si="54"/>
        <v>0</v>
      </c>
      <c r="V185" s="170" t="s">
        <v>523</v>
      </c>
      <c r="W185" s="171">
        <v>0.95</v>
      </c>
      <c r="X185" s="173"/>
    </row>
    <row r="186" spans="1:24" s="290" customFormat="1" x14ac:dyDescent="0.25">
      <c r="B186" s="25" t="s">
        <v>632</v>
      </c>
      <c r="C186" s="1" t="s">
        <v>2</v>
      </c>
      <c r="D186" s="53">
        <v>130</v>
      </c>
      <c r="E186" s="51"/>
      <c r="F186" s="51"/>
      <c r="G186" s="54" t="s">
        <v>5</v>
      </c>
      <c r="H186" s="260"/>
      <c r="I186" s="9" t="s">
        <v>5</v>
      </c>
      <c r="J186" s="12" t="s">
        <v>8</v>
      </c>
      <c r="K186" s="2"/>
      <c r="L186" s="264">
        <v>12</v>
      </c>
      <c r="M186" s="86"/>
      <c r="N186" s="318">
        <v>130</v>
      </c>
      <c r="O186" s="87" t="e">
        <f t="shared" si="50"/>
        <v>#DIV/0!</v>
      </c>
      <c r="P186" s="87">
        <f t="shared" si="51"/>
        <v>0</v>
      </c>
      <c r="Q186" s="238">
        <v>3130</v>
      </c>
      <c r="R186" s="87" t="e">
        <f t="shared" si="52"/>
        <v>#DIV/0!</v>
      </c>
      <c r="S186" s="87">
        <f t="shared" si="53"/>
        <v>0</v>
      </c>
      <c r="T186" s="3">
        <v>0.09</v>
      </c>
      <c r="U186" s="13">
        <f t="shared" si="54"/>
        <v>0</v>
      </c>
      <c r="V186" s="170" t="s">
        <v>523</v>
      </c>
      <c r="W186" s="171">
        <v>0.53</v>
      </c>
      <c r="X186" s="173"/>
    </row>
    <row r="187" spans="1:24" s="290" customFormat="1" x14ac:dyDescent="0.25">
      <c r="B187" s="25" t="s">
        <v>168</v>
      </c>
      <c r="C187" s="1" t="s">
        <v>719</v>
      </c>
      <c r="D187" s="53">
        <v>250</v>
      </c>
      <c r="E187" s="51"/>
      <c r="F187" s="51"/>
      <c r="G187" s="54" t="s">
        <v>5</v>
      </c>
      <c r="H187" s="260"/>
      <c r="I187" s="9" t="s">
        <v>5</v>
      </c>
      <c r="J187" s="12" t="s">
        <v>8</v>
      </c>
      <c r="K187" s="2"/>
      <c r="L187" s="264">
        <v>12</v>
      </c>
      <c r="M187" s="86"/>
      <c r="N187" s="318">
        <v>250</v>
      </c>
      <c r="O187" s="87" t="e">
        <f t="shared" si="50"/>
        <v>#DIV/0!</v>
      </c>
      <c r="P187" s="87">
        <f t="shared" si="51"/>
        <v>0</v>
      </c>
      <c r="Q187" s="238">
        <v>1900</v>
      </c>
      <c r="R187" s="87" t="e">
        <f t="shared" si="52"/>
        <v>#DIV/0!</v>
      </c>
      <c r="S187" s="87">
        <f t="shared" si="53"/>
        <v>0</v>
      </c>
      <c r="T187" s="3">
        <v>0.09</v>
      </c>
      <c r="U187" s="13">
        <f t="shared" si="54"/>
        <v>0</v>
      </c>
      <c r="V187" s="170"/>
      <c r="W187" s="171"/>
      <c r="X187" s="173"/>
    </row>
    <row r="188" spans="1:24" s="290" customFormat="1" x14ac:dyDescent="0.25">
      <c r="B188" s="25" t="s">
        <v>171</v>
      </c>
      <c r="C188" s="10" t="s">
        <v>172</v>
      </c>
      <c r="D188" s="53">
        <v>500</v>
      </c>
      <c r="E188" s="51"/>
      <c r="F188" s="51"/>
      <c r="G188" s="54" t="s">
        <v>5</v>
      </c>
      <c r="H188" s="260"/>
      <c r="I188" s="9" t="s">
        <v>5</v>
      </c>
      <c r="J188" s="12" t="s">
        <v>8</v>
      </c>
      <c r="K188" s="2"/>
      <c r="L188" s="264">
        <v>20</v>
      </c>
      <c r="M188" s="86"/>
      <c r="N188" s="318">
        <v>500</v>
      </c>
      <c r="O188" s="87" t="e">
        <f t="shared" si="50"/>
        <v>#DIV/0!</v>
      </c>
      <c r="P188" s="87">
        <f t="shared" si="51"/>
        <v>0</v>
      </c>
      <c r="Q188" s="238">
        <v>6000</v>
      </c>
      <c r="R188" s="87" t="e">
        <f t="shared" si="52"/>
        <v>#DIV/0!</v>
      </c>
      <c r="S188" s="87">
        <f t="shared" si="53"/>
        <v>0</v>
      </c>
      <c r="T188" s="3">
        <v>0.09</v>
      </c>
      <c r="U188" s="13">
        <f t="shared" si="54"/>
        <v>0</v>
      </c>
      <c r="V188" s="170" t="s">
        <v>523</v>
      </c>
      <c r="W188" s="171">
        <v>2</v>
      </c>
      <c r="X188" s="173"/>
    </row>
    <row r="189" spans="1:24" s="290" customFormat="1" x14ac:dyDescent="0.25">
      <c r="B189" s="25" t="s">
        <v>173</v>
      </c>
      <c r="C189" s="10" t="s">
        <v>174</v>
      </c>
      <c r="D189" s="53">
        <v>600</v>
      </c>
      <c r="E189" s="51"/>
      <c r="F189" s="51"/>
      <c r="G189" s="54" t="s">
        <v>5</v>
      </c>
      <c r="H189" s="260"/>
      <c r="I189" s="9" t="s">
        <v>5</v>
      </c>
      <c r="J189" s="12" t="s">
        <v>8</v>
      </c>
      <c r="K189" s="2"/>
      <c r="L189" s="264">
        <v>10</v>
      </c>
      <c r="M189" s="86"/>
      <c r="N189" s="318">
        <v>600</v>
      </c>
      <c r="O189" s="87" t="e">
        <f t="shared" si="50"/>
        <v>#DIV/0!</v>
      </c>
      <c r="P189" s="87">
        <f t="shared" si="51"/>
        <v>0</v>
      </c>
      <c r="Q189" s="238">
        <v>3870</v>
      </c>
      <c r="R189" s="87" t="e">
        <f t="shared" si="52"/>
        <v>#DIV/0!</v>
      </c>
      <c r="S189" s="87">
        <f t="shared" si="53"/>
        <v>0</v>
      </c>
      <c r="T189" s="3">
        <v>0.09</v>
      </c>
      <c r="U189" s="13">
        <f t="shared" si="54"/>
        <v>0</v>
      </c>
      <c r="V189" s="170"/>
      <c r="W189" s="171"/>
      <c r="X189" s="173"/>
    </row>
    <row r="190" spans="1:24" s="290" customFormat="1" x14ac:dyDescent="0.25">
      <c r="B190" s="25" t="s">
        <v>170</v>
      </c>
      <c r="C190" s="1" t="s">
        <v>2</v>
      </c>
      <c r="D190" s="53">
        <v>375</v>
      </c>
      <c r="E190" s="51" t="s">
        <v>525</v>
      </c>
      <c r="F190" s="51">
        <v>500</v>
      </c>
      <c r="G190" s="54" t="s">
        <v>5</v>
      </c>
      <c r="H190" s="260"/>
      <c r="I190" s="9" t="s">
        <v>5</v>
      </c>
      <c r="J190" s="12" t="s">
        <v>8</v>
      </c>
      <c r="K190" s="2"/>
      <c r="L190" s="264">
        <v>8</v>
      </c>
      <c r="M190" s="86"/>
      <c r="N190" s="318">
        <v>500</v>
      </c>
      <c r="O190" s="87" t="e">
        <f t="shared" si="50"/>
        <v>#DIV/0!</v>
      </c>
      <c r="P190" s="87">
        <f t="shared" si="51"/>
        <v>0</v>
      </c>
      <c r="Q190" s="238">
        <v>4730</v>
      </c>
      <c r="R190" s="87" t="e">
        <f t="shared" si="52"/>
        <v>#DIV/0!</v>
      </c>
      <c r="S190" s="87">
        <f t="shared" si="53"/>
        <v>0</v>
      </c>
      <c r="T190" s="3">
        <v>0.09</v>
      </c>
      <c r="U190" s="13">
        <f t="shared" si="54"/>
        <v>0</v>
      </c>
      <c r="V190" s="170" t="s">
        <v>523</v>
      </c>
      <c r="W190" s="171">
        <v>1.48</v>
      </c>
      <c r="X190" s="173"/>
    </row>
    <row r="191" spans="1:24" s="290" customFormat="1" x14ac:dyDescent="0.25">
      <c r="A191" s="341"/>
      <c r="B191" s="339" t="s">
        <v>718</v>
      </c>
      <c r="C191" s="340" t="s">
        <v>717</v>
      </c>
      <c r="D191" s="344">
        <v>650</v>
      </c>
      <c r="E191" s="345" t="s">
        <v>525</v>
      </c>
      <c r="F191" s="345">
        <v>1000</v>
      </c>
      <c r="G191" s="54" t="s">
        <v>5</v>
      </c>
      <c r="H191" s="260"/>
      <c r="I191" s="9" t="s">
        <v>5</v>
      </c>
      <c r="J191" s="12" t="s">
        <v>334</v>
      </c>
      <c r="K191" s="2"/>
      <c r="L191" s="264">
        <v>8</v>
      </c>
      <c r="M191" s="86"/>
      <c r="N191" s="318">
        <v>750</v>
      </c>
      <c r="O191" s="87" t="e">
        <f t="shared" si="50"/>
        <v>#DIV/0!</v>
      </c>
      <c r="P191" s="87">
        <f t="shared" si="51"/>
        <v>0</v>
      </c>
      <c r="Q191" s="238">
        <v>3750</v>
      </c>
      <c r="R191" s="87" t="e">
        <f t="shared" si="52"/>
        <v>#DIV/0!</v>
      </c>
      <c r="S191" s="87">
        <f t="shared" si="53"/>
        <v>0</v>
      </c>
      <c r="T191" s="3">
        <v>0.09</v>
      </c>
      <c r="U191" s="13">
        <f t="shared" si="54"/>
        <v>0</v>
      </c>
      <c r="V191" s="170" t="s">
        <v>523</v>
      </c>
      <c r="W191" s="171">
        <v>2.4900000000000002</v>
      </c>
      <c r="X191" s="173"/>
    </row>
    <row r="192" spans="1:24" s="290" customFormat="1" x14ac:dyDescent="0.25">
      <c r="A192" s="341"/>
      <c r="B192" s="25" t="s">
        <v>175</v>
      </c>
      <c r="C192" s="1" t="s">
        <v>2</v>
      </c>
      <c r="D192" s="344">
        <v>650</v>
      </c>
      <c r="E192" s="345" t="s">
        <v>525</v>
      </c>
      <c r="F192" s="345">
        <v>1000</v>
      </c>
      <c r="G192" s="54" t="s">
        <v>5</v>
      </c>
      <c r="H192" s="260"/>
      <c r="I192" s="9" t="s">
        <v>5</v>
      </c>
      <c r="J192" s="12" t="s">
        <v>334</v>
      </c>
      <c r="K192" s="2"/>
      <c r="L192" s="264">
        <v>8</v>
      </c>
      <c r="M192" s="86"/>
      <c r="N192" s="318">
        <v>750</v>
      </c>
      <c r="O192" s="87" t="e">
        <f t="shared" si="50"/>
        <v>#DIV/0!</v>
      </c>
      <c r="P192" s="87">
        <f t="shared" si="51"/>
        <v>0</v>
      </c>
      <c r="Q192" s="238">
        <v>1550</v>
      </c>
      <c r="R192" s="87" t="e">
        <f t="shared" si="52"/>
        <v>#DIV/0!</v>
      </c>
      <c r="S192" s="87">
        <f t="shared" si="53"/>
        <v>0</v>
      </c>
      <c r="T192" s="3">
        <v>0.09</v>
      </c>
      <c r="U192" s="13">
        <f t="shared" si="54"/>
        <v>0</v>
      </c>
      <c r="V192" s="170" t="s">
        <v>523</v>
      </c>
      <c r="W192" s="171">
        <v>3.27</v>
      </c>
      <c r="X192" s="173"/>
    </row>
    <row r="193" spans="2:24" s="290" customFormat="1" x14ac:dyDescent="0.25">
      <c r="B193" s="25" t="s">
        <v>176</v>
      </c>
      <c r="C193" s="1" t="s">
        <v>2</v>
      </c>
      <c r="D193" s="53">
        <v>350</v>
      </c>
      <c r="E193" s="51"/>
      <c r="F193" s="51"/>
      <c r="G193" s="54" t="s">
        <v>5</v>
      </c>
      <c r="H193" s="260"/>
      <c r="I193" s="26" t="s">
        <v>5</v>
      </c>
      <c r="J193" s="12" t="s">
        <v>392</v>
      </c>
      <c r="K193" s="2"/>
      <c r="L193" s="264">
        <v>1</v>
      </c>
      <c r="M193" s="86"/>
      <c r="N193" s="318">
        <v>350</v>
      </c>
      <c r="O193" s="87" t="e">
        <f t="shared" si="50"/>
        <v>#DIV/0!</v>
      </c>
      <c r="P193" s="87">
        <f t="shared" si="51"/>
        <v>0</v>
      </c>
      <c r="Q193" s="238">
        <v>985</v>
      </c>
      <c r="R193" s="87" t="e">
        <f t="shared" si="52"/>
        <v>#DIV/0!</v>
      </c>
      <c r="S193" s="87">
        <f t="shared" si="53"/>
        <v>0</v>
      </c>
      <c r="T193" s="3">
        <v>0.09</v>
      </c>
      <c r="U193" s="13">
        <f t="shared" si="54"/>
        <v>0</v>
      </c>
      <c r="V193" s="170" t="s">
        <v>523</v>
      </c>
      <c r="W193" s="171">
        <v>1.78</v>
      </c>
      <c r="X193" s="173"/>
    </row>
    <row r="194" spans="2:24" s="290" customFormat="1" x14ac:dyDescent="0.25">
      <c r="B194" s="25" t="s">
        <v>177</v>
      </c>
      <c r="C194" s="1" t="s">
        <v>2</v>
      </c>
      <c r="D194" s="53">
        <v>400</v>
      </c>
      <c r="E194" s="51"/>
      <c r="F194" s="51"/>
      <c r="G194" s="54" t="s">
        <v>5</v>
      </c>
      <c r="H194" s="260"/>
      <c r="I194" s="26" t="s">
        <v>5</v>
      </c>
      <c r="J194" s="12" t="s">
        <v>8</v>
      </c>
      <c r="K194" s="2"/>
      <c r="L194" s="264">
        <v>12</v>
      </c>
      <c r="M194" s="86"/>
      <c r="N194" s="318">
        <v>400</v>
      </c>
      <c r="O194" s="87" t="e">
        <f t="shared" si="50"/>
        <v>#DIV/0!</v>
      </c>
      <c r="P194" s="87">
        <f t="shared" si="51"/>
        <v>0</v>
      </c>
      <c r="Q194" s="238">
        <v>2260</v>
      </c>
      <c r="R194" s="87" t="e">
        <f t="shared" si="52"/>
        <v>#DIV/0!</v>
      </c>
      <c r="S194" s="87">
        <f t="shared" si="53"/>
        <v>0</v>
      </c>
      <c r="T194" s="3">
        <v>0.09</v>
      </c>
      <c r="U194" s="13">
        <f t="shared" si="54"/>
        <v>0</v>
      </c>
      <c r="V194" s="170" t="s">
        <v>523</v>
      </c>
      <c r="W194" s="171">
        <v>1.78</v>
      </c>
      <c r="X194" s="173"/>
    </row>
    <row r="195" spans="2:24" s="290" customFormat="1" x14ac:dyDescent="0.25">
      <c r="B195" s="25" t="s">
        <v>178</v>
      </c>
      <c r="C195" s="10" t="s">
        <v>393</v>
      </c>
      <c r="D195" s="53">
        <v>400</v>
      </c>
      <c r="E195" s="51" t="s">
        <v>525</v>
      </c>
      <c r="F195" s="51">
        <v>450</v>
      </c>
      <c r="G195" s="54" t="s">
        <v>5</v>
      </c>
      <c r="H195" s="260"/>
      <c r="I195" s="26" t="s">
        <v>5</v>
      </c>
      <c r="J195" s="12" t="s">
        <v>4</v>
      </c>
      <c r="K195" s="2"/>
      <c r="L195" s="264">
        <v>15</v>
      </c>
      <c r="M195" s="86"/>
      <c r="N195" s="318">
        <v>400</v>
      </c>
      <c r="O195" s="87" t="e">
        <f t="shared" si="50"/>
        <v>#DIV/0!</v>
      </c>
      <c r="P195" s="87">
        <f t="shared" si="51"/>
        <v>0</v>
      </c>
      <c r="Q195" s="238">
        <v>2820</v>
      </c>
      <c r="R195" s="87" t="e">
        <f t="shared" si="52"/>
        <v>#DIV/0!</v>
      </c>
      <c r="S195" s="87">
        <f t="shared" si="53"/>
        <v>0</v>
      </c>
      <c r="T195" s="3">
        <v>0.09</v>
      </c>
      <c r="U195" s="13">
        <f t="shared" si="54"/>
        <v>0</v>
      </c>
      <c r="V195" s="170"/>
      <c r="W195" s="171"/>
      <c r="X195" s="173"/>
    </row>
    <row r="196" spans="2:24" s="290" customFormat="1" x14ac:dyDescent="0.25">
      <c r="B196" s="25" t="s">
        <v>179</v>
      </c>
      <c r="C196" s="1" t="s">
        <v>2</v>
      </c>
      <c r="D196" s="267">
        <v>450</v>
      </c>
      <c r="E196" s="51"/>
      <c r="F196" s="51"/>
      <c r="G196" s="54" t="s">
        <v>5</v>
      </c>
      <c r="H196" s="260"/>
      <c r="I196" s="26" t="s">
        <v>5</v>
      </c>
      <c r="J196" s="12" t="s">
        <v>4</v>
      </c>
      <c r="K196" s="2"/>
      <c r="L196" s="264">
        <v>12</v>
      </c>
      <c r="M196" s="86"/>
      <c r="N196" s="318">
        <v>450</v>
      </c>
      <c r="O196" s="87" t="e">
        <f t="shared" si="50"/>
        <v>#DIV/0!</v>
      </c>
      <c r="P196" s="87">
        <f t="shared" si="51"/>
        <v>0</v>
      </c>
      <c r="Q196" s="238">
        <v>2365</v>
      </c>
      <c r="R196" s="87" t="e">
        <f t="shared" si="52"/>
        <v>#DIV/0!</v>
      </c>
      <c r="S196" s="87">
        <f t="shared" si="53"/>
        <v>0</v>
      </c>
      <c r="T196" s="3">
        <v>0.09</v>
      </c>
      <c r="U196" s="13">
        <f t="shared" si="54"/>
        <v>0</v>
      </c>
      <c r="V196" s="170" t="s">
        <v>523</v>
      </c>
      <c r="W196" s="171">
        <v>1.07</v>
      </c>
      <c r="X196" s="173"/>
    </row>
    <row r="197" spans="2:24" s="290" customFormat="1" x14ac:dyDescent="0.25">
      <c r="B197" s="25" t="s">
        <v>180</v>
      </c>
      <c r="C197" s="10" t="s">
        <v>181</v>
      </c>
      <c r="D197" s="267">
        <v>350</v>
      </c>
      <c r="E197" s="51"/>
      <c r="F197" s="51"/>
      <c r="G197" s="54" t="s">
        <v>5</v>
      </c>
      <c r="H197" s="260"/>
      <c r="I197" s="26" t="s">
        <v>5</v>
      </c>
      <c r="J197" s="12" t="s">
        <v>4</v>
      </c>
      <c r="K197" s="2"/>
      <c r="L197" s="264">
        <v>12</v>
      </c>
      <c r="M197" s="86"/>
      <c r="N197" s="318">
        <v>350</v>
      </c>
      <c r="O197" s="87" t="e">
        <f t="shared" si="50"/>
        <v>#DIV/0!</v>
      </c>
      <c r="P197" s="87">
        <f t="shared" si="51"/>
        <v>0</v>
      </c>
      <c r="Q197" s="238">
        <v>5325</v>
      </c>
      <c r="R197" s="87" t="e">
        <f t="shared" si="52"/>
        <v>#DIV/0!</v>
      </c>
      <c r="S197" s="87">
        <f t="shared" si="53"/>
        <v>0</v>
      </c>
      <c r="T197" s="3">
        <v>0.09</v>
      </c>
      <c r="U197" s="13">
        <f t="shared" si="54"/>
        <v>0</v>
      </c>
      <c r="V197" s="170"/>
      <c r="W197" s="171"/>
      <c r="X197" s="173"/>
    </row>
    <row r="198" spans="2:24" s="290" customFormat="1" x14ac:dyDescent="0.25">
      <c r="B198" s="25" t="s">
        <v>180</v>
      </c>
      <c r="C198" s="1" t="s">
        <v>2</v>
      </c>
      <c r="D198" s="267">
        <v>350</v>
      </c>
      <c r="E198" s="51"/>
      <c r="F198" s="51"/>
      <c r="G198" s="54" t="s">
        <v>5</v>
      </c>
      <c r="H198" s="260"/>
      <c r="I198" s="26" t="s">
        <v>5</v>
      </c>
      <c r="J198" s="12" t="s">
        <v>4</v>
      </c>
      <c r="K198" s="2"/>
      <c r="L198" s="264">
        <v>12</v>
      </c>
      <c r="M198" s="86"/>
      <c r="N198" s="318">
        <v>350</v>
      </c>
      <c r="O198" s="87" t="e">
        <f t="shared" si="50"/>
        <v>#DIV/0!</v>
      </c>
      <c r="P198" s="87">
        <f t="shared" si="51"/>
        <v>0</v>
      </c>
      <c r="Q198" s="238">
        <v>1125</v>
      </c>
      <c r="R198" s="87" t="e">
        <f t="shared" si="52"/>
        <v>#DIV/0!</v>
      </c>
      <c r="S198" s="87">
        <f t="shared" si="53"/>
        <v>0</v>
      </c>
      <c r="T198" s="3">
        <v>0.09</v>
      </c>
      <c r="U198" s="13">
        <f t="shared" si="54"/>
        <v>0</v>
      </c>
      <c r="V198" s="170" t="s">
        <v>523</v>
      </c>
      <c r="W198" s="171">
        <v>1.1299999999999999</v>
      </c>
      <c r="X198" s="173"/>
    </row>
    <row r="199" spans="2:24" s="290" customFormat="1" x14ac:dyDescent="0.25">
      <c r="B199" s="25" t="s">
        <v>394</v>
      </c>
      <c r="C199" s="10" t="s">
        <v>182</v>
      </c>
      <c r="D199" s="267">
        <v>300</v>
      </c>
      <c r="E199" s="51"/>
      <c r="F199" s="51"/>
      <c r="G199" s="54" t="s">
        <v>5</v>
      </c>
      <c r="H199" s="260"/>
      <c r="I199" s="26" t="s">
        <v>5</v>
      </c>
      <c r="J199" s="12" t="s">
        <v>4</v>
      </c>
      <c r="K199" s="2"/>
      <c r="L199" s="264">
        <v>12</v>
      </c>
      <c r="M199" s="86"/>
      <c r="N199" s="318">
        <v>300</v>
      </c>
      <c r="O199" s="87" t="e">
        <f t="shared" si="50"/>
        <v>#DIV/0!</v>
      </c>
      <c r="P199" s="87">
        <f t="shared" si="51"/>
        <v>0</v>
      </c>
      <c r="Q199" s="238">
        <v>1205</v>
      </c>
      <c r="R199" s="87" t="e">
        <f t="shared" si="52"/>
        <v>#DIV/0!</v>
      </c>
      <c r="S199" s="87">
        <f t="shared" si="53"/>
        <v>0</v>
      </c>
      <c r="T199" s="3">
        <v>0.09</v>
      </c>
      <c r="U199" s="13">
        <f t="shared" si="54"/>
        <v>0</v>
      </c>
      <c r="V199" s="170"/>
      <c r="W199" s="171"/>
      <c r="X199" s="173"/>
    </row>
    <row r="200" spans="2:24" s="290" customFormat="1" x14ac:dyDescent="0.25">
      <c r="B200" s="25" t="s">
        <v>245</v>
      </c>
      <c r="C200" s="10" t="s">
        <v>243</v>
      </c>
      <c r="D200" s="11">
        <v>200</v>
      </c>
      <c r="E200" s="51"/>
      <c r="F200" s="51"/>
      <c r="G200" s="54" t="s">
        <v>5</v>
      </c>
      <c r="H200" s="260"/>
      <c r="I200" s="9" t="s">
        <v>5</v>
      </c>
      <c r="J200" s="12" t="s">
        <v>8</v>
      </c>
      <c r="K200" s="2"/>
      <c r="L200" s="264">
        <v>9</v>
      </c>
      <c r="M200" s="86"/>
      <c r="N200" s="318">
        <v>200</v>
      </c>
      <c r="O200" s="87" t="e">
        <f t="shared" si="50"/>
        <v>#DIV/0!</v>
      </c>
      <c r="P200" s="87">
        <f t="shared" si="51"/>
        <v>0</v>
      </c>
      <c r="Q200" s="238">
        <v>175</v>
      </c>
      <c r="R200" s="87" t="e">
        <f t="shared" si="52"/>
        <v>#DIV/0!</v>
      </c>
      <c r="S200" s="87">
        <f t="shared" si="53"/>
        <v>0</v>
      </c>
      <c r="T200" s="3">
        <v>0.09</v>
      </c>
      <c r="U200" s="13">
        <f t="shared" si="54"/>
        <v>0</v>
      </c>
      <c r="V200" s="170"/>
      <c r="W200" s="171"/>
      <c r="X200" s="173"/>
    </row>
    <row r="201" spans="2:24" s="290" customFormat="1" x14ac:dyDescent="0.25">
      <c r="B201" s="25" t="s">
        <v>246</v>
      </c>
      <c r="C201" s="1" t="s">
        <v>2</v>
      </c>
      <c r="D201" s="53">
        <v>200</v>
      </c>
      <c r="E201" s="51" t="s">
        <v>525</v>
      </c>
      <c r="F201" s="51">
        <v>400</v>
      </c>
      <c r="G201" s="54" t="s">
        <v>5</v>
      </c>
      <c r="H201" s="260"/>
      <c r="I201" s="9" t="s">
        <v>5</v>
      </c>
      <c r="J201" s="12" t="s">
        <v>4</v>
      </c>
      <c r="K201" s="2"/>
      <c r="L201" s="264">
        <v>6</v>
      </c>
      <c r="M201" s="86"/>
      <c r="N201" s="318">
        <v>250</v>
      </c>
      <c r="O201" s="87" t="e">
        <f t="shared" si="50"/>
        <v>#DIV/0!</v>
      </c>
      <c r="P201" s="87">
        <f t="shared" si="51"/>
        <v>0</v>
      </c>
      <c r="Q201" s="238">
        <v>220</v>
      </c>
      <c r="R201" s="87" t="e">
        <f t="shared" si="52"/>
        <v>#DIV/0!</v>
      </c>
      <c r="S201" s="87">
        <f t="shared" si="53"/>
        <v>0</v>
      </c>
      <c r="T201" s="3">
        <v>0.09</v>
      </c>
      <c r="U201" s="13">
        <f t="shared" si="54"/>
        <v>0</v>
      </c>
      <c r="V201" s="170"/>
      <c r="W201" s="171"/>
      <c r="X201" s="173"/>
    </row>
    <row r="202" spans="2:24" s="4" customFormat="1" x14ac:dyDescent="0.25">
      <c r="B202" s="55"/>
      <c r="C202" s="239"/>
      <c r="D202" s="240"/>
      <c r="E202" s="239"/>
      <c r="F202" s="69"/>
      <c r="G202" s="69"/>
      <c r="H202" s="105"/>
      <c r="I202" s="69"/>
      <c r="J202" s="70"/>
      <c r="K202" s="241"/>
      <c r="L202" s="241"/>
      <c r="M202" s="242" t="s">
        <v>18</v>
      </c>
      <c r="N202" s="313"/>
      <c r="O202" s="242"/>
      <c r="P202" s="242"/>
      <c r="Q202" s="269"/>
      <c r="R202" s="243" t="e">
        <f>SUM(R183:R201)</f>
        <v>#DIV/0!</v>
      </c>
      <c r="S202" s="71"/>
      <c r="T202" s="244"/>
      <c r="U202" s="71"/>
      <c r="V202" s="175"/>
      <c r="W202" s="176"/>
      <c r="X202" s="177"/>
    </row>
    <row r="203" spans="2:24" s="4" customFormat="1" x14ac:dyDescent="0.25">
      <c r="B203" s="46"/>
      <c r="C203" s="228"/>
      <c r="D203" s="229"/>
      <c r="E203" s="228"/>
      <c r="F203" s="40"/>
      <c r="G203" s="40"/>
      <c r="H203" s="102"/>
      <c r="I203" s="40"/>
      <c r="J203" s="47"/>
      <c r="K203" s="230"/>
      <c r="L203" s="230"/>
      <c r="M203" s="48"/>
      <c r="N203" s="311"/>
      <c r="O203" s="48"/>
      <c r="P203" s="48"/>
      <c r="Q203" s="231"/>
      <c r="R203" s="48"/>
      <c r="S203" s="48"/>
      <c r="T203" s="232"/>
      <c r="U203" s="48"/>
      <c r="V203" s="183"/>
      <c r="W203" s="184"/>
      <c r="X203" s="166"/>
    </row>
    <row r="204" spans="2:24" x14ac:dyDescent="0.25">
      <c r="B204" s="204" t="s">
        <v>539</v>
      </c>
      <c r="C204" s="205"/>
      <c r="D204" s="112"/>
      <c r="E204" s="205"/>
      <c r="F204" s="93"/>
      <c r="G204" s="92"/>
      <c r="H204" s="92"/>
      <c r="I204" s="92"/>
      <c r="J204" s="92"/>
      <c r="K204" s="92"/>
      <c r="L204" s="92"/>
      <c r="M204" s="92"/>
      <c r="N204" s="312"/>
      <c r="O204" s="92"/>
      <c r="P204" s="92"/>
      <c r="Q204" s="92"/>
      <c r="R204" s="92"/>
      <c r="S204" s="92"/>
      <c r="T204" s="92"/>
      <c r="U204" s="92"/>
      <c r="V204" s="93"/>
      <c r="W204" s="285"/>
      <c r="X204" s="94"/>
    </row>
    <row r="205" spans="2:24" s="290" customFormat="1" x14ac:dyDescent="0.25">
      <c r="B205" s="82" t="s">
        <v>536</v>
      </c>
      <c r="C205" s="83" t="s">
        <v>2</v>
      </c>
      <c r="D205" s="124">
        <v>180</v>
      </c>
      <c r="E205" s="51"/>
      <c r="F205" s="51"/>
      <c r="G205" s="54" t="s">
        <v>5</v>
      </c>
      <c r="H205" s="280"/>
      <c r="I205" s="54" t="s">
        <v>5</v>
      </c>
      <c r="J205" s="84" t="s">
        <v>8</v>
      </c>
      <c r="K205" s="85"/>
      <c r="L205" s="235">
        <v>12</v>
      </c>
      <c r="M205" s="86"/>
      <c r="N205" s="124">
        <v>180</v>
      </c>
      <c r="O205" s="87" t="e">
        <f t="shared" ref="O205:O209" si="55">M205/H205*N205</f>
        <v>#DIV/0!</v>
      </c>
      <c r="P205" s="87">
        <f t="shared" ref="P205:P209" si="56">M205*K205</f>
        <v>0</v>
      </c>
      <c r="Q205" s="236">
        <v>3150</v>
      </c>
      <c r="R205" s="87" t="e">
        <f t="shared" ref="R205:R209" si="57">O205*Q205</f>
        <v>#DIV/0!</v>
      </c>
      <c r="S205" s="87">
        <f>M205*K205</f>
        <v>0</v>
      </c>
      <c r="T205" s="88">
        <v>0.09</v>
      </c>
      <c r="U205" s="87">
        <f>M205*(1+T205)</f>
        <v>0</v>
      </c>
      <c r="V205" s="170" t="s">
        <v>523</v>
      </c>
      <c r="W205" s="171">
        <v>1.25</v>
      </c>
      <c r="X205" s="179"/>
    </row>
    <row r="206" spans="2:24" s="290" customFormat="1" x14ac:dyDescent="0.25">
      <c r="B206" s="25" t="s">
        <v>537</v>
      </c>
      <c r="C206" s="1" t="s">
        <v>2</v>
      </c>
      <c r="D206" s="104">
        <v>300</v>
      </c>
      <c r="E206" s="51"/>
      <c r="F206" s="51"/>
      <c r="G206" s="54" t="s">
        <v>5</v>
      </c>
      <c r="H206" s="260"/>
      <c r="I206" s="9" t="s">
        <v>5</v>
      </c>
      <c r="J206" s="12" t="s">
        <v>8</v>
      </c>
      <c r="K206" s="2"/>
      <c r="L206" s="264">
        <v>15</v>
      </c>
      <c r="M206" s="86"/>
      <c r="N206" s="104">
        <v>300</v>
      </c>
      <c r="O206" s="87" t="e">
        <f t="shared" si="55"/>
        <v>#DIV/0!</v>
      </c>
      <c r="P206" s="87">
        <f t="shared" si="56"/>
        <v>0</v>
      </c>
      <c r="Q206" s="238">
        <v>19400</v>
      </c>
      <c r="R206" s="87" t="e">
        <f t="shared" si="57"/>
        <v>#DIV/0!</v>
      </c>
      <c r="S206" s="87">
        <f>M206*K206</f>
        <v>0</v>
      </c>
      <c r="T206" s="3">
        <v>0.09</v>
      </c>
      <c r="U206" s="13">
        <f>M206*(1+T206)</f>
        <v>0</v>
      </c>
      <c r="V206" s="170" t="s">
        <v>523</v>
      </c>
      <c r="W206" s="171">
        <v>0.65</v>
      </c>
      <c r="X206" s="173"/>
    </row>
    <row r="207" spans="2:24" s="290" customFormat="1" x14ac:dyDescent="0.25">
      <c r="B207" s="25" t="s">
        <v>691</v>
      </c>
      <c r="C207" s="1" t="s">
        <v>2</v>
      </c>
      <c r="D207" s="104">
        <v>300</v>
      </c>
      <c r="E207" s="51"/>
      <c r="F207" s="51"/>
      <c r="G207" s="54" t="s">
        <v>5</v>
      </c>
      <c r="H207" s="260"/>
      <c r="I207" s="9" t="s">
        <v>5</v>
      </c>
      <c r="J207" s="12" t="s">
        <v>8</v>
      </c>
      <c r="K207" s="2"/>
      <c r="L207" s="264">
        <v>1</v>
      </c>
      <c r="M207" s="86"/>
      <c r="N207" s="104">
        <v>300</v>
      </c>
      <c r="O207" s="87" t="e">
        <f t="shared" si="55"/>
        <v>#DIV/0!</v>
      </c>
      <c r="P207" s="87">
        <f t="shared" si="56"/>
        <v>0</v>
      </c>
      <c r="Q207" s="238">
        <v>280</v>
      </c>
      <c r="R207" s="87" t="e">
        <f t="shared" si="57"/>
        <v>#DIV/0!</v>
      </c>
      <c r="S207" s="87">
        <f>M207*K207</f>
        <v>0</v>
      </c>
      <c r="T207" s="3">
        <v>0.09</v>
      </c>
      <c r="U207" s="13">
        <f>M207*(1+T207)</f>
        <v>0</v>
      </c>
      <c r="V207" s="170" t="s">
        <v>523</v>
      </c>
      <c r="W207" s="171">
        <v>1.25</v>
      </c>
      <c r="X207" s="173"/>
    </row>
    <row r="208" spans="2:24" s="290" customFormat="1" x14ac:dyDescent="0.25">
      <c r="B208" s="25" t="s">
        <v>295</v>
      </c>
      <c r="C208" s="1" t="s">
        <v>2</v>
      </c>
      <c r="D208" s="104">
        <v>500</v>
      </c>
      <c r="E208" s="51"/>
      <c r="F208" s="51"/>
      <c r="G208" s="54" t="s">
        <v>5</v>
      </c>
      <c r="H208" s="260"/>
      <c r="I208" s="9" t="s">
        <v>5</v>
      </c>
      <c r="J208" s="12" t="s">
        <v>8</v>
      </c>
      <c r="K208" s="2"/>
      <c r="L208" s="264">
        <v>12</v>
      </c>
      <c r="M208" s="86"/>
      <c r="N208" s="104">
        <v>500</v>
      </c>
      <c r="O208" s="87" t="e">
        <f t="shared" si="55"/>
        <v>#DIV/0!</v>
      </c>
      <c r="P208" s="87">
        <f t="shared" si="56"/>
        <v>0</v>
      </c>
      <c r="Q208" s="238">
        <v>8265</v>
      </c>
      <c r="R208" s="87" t="e">
        <f t="shared" si="57"/>
        <v>#DIV/0!</v>
      </c>
      <c r="S208" s="87">
        <f>M208*K208</f>
        <v>0</v>
      </c>
      <c r="T208" s="3">
        <v>0.09</v>
      </c>
      <c r="U208" s="13">
        <f>M208*(1+T208)</f>
        <v>0</v>
      </c>
      <c r="V208" s="170" t="s">
        <v>523</v>
      </c>
      <c r="W208" s="171">
        <v>0.71</v>
      </c>
      <c r="X208" s="173"/>
    </row>
    <row r="209" spans="2:24" s="290" customFormat="1" x14ac:dyDescent="0.25">
      <c r="B209" s="25" t="s">
        <v>538</v>
      </c>
      <c r="C209" s="1" t="s">
        <v>2</v>
      </c>
      <c r="D209" s="104">
        <v>280</v>
      </c>
      <c r="E209" s="51"/>
      <c r="F209" s="51"/>
      <c r="G209" s="54" t="s">
        <v>5</v>
      </c>
      <c r="H209" s="260"/>
      <c r="I209" s="9" t="s">
        <v>5</v>
      </c>
      <c r="J209" s="12" t="s">
        <v>8</v>
      </c>
      <c r="K209" s="2"/>
      <c r="L209" s="264">
        <v>1</v>
      </c>
      <c r="M209" s="86"/>
      <c r="N209" s="104">
        <v>280</v>
      </c>
      <c r="O209" s="87" t="e">
        <f t="shared" si="55"/>
        <v>#DIV/0!</v>
      </c>
      <c r="P209" s="87">
        <f t="shared" si="56"/>
        <v>0</v>
      </c>
      <c r="Q209" s="238">
        <v>735</v>
      </c>
      <c r="R209" s="87" t="e">
        <f t="shared" si="57"/>
        <v>#DIV/0!</v>
      </c>
      <c r="S209" s="87">
        <f>M209*K209</f>
        <v>0</v>
      </c>
      <c r="T209" s="3">
        <v>0.09</v>
      </c>
      <c r="U209" s="13">
        <f>M209*(1+T209)</f>
        <v>0</v>
      </c>
      <c r="V209" s="170" t="s">
        <v>523</v>
      </c>
      <c r="W209" s="171">
        <v>1.84</v>
      </c>
      <c r="X209" s="173"/>
    </row>
    <row r="210" spans="2:24" s="4" customFormat="1" x14ac:dyDescent="0.25">
      <c r="B210" s="55"/>
      <c r="C210" s="239"/>
      <c r="D210" s="240"/>
      <c r="E210" s="239"/>
      <c r="F210" s="69"/>
      <c r="G210" s="69"/>
      <c r="H210" s="105"/>
      <c r="I210" s="69"/>
      <c r="J210" s="70"/>
      <c r="K210" s="241"/>
      <c r="L210" s="241"/>
      <c r="M210" s="242" t="s">
        <v>18</v>
      </c>
      <c r="N210" s="313"/>
      <c r="O210" s="242"/>
      <c r="P210" s="242"/>
      <c r="Q210" s="269"/>
      <c r="R210" s="243" t="e">
        <f>SUM(R205:R209)</f>
        <v>#DIV/0!</v>
      </c>
      <c r="S210" s="71"/>
      <c r="T210" s="244"/>
      <c r="U210" s="71"/>
      <c r="V210" s="175"/>
      <c r="W210" s="176"/>
      <c r="X210" s="177"/>
    </row>
    <row r="211" spans="2:24" s="4" customFormat="1" x14ac:dyDescent="0.25">
      <c r="B211" s="46"/>
      <c r="C211" s="228"/>
      <c r="D211" s="229"/>
      <c r="E211" s="228"/>
      <c r="F211" s="40"/>
      <c r="G211" s="40"/>
      <c r="H211" s="102"/>
      <c r="I211" s="40"/>
      <c r="J211" s="47"/>
      <c r="K211" s="230"/>
      <c r="L211" s="230"/>
      <c r="M211" s="48"/>
      <c r="N211" s="311"/>
      <c r="O211" s="48"/>
      <c r="P211" s="48"/>
      <c r="Q211" s="231"/>
      <c r="R211" s="48"/>
      <c r="S211" s="48"/>
      <c r="T211" s="232"/>
      <c r="U211" s="48"/>
      <c r="V211" s="183"/>
      <c r="W211" s="184"/>
      <c r="X211" s="166"/>
    </row>
    <row r="212" spans="2:24" x14ac:dyDescent="0.25">
      <c r="B212" s="204" t="s">
        <v>194</v>
      </c>
      <c r="C212" s="205"/>
      <c r="D212" s="112"/>
      <c r="E212" s="205"/>
      <c r="F212" s="93"/>
      <c r="G212" s="92"/>
      <c r="H212" s="92"/>
      <c r="I212" s="92"/>
      <c r="J212" s="92"/>
      <c r="K212" s="92"/>
      <c r="L212" s="92"/>
      <c r="M212" s="92"/>
      <c r="N212" s="312"/>
      <c r="O212" s="92"/>
      <c r="P212" s="92"/>
      <c r="Q212" s="92"/>
      <c r="R212" s="92"/>
      <c r="S212" s="92"/>
      <c r="T212" s="92"/>
      <c r="U212" s="92"/>
      <c r="V212" s="93"/>
      <c r="W212" s="285"/>
      <c r="X212" s="94"/>
    </row>
    <row r="213" spans="2:24" s="290" customFormat="1" x14ac:dyDescent="0.25">
      <c r="B213" s="82" t="s">
        <v>633</v>
      </c>
      <c r="C213" s="83" t="s">
        <v>2</v>
      </c>
      <c r="D213" s="53">
        <v>350</v>
      </c>
      <c r="E213" s="51" t="s">
        <v>525</v>
      </c>
      <c r="F213" s="51">
        <v>400</v>
      </c>
      <c r="G213" s="54" t="s">
        <v>5</v>
      </c>
      <c r="H213" s="280"/>
      <c r="I213" s="54" t="s">
        <v>5</v>
      </c>
      <c r="J213" s="84" t="s">
        <v>8</v>
      </c>
      <c r="K213" s="2"/>
      <c r="L213" s="235">
        <v>15</v>
      </c>
      <c r="M213" s="86"/>
      <c r="N213" s="318">
        <v>350</v>
      </c>
      <c r="O213" s="87" t="e">
        <f t="shared" ref="O213:O227" si="58">M213/H213*N213</f>
        <v>#DIV/0!</v>
      </c>
      <c r="P213" s="87">
        <f t="shared" ref="P213:P227" si="59">M213*K213</f>
        <v>0</v>
      </c>
      <c r="Q213" s="236">
        <v>10750</v>
      </c>
      <c r="R213" s="87" t="e">
        <f t="shared" ref="R213:R227" si="60">O213*Q213</f>
        <v>#DIV/0!</v>
      </c>
      <c r="S213" s="87">
        <f t="shared" ref="S213:S227" si="61">M213*K213</f>
        <v>0</v>
      </c>
      <c r="T213" s="88">
        <v>0.09</v>
      </c>
      <c r="U213" s="87">
        <f t="shared" ref="U213:U227" si="62">M213*(1+T213)</f>
        <v>0</v>
      </c>
      <c r="V213" s="170" t="s">
        <v>523</v>
      </c>
      <c r="W213" s="171">
        <v>2.14</v>
      </c>
      <c r="X213" s="179"/>
    </row>
    <row r="214" spans="2:24" s="290" customFormat="1" x14ac:dyDescent="0.25">
      <c r="B214" s="25" t="s">
        <v>469</v>
      </c>
      <c r="C214" s="1" t="s">
        <v>2</v>
      </c>
      <c r="D214" s="53">
        <v>450</v>
      </c>
      <c r="E214" s="51" t="s">
        <v>525</v>
      </c>
      <c r="F214" s="51">
        <v>500</v>
      </c>
      <c r="G214" s="54" t="s">
        <v>5</v>
      </c>
      <c r="H214" s="280"/>
      <c r="I214" s="9" t="s">
        <v>5</v>
      </c>
      <c r="J214" s="12" t="s">
        <v>8</v>
      </c>
      <c r="K214" s="2"/>
      <c r="L214" s="264">
        <v>12</v>
      </c>
      <c r="M214" s="86"/>
      <c r="N214" s="318">
        <v>500</v>
      </c>
      <c r="O214" s="87" t="e">
        <f t="shared" si="58"/>
        <v>#DIV/0!</v>
      </c>
      <c r="P214" s="87">
        <f t="shared" si="59"/>
        <v>0</v>
      </c>
      <c r="Q214" s="238">
        <v>4375</v>
      </c>
      <c r="R214" s="87" t="e">
        <f t="shared" si="60"/>
        <v>#DIV/0!</v>
      </c>
      <c r="S214" s="87">
        <f t="shared" si="61"/>
        <v>0</v>
      </c>
      <c r="T214" s="3">
        <v>0.09</v>
      </c>
      <c r="U214" s="13">
        <f t="shared" si="62"/>
        <v>0</v>
      </c>
      <c r="V214" s="170" t="s">
        <v>523</v>
      </c>
      <c r="W214" s="171">
        <v>2.14</v>
      </c>
      <c r="X214" s="173"/>
    </row>
    <row r="215" spans="2:24" s="290" customFormat="1" x14ac:dyDescent="0.25">
      <c r="B215" s="25" t="s">
        <v>196</v>
      </c>
      <c r="C215" s="1" t="s">
        <v>2</v>
      </c>
      <c r="D215" s="11">
        <v>300</v>
      </c>
      <c r="E215" s="51"/>
      <c r="F215" s="51"/>
      <c r="G215" s="54" t="s">
        <v>5</v>
      </c>
      <c r="H215" s="260"/>
      <c r="I215" s="9" t="s">
        <v>5</v>
      </c>
      <c r="J215" s="12" t="s">
        <v>8</v>
      </c>
      <c r="K215" s="2"/>
      <c r="L215" s="264">
        <v>18</v>
      </c>
      <c r="M215" s="86"/>
      <c r="N215" s="318">
        <v>300</v>
      </c>
      <c r="O215" s="87" t="e">
        <f t="shared" si="58"/>
        <v>#DIV/0!</v>
      </c>
      <c r="P215" s="87">
        <f t="shared" si="59"/>
        <v>0</v>
      </c>
      <c r="Q215" s="238">
        <v>10575</v>
      </c>
      <c r="R215" s="87" t="e">
        <f t="shared" si="60"/>
        <v>#DIV/0!</v>
      </c>
      <c r="S215" s="87">
        <f t="shared" si="61"/>
        <v>0</v>
      </c>
      <c r="T215" s="3">
        <v>0.09</v>
      </c>
      <c r="U215" s="13">
        <f t="shared" si="62"/>
        <v>0</v>
      </c>
      <c r="V215" s="170" t="s">
        <v>523</v>
      </c>
      <c r="W215" s="171">
        <v>1.43</v>
      </c>
      <c r="X215" s="173"/>
    </row>
    <row r="216" spans="2:24" s="290" customFormat="1" x14ac:dyDescent="0.25">
      <c r="B216" s="25" t="s">
        <v>199</v>
      </c>
      <c r="C216" s="1" t="s">
        <v>2</v>
      </c>
      <c r="D216" s="11">
        <v>400</v>
      </c>
      <c r="E216" s="51" t="s">
        <v>525</v>
      </c>
      <c r="F216" s="51">
        <v>420</v>
      </c>
      <c r="G216" s="54" t="s">
        <v>5</v>
      </c>
      <c r="H216" s="260"/>
      <c r="I216" s="9" t="s">
        <v>5</v>
      </c>
      <c r="J216" s="12" t="s">
        <v>8</v>
      </c>
      <c r="K216" s="2"/>
      <c r="L216" s="264">
        <v>18</v>
      </c>
      <c r="M216" s="86"/>
      <c r="N216" s="318">
        <v>400</v>
      </c>
      <c r="O216" s="87" t="e">
        <f t="shared" si="58"/>
        <v>#DIV/0!</v>
      </c>
      <c r="P216" s="87">
        <f t="shared" si="59"/>
        <v>0</v>
      </c>
      <c r="Q216" s="238">
        <v>9185</v>
      </c>
      <c r="R216" s="87" t="e">
        <f t="shared" si="60"/>
        <v>#DIV/0!</v>
      </c>
      <c r="S216" s="87">
        <f t="shared" si="61"/>
        <v>0</v>
      </c>
      <c r="T216" s="3">
        <v>0.09</v>
      </c>
      <c r="U216" s="13">
        <f t="shared" si="62"/>
        <v>0</v>
      </c>
      <c r="V216" s="170" t="s">
        <v>523</v>
      </c>
      <c r="W216" s="171">
        <v>1.43</v>
      </c>
      <c r="X216" s="173"/>
    </row>
    <row r="217" spans="2:24" s="290" customFormat="1" x14ac:dyDescent="0.25">
      <c r="B217" s="25" t="s">
        <v>197</v>
      </c>
      <c r="C217" s="1" t="s">
        <v>2</v>
      </c>
      <c r="D217" s="11">
        <v>210</v>
      </c>
      <c r="E217" s="51"/>
      <c r="F217" s="51"/>
      <c r="G217" s="54" t="s">
        <v>5</v>
      </c>
      <c r="H217" s="260"/>
      <c r="I217" s="9" t="s">
        <v>5</v>
      </c>
      <c r="J217" s="12" t="s">
        <v>8</v>
      </c>
      <c r="K217" s="2"/>
      <c r="L217" s="264">
        <v>12</v>
      </c>
      <c r="M217" s="86"/>
      <c r="N217" s="318">
        <v>210</v>
      </c>
      <c r="O217" s="87" t="e">
        <f t="shared" si="58"/>
        <v>#DIV/0!</v>
      </c>
      <c r="P217" s="87">
        <f t="shared" si="59"/>
        <v>0</v>
      </c>
      <c r="Q217" s="238">
        <v>2340</v>
      </c>
      <c r="R217" s="87" t="e">
        <f t="shared" si="60"/>
        <v>#DIV/0!</v>
      </c>
      <c r="S217" s="87">
        <f t="shared" si="61"/>
        <v>0</v>
      </c>
      <c r="T217" s="3">
        <v>0.09</v>
      </c>
      <c r="U217" s="13">
        <f t="shared" si="62"/>
        <v>0</v>
      </c>
      <c r="V217" s="170" t="s">
        <v>523</v>
      </c>
      <c r="W217" s="171">
        <v>0.95</v>
      </c>
      <c r="X217" s="173"/>
    </row>
    <row r="218" spans="2:24" s="290" customFormat="1" x14ac:dyDescent="0.25">
      <c r="B218" s="25" t="s">
        <v>634</v>
      </c>
      <c r="C218" s="10" t="s">
        <v>470</v>
      </c>
      <c r="D218" s="11">
        <v>372</v>
      </c>
      <c r="E218" s="51"/>
      <c r="F218" s="51"/>
      <c r="G218" s="54" t="s">
        <v>5</v>
      </c>
      <c r="H218" s="260"/>
      <c r="I218" s="9" t="s">
        <v>5</v>
      </c>
      <c r="J218" s="12" t="s">
        <v>198</v>
      </c>
      <c r="K218" s="2"/>
      <c r="L218" s="264">
        <v>12</v>
      </c>
      <c r="M218" s="86"/>
      <c r="N218" s="318">
        <v>372</v>
      </c>
      <c r="O218" s="87" t="e">
        <f t="shared" si="58"/>
        <v>#DIV/0!</v>
      </c>
      <c r="P218" s="87">
        <f t="shared" si="59"/>
        <v>0</v>
      </c>
      <c r="Q218" s="238">
        <v>4410</v>
      </c>
      <c r="R218" s="87" t="e">
        <f t="shared" si="60"/>
        <v>#DIV/0!</v>
      </c>
      <c r="S218" s="87">
        <f t="shared" si="61"/>
        <v>0</v>
      </c>
      <c r="T218" s="3">
        <v>0.09</v>
      </c>
      <c r="U218" s="13">
        <f t="shared" si="62"/>
        <v>0</v>
      </c>
      <c r="V218" s="170"/>
      <c r="W218" s="171"/>
      <c r="X218" s="173"/>
    </row>
    <row r="219" spans="2:24" s="290" customFormat="1" x14ac:dyDescent="0.25">
      <c r="B219" s="25" t="s">
        <v>471</v>
      </c>
      <c r="C219" s="1" t="s">
        <v>2</v>
      </c>
      <c r="D219" s="11">
        <v>600</v>
      </c>
      <c r="E219" s="51"/>
      <c r="F219" s="51"/>
      <c r="G219" s="54" t="s">
        <v>5</v>
      </c>
      <c r="H219" s="260"/>
      <c r="I219" s="9" t="s">
        <v>5</v>
      </c>
      <c r="J219" s="12" t="s">
        <v>8</v>
      </c>
      <c r="K219" s="2"/>
      <c r="L219" s="264">
        <v>15</v>
      </c>
      <c r="M219" s="86"/>
      <c r="N219" s="318">
        <v>600</v>
      </c>
      <c r="O219" s="87" t="e">
        <f t="shared" si="58"/>
        <v>#DIV/0!</v>
      </c>
      <c r="P219" s="87">
        <f t="shared" si="59"/>
        <v>0</v>
      </c>
      <c r="Q219" s="238">
        <v>3305</v>
      </c>
      <c r="R219" s="87" t="e">
        <f t="shared" si="60"/>
        <v>#DIV/0!</v>
      </c>
      <c r="S219" s="87">
        <f t="shared" si="61"/>
        <v>0</v>
      </c>
      <c r="T219" s="3">
        <v>0.09</v>
      </c>
      <c r="U219" s="13">
        <f t="shared" si="62"/>
        <v>0</v>
      </c>
      <c r="V219" s="170" t="s">
        <v>523</v>
      </c>
      <c r="W219" s="171">
        <v>1.43</v>
      </c>
      <c r="X219" s="173"/>
    </row>
    <row r="220" spans="2:24" s="290" customFormat="1" x14ac:dyDescent="0.25">
      <c r="B220" s="25" t="s">
        <v>204</v>
      </c>
      <c r="C220" s="10" t="s">
        <v>169</v>
      </c>
      <c r="D220" s="11">
        <v>260</v>
      </c>
      <c r="E220" s="51"/>
      <c r="F220" s="51"/>
      <c r="G220" s="54" t="s">
        <v>5</v>
      </c>
      <c r="H220" s="260"/>
      <c r="I220" s="9" t="s">
        <v>5</v>
      </c>
      <c r="J220" s="12" t="s">
        <v>8</v>
      </c>
      <c r="K220" s="2"/>
      <c r="L220" s="264">
        <v>21</v>
      </c>
      <c r="M220" s="86"/>
      <c r="N220" s="318">
        <v>260</v>
      </c>
      <c r="O220" s="87" t="e">
        <f t="shared" si="58"/>
        <v>#DIV/0!</v>
      </c>
      <c r="P220" s="87">
        <f t="shared" si="59"/>
        <v>0</v>
      </c>
      <c r="Q220" s="238">
        <v>4480</v>
      </c>
      <c r="R220" s="87" t="e">
        <f t="shared" si="60"/>
        <v>#DIV/0!</v>
      </c>
      <c r="S220" s="87">
        <f t="shared" si="61"/>
        <v>0</v>
      </c>
      <c r="T220" s="3">
        <v>0.09</v>
      </c>
      <c r="U220" s="13">
        <f t="shared" si="62"/>
        <v>0</v>
      </c>
      <c r="V220" s="170"/>
      <c r="W220" s="171"/>
      <c r="X220" s="173"/>
    </row>
    <row r="221" spans="2:24" s="290" customFormat="1" x14ac:dyDescent="0.25">
      <c r="B221" s="25" t="s">
        <v>472</v>
      </c>
      <c r="C221" s="1" t="s">
        <v>2</v>
      </c>
      <c r="D221" s="11">
        <v>180</v>
      </c>
      <c r="E221" s="51" t="s">
        <v>525</v>
      </c>
      <c r="F221" s="51">
        <v>225</v>
      </c>
      <c r="G221" s="54" t="s">
        <v>5</v>
      </c>
      <c r="H221" s="260"/>
      <c r="I221" s="9" t="s">
        <v>5</v>
      </c>
      <c r="J221" s="12" t="s">
        <v>8</v>
      </c>
      <c r="K221" s="2"/>
      <c r="L221" s="264">
        <v>16</v>
      </c>
      <c r="M221" s="86"/>
      <c r="N221" s="318">
        <v>200</v>
      </c>
      <c r="O221" s="87" t="e">
        <f t="shared" si="58"/>
        <v>#DIV/0!</v>
      </c>
      <c r="P221" s="87">
        <f t="shared" si="59"/>
        <v>0</v>
      </c>
      <c r="Q221" s="238">
        <v>8140</v>
      </c>
      <c r="R221" s="87" t="e">
        <f t="shared" si="60"/>
        <v>#DIV/0!</v>
      </c>
      <c r="S221" s="87">
        <f t="shared" si="61"/>
        <v>0</v>
      </c>
      <c r="T221" s="3">
        <v>0.09</v>
      </c>
      <c r="U221" s="13">
        <f t="shared" si="62"/>
        <v>0</v>
      </c>
      <c r="V221" s="170" t="s">
        <v>523</v>
      </c>
      <c r="W221" s="171">
        <v>1.19</v>
      </c>
      <c r="X221" s="173"/>
    </row>
    <row r="222" spans="2:24" s="290" customFormat="1" x14ac:dyDescent="0.25">
      <c r="B222" s="25" t="s">
        <v>473</v>
      </c>
      <c r="C222" s="1" t="s">
        <v>2</v>
      </c>
      <c r="D222" s="11">
        <v>500</v>
      </c>
      <c r="E222" s="51"/>
      <c r="F222" s="51"/>
      <c r="G222" s="54" t="s">
        <v>5</v>
      </c>
      <c r="H222" s="260"/>
      <c r="I222" s="9" t="s">
        <v>5</v>
      </c>
      <c r="J222" s="12" t="s">
        <v>200</v>
      </c>
      <c r="K222" s="2"/>
      <c r="L222" s="264">
        <v>20</v>
      </c>
      <c r="M222" s="86"/>
      <c r="N222" s="318">
        <v>500</v>
      </c>
      <c r="O222" s="87" t="e">
        <f t="shared" si="58"/>
        <v>#DIV/0!</v>
      </c>
      <c r="P222" s="87">
        <f t="shared" si="59"/>
        <v>0</v>
      </c>
      <c r="Q222" s="238">
        <v>3030</v>
      </c>
      <c r="R222" s="87" t="e">
        <f t="shared" si="60"/>
        <v>#DIV/0!</v>
      </c>
      <c r="S222" s="87">
        <f t="shared" si="61"/>
        <v>0</v>
      </c>
      <c r="T222" s="3">
        <v>0.09</v>
      </c>
      <c r="U222" s="13">
        <f t="shared" si="62"/>
        <v>0</v>
      </c>
      <c r="V222" s="170" t="s">
        <v>523</v>
      </c>
      <c r="W222" s="171">
        <v>1.37</v>
      </c>
      <c r="X222" s="173"/>
    </row>
    <row r="223" spans="2:24" s="290" customFormat="1" x14ac:dyDescent="0.25">
      <c r="B223" s="25" t="s">
        <v>474</v>
      </c>
      <c r="C223" s="1" t="s">
        <v>2</v>
      </c>
      <c r="D223" s="11">
        <v>500</v>
      </c>
      <c r="E223" s="51"/>
      <c r="F223" s="51"/>
      <c r="G223" s="54" t="s">
        <v>5</v>
      </c>
      <c r="H223" s="260"/>
      <c r="I223" s="9" t="s">
        <v>5</v>
      </c>
      <c r="J223" s="12" t="s">
        <v>200</v>
      </c>
      <c r="K223" s="2"/>
      <c r="L223" s="264">
        <v>18</v>
      </c>
      <c r="M223" s="86"/>
      <c r="N223" s="318">
        <v>500</v>
      </c>
      <c r="O223" s="87" t="e">
        <f t="shared" si="58"/>
        <v>#DIV/0!</v>
      </c>
      <c r="P223" s="87">
        <f t="shared" si="59"/>
        <v>0</v>
      </c>
      <c r="Q223" s="238">
        <v>3125</v>
      </c>
      <c r="R223" s="87" t="e">
        <f t="shared" si="60"/>
        <v>#DIV/0!</v>
      </c>
      <c r="S223" s="87">
        <f t="shared" si="61"/>
        <v>0</v>
      </c>
      <c r="T223" s="3">
        <v>0.09</v>
      </c>
      <c r="U223" s="13">
        <f t="shared" si="62"/>
        <v>0</v>
      </c>
      <c r="V223" s="170" t="s">
        <v>523</v>
      </c>
      <c r="W223" s="171">
        <v>1.37</v>
      </c>
      <c r="X223" s="173"/>
    </row>
    <row r="224" spans="2:24" s="290" customFormat="1" x14ac:dyDescent="0.25">
      <c r="B224" s="25" t="s">
        <v>201</v>
      </c>
      <c r="C224" s="10" t="s">
        <v>202</v>
      </c>
      <c r="D224" s="11">
        <v>154</v>
      </c>
      <c r="E224" s="51"/>
      <c r="F224" s="51"/>
      <c r="G224" s="54" t="s">
        <v>5</v>
      </c>
      <c r="H224" s="260"/>
      <c r="I224" s="9" t="s">
        <v>5</v>
      </c>
      <c r="J224" s="12" t="s">
        <v>200</v>
      </c>
      <c r="K224" s="2"/>
      <c r="L224" s="264">
        <v>18</v>
      </c>
      <c r="M224" s="86"/>
      <c r="N224" s="318">
        <v>154</v>
      </c>
      <c r="O224" s="87" t="e">
        <f t="shared" si="58"/>
        <v>#DIV/0!</v>
      </c>
      <c r="P224" s="87">
        <f t="shared" si="59"/>
        <v>0</v>
      </c>
      <c r="Q224" s="238">
        <v>5740</v>
      </c>
      <c r="R224" s="87" t="e">
        <f t="shared" si="60"/>
        <v>#DIV/0!</v>
      </c>
      <c r="S224" s="87">
        <f t="shared" si="61"/>
        <v>0</v>
      </c>
      <c r="T224" s="3">
        <v>0.09</v>
      </c>
      <c r="U224" s="13">
        <f t="shared" si="62"/>
        <v>0</v>
      </c>
      <c r="V224" s="170"/>
      <c r="W224" s="171"/>
      <c r="X224" s="173"/>
    </row>
    <row r="225" spans="2:24" s="290" customFormat="1" x14ac:dyDescent="0.25">
      <c r="B225" s="25" t="s">
        <v>203</v>
      </c>
      <c r="C225" s="1" t="s">
        <v>2</v>
      </c>
      <c r="D225" s="267">
        <v>150</v>
      </c>
      <c r="E225" s="51"/>
      <c r="F225" s="51"/>
      <c r="G225" s="54" t="s">
        <v>5</v>
      </c>
      <c r="H225" s="260"/>
      <c r="I225" s="26" t="s">
        <v>5</v>
      </c>
      <c r="J225" s="12" t="s">
        <v>8</v>
      </c>
      <c r="K225" s="2"/>
      <c r="L225" s="264">
        <v>36</v>
      </c>
      <c r="M225" s="86"/>
      <c r="N225" s="318">
        <v>150</v>
      </c>
      <c r="O225" s="87" t="e">
        <f t="shared" si="58"/>
        <v>#DIV/0!</v>
      </c>
      <c r="P225" s="87">
        <f t="shared" si="59"/>
        <v>0</v>
      </c>
      <c r="Q225" s="238">
        <v>15510</v>
      </c>
      <c r="R225" s="87" t="e">
        <f t="shared" si="60"/>
        <v>#DIV/0!</v>
      </c>
      <c r="S225" s="87">
        <f t="shared" si="61"/>
        <v>0</v>
      </c>
      <c r="T225" s="3">
        <v>0.09</v>
      </c>
      <c r="U225" s="13">
        <f t="shared" si="62"/>
        <v>0</v>
      </c>
      <c r="V225" s="170" t="s">
        <v>523</v>
      </c>
      <c r="W225" s="171">
        <v>0.71</v>
      </c>
      <c r="X225" s="173"/>
    </row>
    <row r="226" spans="2:24" s="290" customFormat="1" x14ac:dyDescent="0.25">
      <c r="B226" s="25" t="s">
        <v>205</v>
      </c>
      <c r="C226" s="1" t="s">
        <v>2</v>
      </c>
      <c r="D226" s="267">
        <v>215</v>
      </c>
      <c r="E226" s="51" t="s">
        <v>525</v>
      </c>
      <c r="F226" s="51">
        <v>265</v>
      </c>
      <c r="G226" s="54" t="s">
        <v>5</v>
      </c>
      <c r="H226" s="260"/>
      <c r="I226" s="26" t="s">
        <v>5</v>
      </c>
      <c r="J226" s="12" t="s">
        <v>8</v>
      </c>
      <c r="K226" s="2"/>
      <c r="L226" s="264">
        <v>20</v>
      </c>
      <c r="M226" s="86"/>
      <c r="N226" s="318">
        <v>250</v>
      </c>
      <c r="O226" s="87" t="e">
        <f t="shared" si="58"/>
        <v>#DIV/0!</v>
      </c>
      <c r="P226" s="87">
        <f t="shared" si="59"/>
        <v>0</v>
      </c>
      <c r="Q226" s="238">
        <v>1780</v>
      </c>
      <c r="R226" s="87" t="e">
        <f t="shared" si="60"/>
        <v>#DIV/0!</v>
      </c>
      <c r="S226" s="87">
        <f t="shared" si="61"/>
        <v>0</v>
      </c>
      <c r="T226" s="3">
        <v>0.09</v>
      </c>
      <c r="U226" s="13">
        <f t="shared" si="62"/>
        <v>0</v>
      </c>
      <c r="V226" s="170" t="s">
        <v>523</v>
      </c>
      <c r="W226" s="171">
        <v>1.19</v>
      </c>
      <c r="X226" s="173"/>
    </row>
    <row r="227" spans="2:24" s="290" customFormat="1" x14ac:dyDescent="0.25">
      <c r="B227" s="25" t="s">
        <v>206</v>
      </c>
      <c r="C227" s="1" t="s">
        <v>2</v>
      </c>
      <c r="D227" s="267">
        <v>215</v>
      </c>
      <c r="E227" s="51" t="s">
        <v>525</v>
      </c>
      <c r="F227" s="51">
        <v>265</v>
      </c>
      <c r="G227" s="54" t="s">
        <v>5</v>
      </c>
      <c r="H227" s="260"/>
      <c r="I227" s="26" t="s">
        <v>5</v>
      </c>
      <c r="J227" s="12" t="s">
        <v>8</v>
      </c>
      <c r="K227" s="2"/>
      <c r="L227" s="264">
        <v>20</v>
      </c>
      <c r="M227" s="86"/>
      <c r="N227" s="318">
        <v>250</v>
      </c>
      <c r="O227" s="87" t="e">
        <f t="shared" si="58"/>
        <v>#DIV/0!</v>
      </c>
      <c r="P227" s="87">
        <f t="shared" si="59"/>
        <v>0</v>
      </c>
      <c r="Q227" s="238">
        <v>3775</v>
      </c>
      <c r="R227" s="87" t="e">
        <f t="shared" si="60"/>
        <v>#DIV/0!</v>
      </c>
      <c r="S227" s="87">
        <f t="shared" si="61"/>
        <v>0</v>
      </c>
      <c r="T227" s="3">
        <v>0.09</v>
      </c>
      <c r="U227" s="13">
        <f t="shared" si="62"/>
        <v>0</v>
      </c>
      <c r="V227" s="170" t="s">
        <v>523</v>
      </c>
      <c r="W227" s="171">
        <v>1.19</v>
      </c>
      <c r="X227" s="173"/>
    </row>
    <row r="228" spans="2:24" s="4" customFormat="1" x14ac:dyDescent="0.25">
      <c r="B228" s="55"/>
      <c r="C228" s="239"/>
      <c r="D228" s="240"/>
      <c r="E228" s="239"/>
      <c r="F228" s="69"/>
      <c r="G228" s="69"/>
      <c r="H228" s="105"/>
      <c r="I228" s="69"/>
      <c r="J228" s="70"/>
      <c r="K228" s="241"/>
      <c r="L228" s="241"/>
      <c r="M228" s="242" t="s">
        <v>18</v>
      </c>
      <c r="N228" s="313"/>
      <c r="O228" s="242"/>
      <c r="P228" s="242"/>
      <c r="Q228" s="269"/>
      <c r="R228" s="243" t="e">
        <f>SUM(R213:R227)</f>
        <v>#DIV/0!</v>
      </c>
      <c r="S228" s="71"/>
      <c r="T228" s="244"/>
      <c r="U228" s="71"/>
      <c r="V228" s="175"/>
      <c r="W228" s="176"/>
      <c r="X228" s="177"/>
    </row>
    <row r="229" spans="2:24" s="4" customFormat="1" x14ac:dyDescent="0.25">
      <c r="B229" s="46"/>
      <c r="C229" s="228"/>
      <c r="D229" s="229"/>
      <c r="E229" s="228"/>
      <c r="F229" s="40"/>
      <c r="G229" s="40"/>
      <c r="H229" s="102"/>
      <c r="I229" s="40"/>
      <c r="J229" s="47"/>
      <c r="K229" s="230"/>
      <c r="L229" s="230"/>
      <c r="M229" s="48"/>
      <c r="N229" s="311"/>
      <c r="O229" s="48"/>
      <c r="P229" s="48"/>
      <c r="Q229" s="231"/>
      <c r="R229" s="48"/>
      <c r="S229" s="48"/>
      <c r="T229" s="232"/>
      <c r="U229" s="48"/>
      <c r="V229" s="183"/>
      <c r="W229" s="184"/>
      <c r="X229" s="166"/>
    </row>
    <row r="230" spans="2:24" x14ac:dyDescent="0.25">
      <c r="B230" s="204" t="s">
        <v>207</v>
      </c>
      <c r="C230" s="205"/>
      <c r="D230" s="112"/>
      <c r="E230" s="205"/>
      <c r="F230" s="93"/>
      <c r="G230" s="92"/>
      <c r="H230" s="92"/>
      <c r="I230" s="92"/>
      <c r="J230" s="92"/>
      <c r="K230" s="92"/>
      <c r="L230" s="92"/>
      <c r="M230" s="92"/>
      <c r="N230" s="312"/>
      <c r="O230" s="92"/>
      <c r="P230" s="92"/>
      <c r="Q230" s="92"/>
      <c r="R230" s="92"/>
      <c r="S230" s="92"/>
      <c r="T230" s="92"/>
      <c r="U230" s="92"/>
      <c r="V230" s="93"/>
      <c r="W230" s="285"/>
      <c r="X230" s="94"/>
    </row>
    <row r="231" spans="2:24" s="290" customFormat="1" x14ac:dyDescent="0.25">
      <c r="B231" s="82" t="s">
        <v>475</v>
      </c>
      <c r="C231" s="117" t="s">
        <v>208</v>
      </c>
      <c r="D231" s="53">
        <v>190</v>
      </c>
      <c r="E231" s="51"/>
      <c r="F231" s="51"/>
      <c r="G231" s="54" t="s">
        <v>5</v>
      </c>
      <c r="H231" s="280"/>
      <c r="I231" s="54" t="s">
        <v>5</v>
      </c>
      <c r="J231" s="84" t="s">
        <v>84</v>
      </c>
      <c r="K231" s="85"/>
      <c r="L231" s="235">
        <v>10</v>
      </c>
      <c r="M231" s="86"/>
      <c r="N231" s="318">
        <v>190</v>
      </c>
      <c r="O231" s="87" t="e">
        <f t="shared" ref="O231:O266" si="63">M231/H231*N231</f>
        <v>#DIV/0!</v>
      </c>
      <c r="P231" s="87">
        <f t="shared" ref="P231:P266" si="64">M231*K231</f>
        <v>0</v>
      </c>
      <c r="Q231" s="236">
        <v>525</v>
      </c>
      <c r="R231" s="87" t="e">
        <f t="shared" ref="R231:R266" si="65">O231*Q231</f>
        <v>#DIV/0!</v>
      </c>
      <c r="S231" s="87">
        <f t="shared" ref="S231:S266" si="66">M231*K231</f>
        <v>0</v>
      </c>
      <c r="T231" s="88">
        <v>0.09</v>
      </c>
      <c r="U231" s="87">
        <f t="shared" ref="U231:U266" si="67">M231*(1+T231)</f>
        <v>0</v>
      </c>
      <c r="V231" s="170"/>
      <c r="W231" s="171"/>
      <c r="X231" s="179"/>
    </row>
    <row r="232" spans="2:24" s="290" customFormat="1" x14ac:dyDescent="0.25">
      <c r="B232" s="25" t="s">
        <v>209</v>
      </c>
      <c r="C232" s="10" t="s">
        <v>210</v>
      </c>
      <c r="D232" s="11">
        <v>250</v>
      </c>
      <c r="E232" s="51"/>
      <c r="F232" s="51"/>
      <c r="G232" s="54" t="s">
        <v>5</v>
      </c>
      <c r="H232" s="260"/>
      <c r="I232" s="9" t="s">
        <v>5</v>
      </c>
      <c r="J232" s="12" t="s">
        <v>84</v>
      </c>
      <c r="K232" s="2"/>
      <c r="L232" s="264">
        <v>12</v>
      </c>
      <c r="M232" s="86"/>
      <c r="N232" s="318">
        <v>250</v>
      </c>
      <c r="O232" s="87" t="e">
        <f t="shared" si="63"/>
        <v>#DIV/0!</v>
      </c>
      <c r="P232" s="87">
        <f t="shared" si="64"/>
        <v>0</v>
      </c>
      <c r="Q232" s="238">
        <v>4300</v>
      </c>
      <c r="R232" s="87" t="e">
        <f t="shared" si="65"/>
        <v>#DIV/0!</v>
      </c>
      <c r="S232" s="87">
        <f t="shared" si="66"/>
        <v>0</v>
      </c>
      <c r="T232" s="3">
        <v>0.09</v>
      </c>
      <c r="U232" s="13">
        <f t="shared" si="67"/>
        <v>0</v>
      </c>
      <c r="V232" s="170"/>
      <c r="W232" s="171"/>
      <c r="X232" s="173"/>
    </row>
    <row r="233" spans="2:24" s="290" customFormat="1" x14ac:dyDescent="0.25">
      <c r="B233" s="25" t="s">
        <v>708</v>
      </c>
      <c r="C233" s="10" t="s">
        <v>210</v>
      </c>
      <c r="D233" s="267">
        <v>200</v>
      </c>
      <c r="E233" s="51" t="s">
        <v>525</v>
      </c>
      <c r="F233" s="51">
        <v>250</v>
      </c>
      <c r="G233" s="54" t="s">
        <v>5</v>
      </c>
      <c r="H233" s="260"/>
      <c r="I233" s="9" t="s">
        <v>5</v>
      </c>
      <c r="J233" s="12" t="s">
        <v>84</v>
      </c>
      <c r="K233" s="2"/>
      <c r="L233" s="264">
        <v>10</v>
      </c>
      <c r="M233" s="86"/>
      <c r="N233" s="318">
        <v>200</v>
      </c>
      <c r="O233" s="87" t="e">
        <f t="shared" si="63"/>
        <v>#DIV/0!</v>
      </c>
      <c r="P233" s="87">
        <f t="shared" si="64"/>
        <v>0</v>
      </c>
      <c r="Q233" s="238">
        <v>2050</v>
      </c>
      <c r="R233" s="87" t="e">
        <f t="shared" si="65"/>
        <v>#DIV/0!</v>
      </c>
      <c r="S233" s="87">
        <f t="shared" si="66"/>
        <v>0</v>
      </c>
      <c r="T233" s="3">
        <v>0.09</v>
      </c>
      <c r="U233" s="13">
        <f t="shared" si="67"/>
        <v>0</v>
      </c>
      <c r="V233" s="170"/>
      <c r="W233" s="171"/>
      <c r="X233" s="173"/>
    </row>
    <row r="234" spans="2:24" s="290" customFormat="1" x14ac:dyDescent="0.25">
      <c r="B234" s="25" t="s">
        <v>211</v>
      </c>
      <c r="C234" s="10" t="s">
        <v>212</v>
      </c>
      <c r="D234" s="11">
        <v>120</v>
      </c>
      <c r="E234" s="51"/>
      <c r="F234" s="51"/>
      <c r="G234" s="54" t="s">
        <v>3</v>
      </c>
      <c r="H234" s="260"/>
      <c r="I234" s="9" t="s">
        <v>329</v>
      </c>
      <c r="J234" s="12" t="s">
        <v>84</v>
      </c>
      <c r="K234" s="2"/>
      <c r="L234" s="264">
        <v>1</v>
      </c>
      <c r="M234" s="86"/>
      <c r="N234" s="318">
        <v>120</v>
      </c>
      <c r="O234" s="87" t="e">
        <f t="shared" si="63"/>
        <v>#DIV/0!</v>
      </c>
      <c r="P234" s="87">
        <f t="shared" si="64"/>
        <v>0</v>
      </c>
      <c r="Q234" s="238">
        <v>26865</v>
      </c>
      <c r="R234" s="87" t="e">
        <f t="shared" si="65"/>
        <v>#DIV/0!</v>
      </c>
      <c r="S234" s="87">
        <f t="shared" si="66"/>
        <v>0</v>
      </c>
      <c r="T234" s="3">
        <v>0.09</v>
      </c>
      <c r="U234" s="13">
        <f t="shared" si="67"/>
        <v>0</v>
      </c>
      <c r="V234" s="170"/>
      <c r="W234" s="171"/>
      <c r="X234" s="173"/>
    </row>
    <row r="235" spans="2:24" s="290" customFormat="1" x14ac:dyDescent="0.25">
      <c r="B235" s="25" t="s">
        <v>704</v>
      </c>
      <c r="C235" s="10" t="s">
        <v>725</v>
      </c>
      <c r="D235" s="11">
        <v>20</v>
      </c>
      <c r="E235" s="51"/>
      <c r="F235" s="51"/>
      <c r="G235" s="54" t="s">
        <v>476</v>
      </c>
      <c r="H235" s="260"/>
      <c r="I235" s="9" t="s">
        <v>476</v>
      </c>
      <c r="J235" s="12" t="s">
        <v>8</v>
      </c>
      <c r="K235" s="2"/>
      <c r="L235" s="264">
        <v>1</v>
      </c>
      <c r="M235" s="86"/>
      <c r="N235" s="318">
        <v>20</v>
      </c>
      <c r="O235" s="87" t="e">
        <f t="shared" si="63"/>
        <v>#DIV/0!</v>
      </c>
      <c r="P235" s="87">
        <f t="shared" si="64"/>
        <v>0</v>
      </c>
      <c r="Q235" s="238">
        <v>8755</v>
      </c>
      <c r="R235" s="87" t="e">
        <f t="shared" si="65"/>
        <v>#DIV/0!</v>
      </c>
      <c r="S235" s="87">
        <f t="shared" si="66"/>
        <v>0</v>
      </c>
      <c r="T235" s="3">
        <v>0.09</v>
      </c>
      <c r="U235" s="13">
        <f t="shared" si="67"/>
        <v>0</v>
      </c>
      <c r="V235" s="170"/>
      <c r="W235" s="171"/>
      <c r="X235" s="173"/>
    </row>
    <row r="236" spans="2:24" s="290" customFormat="1" x14ac:dyDescent="0.25">
      <c r="B236" s="25" t="s">
        <v>213</v>
      </c>
      <c r="C236" s="10" t="s">
        <v>214</v>
      </c>
      <c r="D236" s="11">
        <v>225</v>
      </c>
      <c r="E236" s="51"/>
      <c r="F236" s="51"/>
      <c r="G236" s="54" t="s">
        <v>5</v>
      </c>
      <c r="H236" s="260"/>
      <c r="I236" s="9" t="s">
        <v>5</v>
      </c>
      <c r="J236" s="12" t="s">
        <v>84</v>
      </c>
      <c r="K236" s="2"/>
      <c r="L236" s="264">
        <v>12</v>
      </c>
      <c r="M236" s="86"/>
      <c r="N236" s="318">
        <v>225</v>
      </c>
      <c r="O236" s="87" t="e">
        <f t="shared" si="63"/>
        <v>#DIV/0!</v>
      </c>
      <c r="P236" s="87">
        <f t="shared" si="64"/>
        <v>0</v>
      </c>
      <c r="Q236" s="238">
        <v>2900</v>
      </c>
      <c r="R236" s="87" t="e">
        <f t="shared" si="65"/>
        <v>#DIV/0!</v>
      </c>
      <c r="S236" s="87">
        <f t="shared" si="66"/>
        <v>0</v>
      </c>
      <c r="T236" s="3">
        <v>0.09</v>
      </c>
      <c r="U236" s="13">
        <f t="shared" si="67"/>
        <v>0</v>
      </c>
      <c r="V236" s="170"/>
      <c r="W236" s="171"/>
      <c r="X236" s="173"/>
    </row>
    <row r="237" spans="2:24" s="290" customFormat="1" x14ac:dyDescent="0.25">
      <c r="B237" s="25" t="s">
        <v>215</v>
      </c>
      <c r="C237" s="10" t="s">
        <v>214</v>
      </c>
      <c r="D237" s="11">
        <v>225</v>
      </c>
      <c r="E237" s="51"/>
      <c r="F237" s="51"/>
      <c r="G237" s="54" t="s">
        <v>5</v>
      </c>
      <c r="H237" s="260"/>
      <c r="I237" s="9" t="s">
        <v>5</v>
      </c>
      <c r="J237" s="12" t="s">
        <v>84</v>
      </c>
      <c r="K237" s="2"/>
      <c r="L237" s="264">
        <v>12</v>
      </c>
      <c r="M237" s="86"/>
      <c r="N237" s="318">
        <v>225</v>
      </c>
      <c r="O237" s="87" t="e">
        <f t="shared" si="63"/>
        <v>#DIV/0!</v>
      </c>
      <c r="P237" s="87">
        <f t="shared" si="64"/>
        <v>0</v>
      </c>
      <c r="Q237" s="238">
        <v>1860</v>
      </c>
      <c r="R237" s="87" t="e">
        <f t="shared" si="65"/>
        <v>#DIV/0!</v>
      </c>
      <c r="S237" s="87">
        <f t="shared" si="66"/>
        <v>0</v>
      </c>
      <c r="T237" s="3">
        <v>0.09</v>
      </c>
      <c r="U237" s="13">
        <f t="shared" si="67"/>
        <v>0</v>
      </c>
      <c r="V237" s="170"/>
      <c r="W237" s="171"/>
      <c r="X237" s="173"/>
    </row>
    <row r="238" spans="2:24" s="290" customFormat="1" x14ac:dyDescent="0.25">
      <c r="B238" s="25" t="s">
        <v>217</v>
      </c>
      <c r="C238" s="10" t="s">
        <v>218</v>
      </c>
      <c r="D238" s="11">
        <v>280</v>
      </c>
      <c r="E238" s="51"/>
      <c r="F238" s="51"/>
      <c r="G238" s="54" t="s">
        <v>5</v>
      </c>
      <c r="H238" s="260"/>
      <c r="I238" s="9" t="s">
        <v>5</v>
      </c>
      <c r="J238" s="12" t="s">
        <v>84</v>
      </c>
      <c r="K238" s="2"/>
      <c r="L238" s="264">
        <v>12</v>
      </c>
      <c r="M238" s="86"/>
      <c r="N238" s="318">
        <v>280</v>
      </c>
      <c r="O238" s="87" t="e">
        <f t="shared" si="63"/>
        <v>#DIV/0!</v>
      </c>
      <c r="P238" s="87">
        <f t="shared" si="64"/>
        <v>0</v>
      </c>
      <c r="Q238" s="238">
        <v>2325</v>
      </c>
      <c r="R238" s="87" t="e">
        <f t="shared" si="65"/>
        <v>#DIV/0!</v>
      </c>
      <c r="S238" s="87">
        <f t="shared" si="66"/>
        <v>0</v>
      </c>
      <c r="T238" s="3">
        <v>0.09</v>
      </c>
      <c r="U238" s="13">
        <f t="shared" si="67"/>
        <v>0</v>
      </c>
      <c r="V238" s="170"/>
      <c r="W238" s="171"/>
      <c r="X238" s="173"/>
    </row>
    <row r="239" spans="2:24" s="290" customFormat="1" x14ac:dyDescent="0.25">
      <c r="B239" s="25" t="s">
        <v>216</v>
      </c>
      <c r="C239" s="1" t="s">
        <v>2</v>
      </c>
      <c r="D239" s="11">
        <v>300</v>
      </c>
      <c r="E239" s="51" t="s">
        <v>525</v>
      </c>
      <c r="F239" s="51">
        <v>400</v>
      </c>
      <c r="G239" s="54" t="s">
        <v>5</v>
      </c>
      <c r="H239" s="260"/>
      <c r="I239" s="9" t="s">
        <v>5</v>
      </c>
      <c r="J239" s="12" t="s">
        <v>84</v>
      </c>
      <c r="K239" s="2"/>
      <c r="L239" s="264">
        <v>12</v>
      </c>
      <c r="M239" s="86"/>
      <c r="N239" s="318">
        <v>350</v>
      </c>
      <c r="O239" s="87" t="e">
        <f t="shared" si="63"/>
        <v>#DIV/0!</v>
      </c>
      <c r="P239" s="87">
        <f t="shared" si="64"/>
        <v>0</v>
      </c>
      <c r="Q239" s="238">
        <v>2623</v>
      </c>
      <c r="R239" s="87" t="e">
        <f t="shared" si="65"/>
        <v>#DIV/0!</v>
      </c>
      <c r="S239" s="87">
        <f t="shared" si="66"/>
        <v>0</v>
      </c>
      <c r="T239" s="3">
        <v>0.09</v>
      </c>
      <c r="U239" s="13">
        <f t="shared" si="67"/>
        <v>0</v>
      </c>
      <c r="V239" s="170" t="s">
        <v>523</v>
      </c>
      <c r="W239" s="171">
        <v>1.78</v>
      </c>
      <c r="X239" s="173"/>
    </row>
    <row r="240" spans="2:24" s="290" customFormat="1" x14ac:dyDescent="0.25">
      <c r="B240" s="25" t="s">
        <v>219</v>
      </c>
      <c r="C240" s="10" t="s">
        <v>220</v>
      </c>
      <c r="D240" s="11">
        <v>210</v>
      </c>
      <c r="E240" s="51"/>
      <c r="F240" s="51"/>
      <c r="G240" s="54" t="s">
        <v>5</v>
      </c>
      <c r="H240" s="260"/>
      <c r="I240" s="9" t="s">
        <v>5</v>
      </c>
      <c r="J240" s="12" t="s">
        <v>84</v>
      </c>
      <c r="K240" s="2"/>
      <c r="L240" s="264">
        <v>12</v>
      </c>
      <c r="M240" s="86"/>
      <c r="N240" s="318">
        <v>210</v>
      </c>
      <c r="O240" s="87" t="e">
        <f t="shared" si="63"/>
        <v>#DIV/0!</v>
      </c>
      <c r="P240" s="87">
        <f t="shared" si="64"/>
        <v>0</v>
      </c>
      <c r="Q240" s="238">
        <v>675</v>
      </c>
      <c r="R240" s="87" t="e">
        <f t="shared" si="65"/>
        <v>#DIV/0!</v>
      </c>
      <c r="S240" s="87">
        <f t="shared" si="66"/>
        <v>0</v>
      </c>
      <c r="T240" s="3">
        <v>0.09</v>
      </c>
      <c r="U240" s="13">
        <f t="shared" si="67"/>
        <v>0</v>
      </c>
      <c r="V240" s="170"/>
      <c r="W240" s="171"/>
      <c r="X240" s="173"/>
    </row>
    <row r="241" spans="2:24" s="290" customFormat="1" x14ac:dyDescent="0.25">
      <c r="B241" s="25" t="s">
        <v>221</v>
      </c>
      <c r="C241" s="10" t="s">
        <v>222</v>
      </c>
      <c r="D241" s="11">
        <v>225</v>
      </c>
      <c r="E241" s="51"/>
      <c r="F241" s="51"/>
      <c r="G241" s="54" t="s">
        <v>5</v>
      </c>
      <c r="H241" s="260"/>
      <c r="I241" s="9" t="s">
        <v>5</v>
      </c>
      <c r="J241" s="12" t="s">
        <v>84</v>
      </c>
      <c r="K241" s="2"/>
      <c r="L241" s="264">
        <v>12</v>
      </c>
      <c r="M241" s="86"/>
      <c r="N241" s="318">
        <v>225</v>
      </c>
      <c r="O241" s="87" t="e">
        <f t="shared" si="63"/>
        <v>#DIV/0!</v>
      </c>
      <c r="P241" s="87">
        <f t="shared" si="64"/>
        <v>0</v>
      </c>
      <c r="Q241" s="238">
        <v>1675</v>
      </c>
      <c r="R241" s="87" t="e">
        <f t="shared" si="65"/>
        <v>#DIV/0!</v>
      </c>
      <c r="S241" s="87">
        <f t="shared" si="66"/>
        <v>0</v>
      </c>
      <c r="T241" s="3">
        <v>0.09</v>
      </c>
      <c r="U241" s="13">
        <f t="shared" si="67"/>
        <v>0</v>
      </c>
      <c r="V241" s="170"/>
      <c r="W241" s="171"/>
      <c r="X241" s="173"/>
    </row>
    <row r="242" spans="2:24" s="290" customFormat="1" x14ac:dyDescent="0.25">
      <c r="B242" s="25" t="s">
        <v>223</v>
      </c>
      <c r="C242" s="1" t="s">
        <v>2</v>
      </c>
      <c r="D242" s="11">
        <v>600</v>
      </c>
      <c r="E242" s="51"/>
      <c r="F242" s="51"/>
      <c r="G242" s="54" t="s">
        <v>5</v>
      </c>
      <c r="H242" s="260"/>
      <c r="I242" s="9" t="s">
        <v>5</v>
      </c>
      <c r="J242" s="12" t="s">
        <v>84</v>
      </c>
      <c r="K242" s="2"/>
      <c r="L242" s="264">
        <v>12</v>
      </c>
      <c r="M242" s="86"/>
      <c r="N242" s="318">
        <v>600</v>
      </c>
      <c r="O242" s="87" t="e">
        <f t="shared" si="63"/>
        <v>#DIV/0!</v>
      </c>
      <c r="P242" s="87">
        <f t="shared" si="64"/>
        <v>0</v>
      </c>
      <c r="Q242" s="238">
        <v>565</v>
      </c>
      <c r="R242" s="87" t="e">
        <f t="shared" si="65"/>
        <v>#DIV/0!</v>
      </c>
      <c r="S242" s="87">
        <f t="shared" si="66"/>
        <v>0</v>
      </c>
      <c r="T242" s="3">
        <v>0.09</v>
      </c>
      <c r="U242" s="13">
        <f t="shared" si="67"/>
        <v>0</v>
      </c>
      <c r="V242" s="170" t="s">
        <v>523</v>
      </c>
      <c r="W242" s="171">
        <v>1.66</v>
      </c>
      <c r="X242" s="173"/>
    </row>
    <row r="243" spans="2:24" s="290" customFormat="1" x14ac:dyDescent="0.25">
      <c r="B243" s="25" t="s">
        <v>244</v>
      </c>
      <c r="C243" s="10" t="s">
        <v>220</v>
      </c>
      <c r="D243" s="11">
        <v>100</v>
      </c>
      <c r="E243" s="51"/>
      <c r="F243" s="51"/>
      <c r="G243" s="54" t="s">
        <v>5</v>
      </c>
      <c r="H243" s="260"/>
      <c r="I243" s="9" t="s">
        <v>5</v>
      </c>
      <c r="J243" s="12" t="s">
        <v>84</v>
      </c>
      <c r="K243" s="2"/>
      <c r="L243" s="264">
        <v>12</v>
      </c>
      <c r="M243" s="86"/>
      <c r="N243" s="318">
        <v>100</v>
      </c>
      <c r="O243" s="87" t="e">
        <f t="shared" si="63"/>
        <v>#DIV/0!</v>
      </c>
      <c r="P243" s="87">
        <f t="shared" si="64"/>
        <v>0</v>
      </c>
      <c r="Q243" s="238">
        <v>285</v>
      </c>
      <c r="R243" s="87" t="e">
        <f t="shared" si="65"/>
        <v>#DIV/0!</v>
      </c>
      <c r="S243" s="87">
        <f t="shared" si="66"/>
        <v>0</v>
      </c>
      <c r="T243" s="3">
        <v>0.09</v>
      </c>
      <c r="U243" s="13">
        <f t="shared" si="67"/>
        <v>0</v>
      </c>
      <c r="V243" s="170"/>
      <c r="W243" s="171"/>
      <c r="X243" s="173"/>
    </row>
    <row r="244" spans="2:24" s="290" customFormat="1" x14ac:dyDescent="0.25">
      <c r="B244" s="25" t="s">
        <v>477</v>
      </c>
      <c r="C244" s="10" t="s">
        <v>478</v>
      </c>
      <c r="D244" s="11">
        <v>40</v>
      </c>
      <c r="E244" s="51"/>
      <c r="F244" s="51"/>
      <c r="G244" s="54" t="s">
        <v>3</v>
      </c>
      <c r="H244" s="260"/>
      <c r="I244" s="9" t="s">
        <v>3</v>
      </c>
      <c r="J244" s="12" t="s">
        <v>6</v>
      </c>
      <c r="K244" s="2"/>
      <c r="L244" s="264">
        <v>12</v>
      </c>
      <c r="M244" s="86"/>
      <c r="N244" s="318">
        <v>40</v>
      </c>
      <c r="O244" s="87" t="e">
        <f t="shared" si="63"/>
        <v>#DIV/0!</v>
      </c>
      <c r="P244" s="87">
        <f t="shared" si="64"/>
        <v>0</v>
      </c>
      <c r="Q244" s="238">
        <v>585</v>
      </c>
      <c r="R244" s="87" t="e">
        <f t="shared" si="65"/>
        <v>#DIV/0!</v>
      </c>
      <c r="S244" s="87">
        <f t="shared" si="66"/>
        <v>0</v>
      </c>
      <c r="T244" s="3">
        <v>0.09</v>
      </c>
      <c r="U244" s="13">
        <f t="shared" si="67"/>
        <v>0</v>
      </c>
      <c r="V244" s="170"/>
      <c r="W244" s="171"/>
      <c r="X244" s="173"/>
    </row>
    <row r="245" spans="2:24" s="290" customFormat="1" x14ac:dyDescent="0.25">
      <c r="B245" s="25" t="s">
        <v>705</v>
      </c>
      <c r="C245" s="10" t="s">
        <v>224</v>
      </c>
      <c r="D245" s="11">
        <v>35</v>
      </c>
      <c r="E245" s="51" t="s">
        <v>525</v>
      </c>
      <c r="F245" s="51">
        <v>36</v>
      </c>
      <c r="G245" s="54" t="s">
        <v>476</v>
      </c>
      <c r="H245" s="260"/>
      <c r="I245" s="9" t="s">
        <v>476</v>
      </c>
      <c r="J245" s="12" t="s">
        <v>643</v>
      </c>
      <c r="K245" s="2"/>
      <c r="L245" s="264">
        <v>1</v>
      </c>
      <c r="M245" s="86"/>
      <c r="N245" s="318">
        <v>35</v>
      </c>
      <c r="O245" s="87" t="e">
        <f t="shared" si="63"/>
        <v>#DIV/0!</v>
      </c>
      <c r="P245" s="87">
        <f t="shared" si="64"/>
        <v>0</v>
      </c>
      <c r="Q245" s="238">
        <v>3700</v>
      </c>
      <c r="R245" s="87" t="e">
        <f t="shared" si="65"/>
        <v>#DIV/0!</v>
      </c>
      <c r="S245" s="87">
        <f t="shared" si="66"/>
        <v>0</v>
      </c>
      <c r="T245" s="3">
        <v>0.09</v>
      </c>
      <c r="U245" s="13">
        <f t="shared" si="67"/>
        <v>0</v>
      </c>
      <c r="V245" s="170"/>
      <c r="W245" s="171"/>
      <c r="X245" s="173"/>
    </row>
    <row r="246" spans="2:24" s="290" customFormat="1" x14ac:dyDescent="0.25">
      <c r="B246" s="25" t="s">
        <v>692</v>
      </c>
      <c r="C246" s="10" t="s">
        <v>225</v>
      </c>
      <c r="D246" s="11">
        <v>40</v>
      </c>
      <c r="E246" s="51"/>
      <c r="F246" s="51"/>
      <c r="G246" s="54" t="s">
        <v>476</v>
      </c>
      <c r="H246" s="260"/>
      <c r="I246" s="9" t="s">
        <v>476</v>
      </c>
      <c r="J246" s="12" t="s">
        <v>643</v>
      </c>
      <c r="K246" s="2"/>
      <c r="L246" s="264">
        <v>1</v>
      </c>
      <c r="M246" s="86"/>
      <c r="N246" s="318">
        <v>40</v>
      </c>
      <c r="O246" s="87" t="e">
        <f t="shared" si="63"/>
        <v>#DIV/0!</v>
      </c>
      <c r="P246" s="87">
        <f t="shared" si="64"/>
        <v>0</v>
      </c>
      <c r="Q246" s="238">
        <v>3700</v>
      </c>
      <c r="R246" s="87" t="e">
        <f t="shared" si="65"/>
        <v>#DIV/0!</v>
      </c>
      <c r="S246" s="87">
        <f t="shared" si="66"/>
        <v>0</v>
      </c>
      <c r="T246" s="3">
        <v>0.09</v>
      </c>
      <c r="U246" s="13">
        <f t="shared" si="67"/>
        <v>0</v>
      </c>
      <c r="V246" s="170"/>
      <c r="W246" s="171"/>
      <c r="X246" s="173"/>
    </row>
    <row r="247" spans="2:24" s="290" customFormat="1" x14ac:dyDescent="0.25">
      <c r="B247" s="25" t="s">
        <v>693</v>
      </c>
      <c r="C247" s="10" t="s">
        <v>225</v>
      </c>
      <c r="D247" s="11">
        <v>40</v>
      </c>
      <c r="E247" s="51"/>
      <c r="F247" s="51"/>
      <c r="G247" s="54" t="s">
        <v>476</v>
      </c>
      <c r="H247" s="260"/>
      <c r="I247" s="9" t="s">
        <v>476</v>
      </c>
      <c r="J247" s="12" t="s">
        <v>643</v>
      </c>
      <c r="K247" s="2"/>
      <c r="L247" s="264">
        <v>1</v>
      </c>
      <c r="M247" s="86"/>
      <c r="N247" s="318">
        <v>40</v>
      </c>
      <c r="O247" s="87" t="e">
        <f t="shared" si="63"/>
        <v>#DIV/0!</v>
      </c>
      <c r="P247" s="87">
        <f t="shared" si="64"/>
        <v>0</v>
      </c>
      <c r="Q247" s="238">
        <v>6100</v>
      </c>
      <c r="R247" s="87" t="e">
        <f t="shared" si="65"/>
        <v>#DIV/0!</v>
      </c>
      <c r="S247" s="87">
        <f t="shared" si="66"/>
        <v>0</v>
      </c>
      <c r="T247" s="3">
        <v>0.09</v>
      </c>
      <c r="U247" s="13">
        <f t="shared" si="67"/>
        <v>0</v>
      </c>
      <c r="V247" s="170"/>
      <c r="W247" s="171"/>
      <c r="X247" s="173"/>
    </row>
    <row r="248" spans="2:24" s="290" customFormat="1" x14ac:dyDescent="0.25">
      <c r="B248" s="25" t="s">
        <v>226</v>
      </c>
      <c r="C248" s="1" t="s">
        <v>2</v>
      </c>
      <c r="D248" s="11">
        <v>100</v>
      </c>
      <c r="E248" s="51"/>
      <c r="F248" s="51"/>
      <c r="G248" s="54" t="s">
        <v>5</v>
      </c>
      <c r="H248" s="260"/>
      <c r="I248" s="9" t="s">
        <v>5</v>
      </c>
      <c r="J248" s="12" t="s">
        <v>400</v>
      </c>
      <c r="K248" s="2"/>
      <c r="L248" s="264">
        <v>26</v>
      </c>
      <c r="M248" s="86"/>
      <c r="N248" s="318">
        <v>100</v>
      </c>
      <c r="O248" s="87" t="e">
        <f t="shared" si="63"/>
        <v>#DIV/0!</v>
      </c>
      <c r="P248" s="87">
        <f t="shared" si="64"/>
        <v>0</v>
      </c>
      <c r="Q248" s="238">
        <v>11895</v>
      </c>
      <c r="R248" s="87" t="e">
        <f t="shared" si="65"/>
        <v>#DIV/0!</v>
      </c>
      <c r="S248" s="87">
        <f t="shared" si="66"/>
        <v>0</v>
      </c>
      <c r="T248" s="3">
        <v>0.09</v>
      </c>
      <c r="U248" s="13">
        <f t="shared" si="67"/>
        <v>0</v>
      </c>
      <c r="V248" s="170" t="s">
        <v>523</v>
      </c>
      <c r="W248" s="171">
        <v>1.25</v>
      </c>
      <c r="X248" s="173"/>
    </row>
    <row r="249" spans="2:24" s="290" customFormat="1" x14ac:dyDescent="0.25">
      <c r="B249" s="25" t="s">
        <v>227</v>
      </c>
      <c r="C249" s="1" t="s">
        <v>2</v>
      </c>
      <c r="D249" s="11">
        <v>100</v>
      </c>
      <c r="E249" s="51"/>
      <c r="F249" s="51"/>
      <c r="G249" s="54" t="s">
        <v>5</v>
      </c>
      <c r="H249" s="260"/>
      <c r="I249" s="9" t="s">
        <v>5</v>
      </c>
      <c r="J249" s="12" t="s">
        <v>400</v>
      </c>
      <c r="K249" s="2"/>
      <c r="L249" s="264">
        <v>24</v>
      </c>
      <c r="M249" s="86"/>
      <c r="N249" s="318">
        <v>100</v>
      </c>
      <c r="O249" s="87" t="e">
        <f t="shared" si="63"/>
        <v>#DIV/0!</v>
      </c>
      <c r="P249" s="87">
        <f t="shared" si="64"/>
        <v>0</v>
      </c>
      <c r="Q249" s="238">
        <v>12890</v>
      </c>
      <c r="R249" s="87" t="e">
        <f t="shared" si="65"/>
        <v>#DIV/0!</v>
      </c>
      <c r="S249" s="87">
        <f t="shared" si="66"/>
        <v>0</v>
      </c>
      <c r="T249" s="3">
        <v>0.09</v>
      </c>
      <c r="U249" s="13">
        <f t="shared" si="67"/>
        <v>0</v>
      </c>
      <c r="V249" s="170" t="s">
        <v>523</v>
      </c>
      <c r="W249" s="171">
        <v>1.25</v>
      </c>
      <c r="X249" s="173"/>
    </row>
    <row r="250" spans="2:24" s="290" customFormat="1" x14ac:dyDescent="0.25">
      <c r="B250" s="25" t="s">
        <v>228</v>
      </c>
      <c r="C250" s="1" t="s">
        <v>2</v>
      </c>
      <c r="D250" s="11">
        <v>100</v>
      </c>
      <c r="E250" s="51"/>
      <c r="F250" s="51"/>
      <c r="G250" s="54" t="s">
        <v>5</v>
      </c>
      <c r="H250" s="260"/>
      <c r="I250" s="9" t="s">
        <v>5</v>
      </c>
      <c r="J250" s="12" t="s">
        <v>400</v>
      </c>
      <c r="K250" s="2"/>
      <c r="L250" s="264">
        <v>26</v>
      </c>
      <c r="M250" s="86"/>
      <c r="N250" s="318">
        <v>100</v>
      </c>
      <c r="O250" s="87" t="e">
        <f t="shared" si="63"/>
        <v>#DIV/0!</v>
      </c>
      <c r="P250" s="87">
        <f t="shared" si="64"/>
        <v>0</v>
      </c>
      <c r="Q250" s="238">
        <v>8140</v>
      </c>
      <c r="R250" s="87" t="e">
        <f t="shared" si="65"/>
        <v>#DIV/0!</v>
      </c>
      <c r="S250" s="87">
        <f t="shared" si="66"/>
        <v>0</v>
      </c>
      <c r="T250" s="3">
        <v>0.09</v>
      </c>
      <c r="U250" s="13">
        <f t="shared" si="67"/>
        <v>0</v>
      </c>
      <c r="V250" s="170" t="s">
        <v>523</v>
      </c>
      <c r="W250" s="171">
        <v>1.25</v>
      </c>
      <c r="X250" s="173"/>
    </row>
    <row r="251" spans="2:24" s="290" customFormat="1" x14ac:dyDescent="0.25">
      <c r="B251" s="25" t="s">
        <v>229</v>
      </c>
      <c r="C251" s="1" t="s">
        <v>2</v>
      </c>
      <c r="D251" s="11">
        <v>100</v>
      </c>
      <c r="E251" s="51"/>
      <c r="F251" s="51"/>
      <c r="G251" s="54" t="s">
        <v>5</v>
      </c>
      <c r="H251" s="260"/>
      <c r="I251" s="9" t="s">
        <v>5</v>
      </c>
      <c r="J251" s="12" t="s">
        <v>400</v>
      </c>
      <c r="K251" s="2"/>
      <c r="L251" s="264">
        <v>26</v>
      </c>
      <c r="M251" s="86"/>
      <c r="N251" s="318">
        <v>100</v>
      </c>
      <c r="O251" s="87" t="e">
        <f t="shared" si="63"/>
        <v>#DIV/0!</v>
      </c>
      <c r="P251" s="87">
        <f t="shared" si="64"/>
        <v>0</v>
      </c>
      <c r="Q251" s="238">
        <v>14815</v>
      </c>
      <c r="R251" s="87" t="e">
        <f t="shared" si="65"/>
        <v>#DIV/0!</v>
      </c>
      <c r="S251" s="87">
        <f t="shared" si="66"/>
        <v>0</v>
      </c>
      <c r="T251" s="3">
        <v>0.09</v>
      </c>
      <c r="U251" s="13">
        <f t="shared" si="67"/>
        <v>0</v>
      </c>
      <c r="V251" s="170" t="s">
        <v>523</v>
      </c>
      <c r="W251" s="171">
        <v>1.25</v>
      </c>
      <c r="X251" s="173"/>
    </row>
    <row r="252" spans="2:24" s="290" customFormat="1" x14ac:dyDescent="0.25">
      <c r="B252" s="25" t="s">
        <v>226</v>
      </c>
      <c r="C252" s="10" t="s">
        <v>235</v>
      </c>
      <c r="D252" s="11">
        <v>200</v>
      </c>
      <c r="E252" s="51"/>
      <c r="F252" s="51"/>
      <c r="G252" s="54" t="s">
        <v>5</v>
      </c>
      <c r="H252" s="260"/>
      <c r="I252" s="9" t="s">
        <v>5</v>
      </c>
      <c r="J252" s="12" t="s">
        <v>6</v>
      </c>
      <c r="K252" s="2"/>
      <c r="L252" s="264">
        <v>18</v>
      </c>
      <c r="M252" s="86"/>
      <c r="N252" s="318">
        <v>200</v>
      </c>
      <c r="O252" s="87" t="e">
        <f t="shared" si="63"/>
        <v>#DIV/0!</v>
      </c>
      <c r="P252" s="87">
        <f t="shared" si="64"/>
        <v>0</v>
      </c>
      <c r="Q252" s="238">
        <v>1285</v>
      </c>
      <c r="R252" s="87" t="e">
        <f t="shared" si="65"/>
        <v>#DIV/0!</v>
      </c>
      <c r="S252" s="87">
        <f t="shared" si="66"/>
        <v>0</v>
      </c>
      <c r="T252" s="3">
        <v>0.09</v>
      </c>
      <c r="U252" s="13">
        <f t="shared" si="67"/>
        <v>0</v>
      </c>
      <c r="V252" s="170"/>
      <c r="W252" s="171"/>
      <c r="X252" s="173"/>
    </row>
    <row r="253" spans="2:24" s="290" customFormat="1" x14ac:dyDescent="0.25">
      <c r="B253" s="25" t="s">
        <v>479</v>
      </c>
      <c r="C253" s="10" t="s">
        <v>230</v>
      </c>
      <c r="D253" s="11">
        <v>100</v>
      </c>
      <c r="E253" s="51"/>
      <c r="F253" s="51"/>
      <c r="G253" s="54" t="s">
        <v>5</v>
      </c>
      <c r="H253" s="260"/>
      <c r="I253" s="9" t="s">
        <v>5</v>
      </c>
      <c r="J253" s="12" t="s">
        <v>400</v>
      </c>
      <c r="K253" s="2"/>
      <c r="L253" s="264">
        <v>22</v>
      </c>
      <c r="M253" s="86"/>
      <c r="N253" s="318">
        <v>100</v>
      </c>
      <c r="O253" s="87" t="e">
        <f t="shared" si="63"/>
        <v>#DIV/0!</v>
      </c>
      <c r="P253" s="87">
        <f t="shared" si="64"/>
        <v>0</v>
      </c>
      <c r="Q253" s="238">
        <v>4705</v>
      </c>
      <c r="R253" s="87" t="e">
        <f t="shared" si="65"/>
        <v>#DIV/0!</v>
      </c>
      <c r="S253" s="87">
        <f t="shared" si="66"/>
        <v>0</v>
      </c>
      <c r="T253" s="3">
        <v>0.09</v>
      </c>
      <c r="U253" s="13">
        <f t="shared" si="67"/>
        <v>0</v>
      </c>
      <c r="V253" s="170"/>
      <c r="W253" s="171"/>
      <c r="X253" s="173"/>
    </row>
    <row r="254" spans="2:24" s="290" customFormat="1" x14ac:dyDescent="0.25">
      <c r="B254" s="25" t="s">
        <v>231</v>
      </c>
      <c r="C254" s="10" t="s">
        <v>646</v>
      </c>
      <c r="D254" s="11">
        <v>32</v>
      </c>
      <c r="E254" s="51"/>
      <c r="F254" s="51"/>
      <c r="G254" s="54" t="s">
        <v>3</v>
      </c>
      <c r="H254" s="260"/>
      <c r="I254" s="54" t="s">
        <v>3</v>
      </c>
      <c r="J254" s="12" t="s">
        <v>643</v>
      </c>
      <c r="K254" s="2"/>
      <c r="L254" s="264">
        <v>1</v>
      </c>
      <c r="M254" s="86"/>
      <c r="N254" s="318">
        <v>32</v>
      </c>
      <c r="O254" s="87" t="e">
        <f t="shared" si="63"/>
        <v>#DIV/0!</v>
      </c>
      <c r="P254" s="87">
        <f t="shared" si="64"/>
        <v>0</v>
      </c>
      <c r="Q254" s="238">
        <v>9555</v>
      </c>
      <c r="R254" s="87" t="e">
        <f t="shared" si="65"/>
        <v>#DIV/0!</v>
      </c>
      <c r="S254" s="87">
        <f t="shared" si="66"/>
        <v>0</v>
      </c>
      <c r="T254" s="3">
        <v>0.09</v>
      </c>
      <c r="U254" s="13">
        <f t="shared" si="67"/>
        <v>0</v>
      </c>
      <c r="V254" s="170"/>
      <c r="W254" s="171"/>
      <c r="X254" s="173"/>
    </row>
    <row r="255" spans="2:24" s="290" customFormat="1" x14ac:dyDescent="0.25">
      <c r="B255" s="25" t="s">
        <v>231</v>
      </c>
      <c r="C255" s="10" t="s">
        <v>647</v>
      </c>
      <c r="D255" s="11">
        <v>36</v>
      </c>
      <c r="E255" s="51"/>
      <c r="F255" s="51"/>
      <c r="G255" s="54" t="s">
        <v>3</v>
      </c>
      <c r="H255" s="260"/>
      <c r="I255" s="54" t="s">
        <v>3</v>
      </c>
      <c r="J255" s="12" t="s">
        <v>643</v>
      </c>
      <c r="K255" s="2"/>
      <c r="L255" s="264">
        <v>1</v>
      </c>
      <c r="M255" s="86"/>
      <c r="N255" s="318">
        <v>36</v>
      </c>
      <c r="O255" s="87" t="e">
        <f t="shared" si="63"/>
        <v>#DIV/0!</v>
      </c>
      <c r="P255" s="87">
        <f t="shared" si="64"/>
        <v>0</v>
      </c>
      <c r="Q255" s="238">
        <v>12065</v>
      </c>
      <c r="R255" s="87" t="e">
        <f t="shared" si="65"/>
        <v>#DIV/0!</v>
      </c>
      <c r="S255" s="87">
        <f t="shared" si="66"/>
        <v>0</v>
      </c>
      <c r="T255" s="3">
        <v>0.09</v>
      </c>
      <c r="U255" s="13">
        <f t="shared" si="67"/>
        <v>0</v>
      </c>
      <c r="V255" s="170"/>
      <c r="W255" s="171"/>
      <c r="X255" s="173"/>
    </row>
    <row r="256" spans="2:24" s="290" customFormat="1" x14ac:dyDescent="0.25">
      <c r="B256" s="25" t="s">
        <v>231</v>
      </c>
      <c r="C256" s="10" t="s">
        <v>649</v>
      </c>
      <c r="D256" s="11">
        <v>24</v>
      </c>
      <c r="E256" s="51"/>
      <c r="F256" s="51"/>
      <c r="G256" s="54" t="s">
        <v>3</v>
      </c>
      <c r="H256" s="260"/>
      <c r="I256" s="54" t="s">
        <v>3</v>
      </c>
      <c r="J256" s="12" t="s">
        <v>643</v>
      </c>
      <c r="K256" s="2"/>
      <c r="L256" s="264">
        <v>1</v>
      </c>
      <c r="M256" s="86"/>
      <c r="N256" s="318">
        <v>24</v>
      </c>
      <c r="O256" s="87" t="e">
        <f t="shared" si="63"/>
        <v>#DIV/0!</v>
      </c>
      <c r="P256" s="87">
        <f t="shared" si="64"/>
        <v>0</v>
      </c>
      <c r="Q256" s="238">
        <v>8335</v>
      </c>
      <c r="R256" s="87" t="e">
        <f t="shared" si="65"/>
        <v>#DIV/0!</v>
      </c>
      <c r="S256" s="87">
        <f t="shared" si="66"/>
        <v>0</v>
      </c>
      <c r="T256" s="3">
        <v>0.09</v>
      </c>
      <c r="U256" s="13">
        <f t="shared" si="67"/>
        <v>0</v>
      </c>
      <c r="V256" s="170"/>
      <c r="W256" s="171"/>
      <c r="X256" s="173"/>
    </row>
    <row r="257" spans="1:24" s="290" customFormat="1" x14ac:dyDescent="0.25">
      <c r="B257" s="25" t="s">
        <v>231</v>
      </c>
      <c r="C257" s="10" t="s">
        <v>694</v>
      </c>
      <c r="D257" s="11">
        <v>24</v>
      </c>
      <c r="E257" s="51"/>
      <c r="F257" s="51"/>
      <c r="G257" s="54" t="s">
        <v>3</v>
      </c>
      <c r="H257" s="260"/>
      <c r="I257" s="54" t="s">
        <v>3</v>
      </c>
      <c r="J257" s="12" t="s">
        <v>643</v>
      </c>
      <c r="K257" s="2"/>
      <c r="L257" s="264">
        <v>1</v>
      </c>
      <c r="M257" s="86"/>
      <c r="N257" s="318">
        <v>24</v>
      </c>
      <c r="O257" s="87" t="e">
        <f t="shared" si="63"/>
        <v>#DIV/0!</v>
      </c>
      <c r="P257" s="87">
        <f t="shared" si="64"/>
        <v>0</v>
      </c>
      <c r="Q257" s="238">
        <v>9135</v>
      </c>
      <c r="R257" s="87" t="e">
        <f t="shared" si="65"/>
        <v>#DIV/0!</v>
      </c>
      <c r="S257" s="87">
        <f t="shared" si="66"/>
        <v>0</v>
      </c>
      <c r="T257" s="3">
        <v>0.09</v>
      </c>
      <c r="U257" s="13">
        <f t="shared" si="67"/>
        <v>0</v>
      </c>
      <c r="V257" s="170"/>
      <c r="W257" s="171"/>
      <c r="X257" s="173"/>
    </row>
    <row r="258" spans="1:24" s="290" customFormat="1" x14ac:dyDescent="0.25">
      <c r="B258" s="25" t="s">
        <v>231</v>
      </c>
      <c r="C258" s="10" t="s">
        <v>648</v>
      </c>
      <c r="D258" s="11">
        <v>32</v>
      </c>
      <c r="E258" s="51"/>
      <c r="F258" s="51"/>
      <c r="G258" s="54" t="s">
        <v>3</v>
      </c>
      <c r="H258" s="260"/>
      <c r="I258" s="54" t="s">
        <v>3</v>
      </c>
      <c r="J258" s="12" t="s">
        <v>643</v>
      </c>
      <c r="K258" s="2"/>
      <c r="L258" s="264">
        <v>1</v>
      </c>
      <c r="M258" s="86"/>
      <c r="N258" s="318">
        <v>32</v>
      </c>
      <c r="O258" s="87" t="e">
        <f t="shared" si="63"/>
        <v>#DIV/0!</v>
      </c>
      <c r="P258" s="87">
        <f t="shared" si="64"/>
        <v>0</v>
      </c>
      <c r="Q258" s="238">
        <v>22605</v>
      </c>
      <c r="R258" s="87" t="e">
        <f t="shared" si="65"/>
        <v>#DIV/0!</v>
      </c>
      <c r="S258" s="87">
        <f t="shared" si="66"/>
        <v>0</v>
      </c>
      <c r="T258" s="3">
        <v>0.09</v>
      </c>
      <c r="U258" s="13">
        <f t="shared" si="67"/>
        <v>0</v>
      </c>
      <c r="V258" s="170"/>
      <c r="W258" s="171"/>
      <c r="X258" s="173"/>
    </row>
    <row r="259" spans="1:24" s="290" customFormat="1" x14ac:dyDescent="0.25">
      <c r="B259" s="25" t="s">
        <v>231</v>
      </c>
      <c r="C259" s="10" t="s">
        <v>650</v>
      </c>
      <c r="D259" s="11">
        <v>24</v>
      </c>
      <c r="E259" s="51"/>
      <c r="F259" s="51"/>
      <c r="G259" s="54" t="s">
        <v>3</v>
      </c>
      <c r="H259" s="260"/>
      <c r="I259" s="54" t="s">
        <v>3</v>
      </c>
      <c r="J259" s="12" t="s">
        <v>643</v>
      </c>
      <c r="K259" s="2"/>
      <c r="L259" s="264">
        <v>1</v>
      </c>
      <c r="M259" s="86"/>
      <c r="N259" s="318">
        <v>24</v>
      </c>
      <c r="O259" s="87" t="e">
        <f t="shared" si="63"/>
        <v>#DIV/0!</v>
      </c>
      <c r="P259" s="87">
        <f t="shared" si="64"/>
        <v>0</v>
      </c>
      <c r="Q259" s="238">
        <v>7185</v>
      </c>
      <c r="R259" s="87" t="e">
        <f t="shared" si="65"/>
        <v>#DIV/0!</v>
      </c>
      <c r="S259" s="87">
        <f t="shared" si="66"/>
        <v>0</v>
      </c>
      <c r="T259" s="3">
        <v>0.09</v>
      </c>
      <c r="U259" s="13">
        <f t="shared" si="67"/>
        <v>0</v>
      </c>
      <c r="V259" s="170"/>
      <c r="W259" s="171"/>
      <c r="X259" s="173"/>
    </row>
    <row r="260" spans="1:24" s="290" customFormat="1" x14ac:dyDescent="0.25">
      <c r="B260" s="25" t="s">
        <v>231</v>
      </c>
      <c r="C260" s="10" t="s">
        <v>644</v>
      </c>
      <c r="D260" s="11">
        <v>30</v>
      </c>
      <c r="E260" s="51"/>
      <c r="F260" s="51"/>
      <c r="G260" s="54" t="s">
        <v>3</v>
      </c>
      <c r="H260" s="260"/>
      <c r="I260" s="54" t="s">
        <v>3</v>
      </c>
      <c r="J260" s="12" t="s">
        <v>643</v>
      </c>
      <c r="K260" s="2"/>
      <c r="L260" s="264">
        <v>1</v>
      </c>
      <c r="M260" s="86"/>
      <c r="N260" s="318">
        <v>30</v>
      </c>
      <c r="O260" s="87" t="e">
        <f t="shared" si="63"/>
        <v>#DIV/0!</v>
      </c>
      <c r="P260" s="87">
        <f t="shared" si="64"/>
        <v>0</v>
      </c>
      <c r="Q260" s="238">
        <v>10035</v>
      </c>
      <c r="R260" s="87" t="e">
        <f t="shared" si="65"/>
        <v>#DIV/0!</v>
      </c>
      <c r="S260" s="87">
        <f t="shared" si="66"/>
        <v>0</v>
      </c>
      <c r="T260" s="3">
        <v>0.09</v>
      </c>
      <c r="U260" s="13">
        <f t="shared" si="67"/>
        <v>0</v>
      </c>
      <c r="V260" s="170"/>
      <c r="W260" s="171"/>
      <c r="X260" s="173"/>
    </row>
    <row r="261" spans="1:24" s="290" customFormat="1" x14ac:dyDescent="0.25">
      <c r="B261" s="25" t="s">
        <v>232</v>
      </c>
      <c r="C261" s="10" t="s">
        <v>645</v>
      </c>
      <c r="D261" s="11">
        <v>20</v>
      </c>
      <c r="E261" s="51"/>
      <c r="F261" s="51"/>
      <c r="G261" s="54" t="s">
        <v>3</v>
      </c>
      <c r="H261" s="260"/>
      <c r="I261" s="54" t="s">
        <v>3</v>
      </c>
      <c r="J261" s="12" t="s">
        <v>643</v>
      </c>
      <c r="K261" s="2"/>
      <c r="L261" s="264">
        <v>1</v>
      </c>
      <c r="M261" s="86"/>
      <c r="N261" s="318">
        <v>20</v>
      </c>
      <c r="O261" s="87" t="e">
        <f t="shared" si="63"/>
        <v>#DIV/0!</v>
      </c>
      <c r="P261" s="87">
        <f t="shared" si="64"/>
        <v>0</v>
      </c>
      <c r="Q261" s="238">
        <v>4515</v>
      </c>
      <c r="R261" s="87" t="e">
        <f t="shared" si="65"/>
        <v>#DIV/0!</v>
      </c>
      <c r="S261" s="87">
        <f t="shared" si="66"/>
        <v>0</v>
      </c>
      <c r="T261" s="3">
        <v>0.09</v>
      </c>
      <c r="U261" s="13">
        <f t="shared" si="67"/>
        <v>0</v>
      </c>
      <c r="V261" s="170"/>
      <c r="W261" s="171"/>
      <c r="X261" s="173"/>
    </row>
    <row r="262" spans="1:24" s="290" customFormat="1" x14ac:dyDescent="0.25">
      <c r="B262" s="25" t="s">
        <v>233</v>
      </c>
      <c r="C262" s="10" t="s">
        <v>234</v>
      </c>
      <c r="D262" s="11">
        <v>200</v>
      </c>
      <c r="E262" s="51"/>
      <c r="F262" s="51"/>
      <c r="G262" s="54" t="s">
        <v>5</v>
      </c>
      <c r="H262" s="260"/>
      <c r="I262" s="9" t="s">
        <v>5</v>
      </c>
      <c r="J262" s="12" t="s">
        <v>84</v>
      </c>
      <c r="K262" s="2"/>
      <c r="L262" s="264">
        <v>12</v>
      </c>
      <c r="M262" s="86"/>
      <c r="N262" s="318">
        <v>200</v>
      </c>
      <c r="O262" s="87" t="e">
        <f t="shared" si="63"/>
        <v>#DIV/0!</v>
      </c>
      <c r="P262" s="87">
        <f t="shared" si="64"/>
        <v>0</v>
      </c>
      <c r="Q262" s="238">
        <v>2900</v>
      </c>
      <c r="R262" s="87" t="e">
        <f t="shared" si="65"/>
        <v>#DIV/0!</v>
      </c>
      <c r="S262" s="87">
        <f t="shared" si="66"/>
        <v>0</v>
      </c>
      <c r="T262" s="3">
        <v>0.09</v>
      </c>
      <c r="U262" s="13">
        <f t="shared" si="67"/>
        <v>0</v>
      </c>
      <c r="V262" s="170"/>
      <c r="W262" s="171"/>
      <c r="X262" s="173"/>
    </row>
    <row r="263" spans="1:24" s="290" customFormat="1" x14ac:dyDescent="0.25">
      <c r="A263" s="338"/>
      <c r="B263" s="339" t="s">
        <v>726</v>
      </c>
      <c r="C263" s="340" t="s">
        <v>717</v>
      </c>
      <c r="D263" s="11">
        <v>120</v>
      </c>
      <c r="E263" s="51" t="s">
        <v>525</v>
      </c>
      <c r="F263" s="51">
        <v>160</v>
      </c>
      <c r="G263" s="54" t="s">
        <v>5</v>
      </c>
      <c r="H263" s="260"/>
      <c r="I263" s="9" t="s">
        <v>5</v>
      </c>
      <c r="J263" s="12" t="s">
        <v>8</v>
      </c>
      <c r="K263" s="2"/>
      <c r="L263" s="264">
        <v>1</v>
      </c>
      <c r="M263" s="86"/>
      <c r="N263" s="318">
        <v>150</v>
      </c>
      <c r="O263" s="87" t="e">
        <f t="shared" si="63"/>
        <v>#DIV/0!</v>
      </c>
      <c r="P263" s="87">
        <f t="shared" si="64"/>
        <v>0</v>
      </c>
      <c r="Q263" s="238">
        <v>325</v>
      </c>
      <c r="R263" s="87" t="e">
        <f t="shared" si="65"/>
        <v>#DIV/0!</v>
      </c>
      <c r="S263" s="87">
        <f t="shared" si="66"/>
        <v>0</v>
      </c>
      <c r="T263" s="3">
        <v>0.09</v>
      </c>
      <c r="U263" s="13">
        <f t="shared" si="67"/>
        <v>0</v>
      </c>
      <c r="V263" s="170"/>
      <c r="W263" s="171"/>
      <c r="X263" s="173"/>
    </row>
    <row r="264" spans="1:24" s="290" customFormat="1" x14ac:dyDescent="0.25">
      <c r="A264" s="338"/>
      <c r="B264" s="339" t="s">
        <v>721</v>
      </c>
      <c r="C264" s="340" t="s">
        <v>717</v>
      </c>
      <c r="D264" s="11">
        <v>50</v>
      </c>
      <c r="E264" s="51" t="s">
        <v>525</v>
      </c>
      <c r="F264" s="51">
        <v>120</v>
      </c>
      <c r="G264" s="54" t="s">
        <v>5</v>
      </c>
      <c r="H264" s="260"/>
      <c r="I264" s="9" t="s">
        <v>5</v>
      </c>
      <c r="J264" s="12" t="s">
        <v>400</v>
      </c>
      <c r="K264" s="2"/>
      <c r="L264" s="264">
        <v>1</v>
      </c>
      <c r="M264" s="86"/>
      <c r="N264" s="318">
        <v>100</v>
      </c>
      <c r="O264" s="87" t="e">
        <f t="shared" si="63"/>
        <v>#DIV/0!</v>
      </c>
      <c r="P264" s="87">
        <f t="shared" si="64"/>
        <v>0</v>
      </c>
      <c r="Q264" s="238">
        <v>245</v>
      </c>
      <c r="R264" s="87" t="e">
        <f t="shared" si="65"/>
        <v>#DIV/0!</v>
      </c>
      <c r="S264" s="87">
        <f t="shared" si="66"/>
        <v>0</v>
      </c>
      <c r="T264" s="3">
        <v>0.09</v>
      </c>
      <c r="U264" s="13">
        <f t="shared" si="67"/>
        <v>0</v>
      </c>
      <c r="V264" s="170"/>
      <c r="W264" s="171"/>
      <c r="X264" s="173"/>
    </row>
    <row r="265" spans="1:24" s="290" customFormat="1" x14ac:dyDescent="0.25">
      <c r="B265" s="25" t="s">
        <v>237</v>
      </c>
      <c r="C265" s="10" t="s">
        <v>236</v>
      </c>
      <c r="D265" s="11">
        <v>275</v>
      </c>
      <c r="E265" s="51"/>
      <c r="F265" s="51"/>
      <c r="G265" s="54" t="s">
        <v>5</v>
      </c>
      <c r="H265" s="260"/>
      <c r="I265" s="9" t="s">
        <v>5</v>
      </c>
      <c r="J265" s="12" t="s">
        <v>8</v>
      </c>
      <c r="K265" s="2"/>
      <c r="L265" s="264">
        <v>12</v>
      </c>
      <c r="M265" s="86"/>
      <c r="N265" s="318">
        <v>275</v>
      </c>
      <c r="O265" s="87" t="e">
        <f t="shared" si="63"/>
        <v>#DIV/0!</v>
      </c>
      <c r="P265" s="87">
        <f t="shared" si="64"/>
        <v>0</v>
      </c>
      <c r="Q265" s="238">
        <v>3495</v>
      </c>
      <c r="R265" s="87" t="e">
        <f t="shared" si="65"/>
        <v>#DIV/0!</v>
      </c>
      <c r="S265" s="87">
        <f t="shared" si="66"/>
        <v>0</v>
      </c>
      <c r="T265" s="3">
        <v>0.09</v>
      </c>
      <c r="U265" s="13">
        <f t="shared" si="67"/>
        <v>0</v>
      </c>
      <c r="V265" s="170"/>
      <c r="W265" s="171"/>
      <c r="X265" s="173"/>
    </row>
    <row r="266" spans="1:24" s="290" customFormat="1" x14ac:dyDescent="0.25">
      <c r="B266" s="25" t="s">
        <v>480</v>
      </c>
      <c r="C266" s="10" t="s">
        <v>481</v>
      </c>
      <c r="D266" s="11">
        <v>70</v>
      </c>
      <c r="E266" s="51" t="s">
        <v>525</v>
      </c>
      <c r="F266" s="51">
        <v>75</v>
      </c>
      <c r="G266" s="54" t="s">
        <v>5</v>
      </c>
      <c r="H266" s="260"/>
      <c r="I266" s="9" t="s">
        <v>5</v>
      </c>
      <c r="J266" s="12" t="s">
        <v>84</v>
      </c>
      <c r="K266" s="2"/>
      <c r="L266" s="264">
        <v>6</v>
      </c>
      <c r="M266" s="86"/>
      <c r="N266" s="318">
        <v>70</v>
      </c>
      <c r="O266" s="87" t="e">
        <f t="shared" si="63"/>
        <v>#DIV/0!</v>
      </c>
      <c r="P266" s="87">
        <f t="shared" si="64"/>
        <v>0</v>
      </c>
      <c r="Q266" s="238">
        <v>1380</v>
      </c>
      <c r="R266" s="87" t="e">
        <f t="shared" si="65"/>
        <v>#DIV/0!</v>
      </c>
      <c r="S266" s="87">
        <f t="shared" si="66"/>
        <v>0</v>
      </c>
      <c r="T266" s="3">
        <v>0.09</v>
      </c>
      <c r="U266" s="13">
        <f t="shared" si="67"/>
        <v>0</v>
      </c>
      <c r="V266" s="170"/>
      <c r="W266" s="171"/>
      <c r="X266" s="173"/>
    </row>
    <row r="267" spans="1:24" s="4" customFormat="1" x14ac:dyDescent="0.25">
      <c r="B267" s="55"/>
      <c r="C267" s="239"/>
      <c r="D267" s="240"/>
      <c r="E267" s="239"/>
      <c r="F267" s="69"/>
      <c r="G267" s="69"/>
      <c r="H267" s="105"/>
      <c r="I267" s="69"/>
      <c r="J267" s="70"/>
      <c r="K267" s="241"/>
      <c r="L267" s="241"/>
      <c r="M267" s="242" t="s">
        <v>18</v>
      </c>
      <c r="N267" s="313"/>
      <c r="O267" s="242"/>
      <c r="P267" s="242"/>
      <c r="Q267" s="269"/>
      <c r="R267" s="243" t="e">
        <f>SUM(R231:R266)</f>
        <v>#DIV/0!</v>
      </c>
      <c r="S267" s="71"/>
      <c r="T267" s="244"/>
      <c r="U267" s="71"/>
      <c r="V267" s="175"/>
      <c r="W267" s="176"/>
      <c r="X267" s="177"/>
    </row>
    <row r="268" spans="1:24" s="4" customFormat="1" x14ac:dyDescent="0.25">
      <c r="B268" s="46"/>
      <c r="C268" s="228"/>
      <c r="D268" s="229"/>
      <c r="E268" s="228"/>
      <c r="F268" s="40"/>
      <c r="G268" s="40"/>
      <c r="H268" s="102"/>
      <c r="I268" s="40"/>
      <c r="J268" s="47"/>
      <c r="K268" s="230"/>
      <c r="L268" s="230"/>
      <c r="M268" s="48"/>
      <c r="N268" s="311"/>
      <c r="O268" s="48"/>
      <c r="P268" s="48"/>
      <c r="Q268" s="231"/>
      <c r="R268" s="48"/>
      <c r="S268" s="48"/>
      <c r="T268" s="232"/>
      <c r="U268" s="48"/>
      <c r="V268" s="183"/>
      <c r="W268" s="184"/>
      <c r="X268" s="166"/>
    </row>
    <row r="269" spans="1:24" x14ac:dyDescent="0.25">
      <c r="B269" s="204" t="s">
        <v>296</v>
      </c>
      <c r="C269" s="205"/>
      <c r="D269" s="112"/>
      <c r="E269" s="205"/>
      <c r="F269" s="93"/>
      <c r="G269" s="92"/>
      <c r="H269" s="92"/>
      <c r="I269" s="92"/>
      <c r="J269" s="92"/>
      <c r="K269" s="92"/>
      <c r="L269" s="92"/>
      <c r="M269" s="92"/>
      <c r="N269" s="312"/>
      <c r="O269" s="92"/>
      <c r="P269" s="92"/>
      <c r="Q269" s="92"/>
      <c r="R269" s="92"/>
      <c r="S269" s="92"/>
      <c r="T269" s="92"/>
      <c r="U269" s="92"/>
      <c r="V269" s="93"/>
      <c r="W269" s="285"/>
      <c r="X269" s="94"/>
    </row>
    <row r="270" spans="1:24" s="290" customFormat="1" x14ac:dyDescent="0.25">
      <c r="B270" s="82" t="s">
        <v>297</v>
      </c>
      <c r="C270" s="83" t="s">
        <v>2</v>
      </c>
      <c r="D270" s="53">
        <v>250</v>
      </c>
      <c r="E270" s="51"/>
      <c r="F270" s="51"/>
      <c r="G270" s="54" t="s">
        <v>5</v>
      </c>
      <c r="H270" s="280"/>
      <c r="I270" s="54" t="s">
        <v>5</v>
      </c>
      <c r="J270" s="84" t="s">
        <v>84</v>
      </c>
      <c r="K270" s="85"/>
      <c r="L270" s="235">
        <v>18</v>
      </c>
      <c r="M270" s="86"/>
      <c r="N270" s="332">
        <v>250</v>
      </c>
      <c r="O270" s="87" t="e">
        <f t="shared" ref="O270:O286" si="68">M270/H270*N270</f>
        <v>#DIV/0!</v>
      </c>
      <c r="P270" s="87">
        <f t="shared" ref="P270:P286" si="69">M270*K270</f>
        <v>0</v>
      </c>
      <c r="Q270" s="236">
        <v>9315</v>
      </c>
      <c r="R270" s="87" t="e">
        <f t="shared" ref="R270:R286" si="70">O270*Q270</f>
        <v>#DIV/0!</v>
      </c>
      <c r="S270" s="87">
        <f t="shared" ref="S270:S286" si="71">M270*K270</f>
        <v>0</v>
      </c>
      <c r="T270" s="88">
        <v>0.09</v>
      </c>
      <c r="U270" s="87">
        <f t="shared" ref="U270:U286" si="72">M270*(1+T270)</f>
        <v>0</v>
      </c>
      <c r="V270" s="170" t="s">
        <v>523</v>
      </c>
      <c r="W270" s="171">
        <v>0.9</v>
      </c>
      <c r="X270" s="179"/>
    </row>
    <row r="271" spans="1:24" s="290" customFormat="1" x14ac:dyDescent="0.25">
      <c r="B271" s="25" t="s">
        <v>298</v>
      </c>
      <c r="C271" s="1" t="s">
        <v>2</v>
      </c>
      <c r="D271" s="11">
        <v>250</v>
      </c>
      <c r="E271" s="51"/>
      <c r="F271" s="51"/>
      <c r="G271" s="54" t="s">
        <v>5</v>
      </c>
      <c r="H271" s="260"/>
      <c r="I271" s="9" t="s">
        <v>5</v>
      </c>
      <c r="J271" s="12" t="s">
        <v>84</v>
      </c>
      <c r="K271" s="2"/>
      <c r="L271" s="264">
        <v>18</v>
      </c>
      <c r="M271" s="86"/>
      <c r="N271" s="332">
        <v>250</v>
      </c>
      <c r="O271" s="87" t="e">
        <f t="shared" si="68"/>
        <v>#DIV/0!</v>
      </c>
      <c r="P271" s="87">
        <f t="shared" si="69"/>
        <v>0</v>
      </c>
      <c r="Q271" s="238">
        <v>9290</v>
      </c>
      <c r="R271" s="87" t="e">
        <f t="shared" si="70"/>
        <v>#DIV/0!</v>
      </c>
      <c r="S271" s="87">
        <f t="shared" si="71"/>
        <v>0</v>
      </c>
      <c r="T271" s="3">
        <v>0.09</v>
      </c>
      <c r="U271" s="13">
        <f t="shared" si="72"/>
        <v>0</v>
      </c>
      <c r="V271" s="170" t="s">
        <v>523</v>
      </c>
      <c r="W271" s="171">
        <v>0.9</v>
      </c>
      <c r="X271" s="173"/>
    </row>
    <row r="272" spans="1:24" s="290" customFormat="1" x14ac:dyDescent="0.25">
      <c r="B272" s="25" t="s">
        <v>299</v>
      </c>
      <c r="C272" s="1" t="s">
        <v>2</v>
      </c>
      <c r="D272" s="11">
        <v>250</v>
      </c>
      <c r="E272" s="51"/>
      <c r="F272" s="51"/>
      <c r="G272" s="54" t="s">
        <v>5</v>
      </c>
      <c r="H272" s="260"/>
      <c r="I272" s="9" t="s">
        <v>5</v>
      </c>
      <c r="J272" s="12" t="s">
        <v>84</v>
      </c>
      <c r="K272" s="2"/>
      <c r="L272" s="264">
        <v>18</v>
      </c>
      <c r="M272" s="86"/>
      <c r="N272" s="332">
        <v>250</v>
      </c>
      <c r="O272" s="87" t="e">
        <f t="shared" si="68"/>
        <v>#DIV/0!</v>
      </c>
      <c r="P272" s="87">
        <f t="shared" si="69"/>
        <v>0</v>
      </c>
      <c r="Q272" s="238">
        <v>6330</v>
      </c>
      <c r="R272" s="87" t="e">
        <f t="shared" si="70"/>
        <v>#DIV/0!</v>
      </c>
      <c r="S272" s="87">
        <f t="shared" si="71"/>
        <v>0</v>
      </c>
      <c r="T272" s="3">
        <v>0.09</v>
      </c>
      <c r="U272" s="13">
        <f t="shared" si="72"/>
        <v>0</v>
      </c>
      <c r="V272" s="170" t="s">
        <v>523</v>
      </c>
      <c r="W272" s="171">
        <v>1.31</v>
      </c>
      <c r="X272" s="173"/>
    </row>
    <row r="273" spans="2:24" s="290" customFormat="1" x14ac:dyDescent="0.25">
      <c r="B273" s="25" t="s">
        <v>482</v>
      </c>
      <c r="C273" s="1" t="s">
        <v>2</v>
      </c>
      <c r="D273" s="11">
        <v>250</v>
      </c>
      <c r="E273" s="51"/>
      <c r="F273" s="51"/>
      <c r="G273" s="54" t="s">
        <v>5</v>
      </c>
      <c r="H273" s="260"/>
      <c r="I273" s="9" t="s">
        <v>5</v>
      </c>
      <c r="J273" s="12" t="s">
        <v>84</v>
      </c>
      <c r="K273" s="2"/>
      <c r="L273" s="264">
        <v>18</v>
      </c>
      <c r="M273" s="86"/>
      <c r="N273" s="332">
        <v>250</v>
      </c>
      <c r="O273" s="87" t="e">
        <f t="shared" si="68"/>
        <v>#DIV/0!</v>
      </c>
      <c r="P273" s="87">
        <f t="shared" si="69"/>
        <v>0</v>
      </c>
      <c r="Q273" s="238">
        <v>6065</v>
      </c>
      <c r="R273" s="87" t="e">
        <f t="shared" si="70"/>
        <v>#DIV/0!</v>
      </c>
      <c r="S273" s="87">
        <f t="shared" si="71"/>
        <v>0</v>
      </c>
      <c r="T273" s="3">
        <v>0.09</v>
      </c>
      <c r="U273" s="13">
        <f t="shared" si="72"/>
        <v>0</v>
      </c>
      <c r="V273" s="170" t="s">
        <v>523</v>
      </c>
      <c r="W273" s="171">
        <v>1.31</v>
      </c>
      <c r="X273" s="173"/>
    </row>
    <row r="274" spans="2:24" s="290" customFormat="1" x14ac:dyDescent="0.25">
      <c r="B274" s="25" t="s">
        <v>300</v>
      </c>
      <c r="C274" s="10" t="s">
        <v>301</v>
      </c>
      <c r="D274" s="11">
        <v>100</v>
      </c>
      <c r="E274" s="51"/>
      <c r="F274" s="51"/>
      <c r="G274" s="54" t="s">
        <v>5</v>
      </c>
      <c r="H274" s="260"/>
      <c r="I274" s="9" t="s">
        <v>5</v>
      </c>
      <c r="J274" s="12" t="s">
        <v>84</v>
      </c>
      <c r="K274" s="2"/>
      <c r="L274" s="264">
        <v>12</v>
      </c>
      <c r="M274" s="86"/>
      <c r="N274" s="332">
        <v>100</v>
      </c>
      <c r="O274" s="87" t="e">
        <f t="shared" si="68"/>
        <v>#DIV/0!</v>
      </c>
      <c r="P274" s="87">
        <f t="shared" si="69"/>
        <v>0</v>
      </c>
      <c r="Q274" s="238">
        <v>3800</v>
      </c>
      <c r="R274" s="87" t="e">
        <f t="shared" si="70"/>
        <v>#DIV/0!</v>
      </c>
      <c r="S274" s="87">
        <f t="shared" si="71"/>
        <v>0</v>
      </c>
      <c r="T274" s="3">
        <v>0.09</v>
      </c>
      <c r="U274" s="13">
        <f t="shared" si="72"/>
        <v>0</v>
      </c>
      <c r="V274" s="170"/>
      <c r="W274" s="171"/>
      <c r="X274" s="173"/>
    </row>
    <row r="275" spans="2:24" s="290" customFormat="1" x14ac:dyDescent="0.25">
      <c r="B275" s="25" t="s">
        <v>302</v>
      </c>
      <c r="C275" s="10" t="s">
        <v>301</v>
      </c>
      <c r="D275" s="11">
        <v>125</v>
      </c>
      <c r="E275" s="51"/>
      <c r="F275" s="51"/>
      <c r="G275" s="54" t="s">
        <v>5</v>
      </c>
      <c r="H275" s="260"/>
      <c r="I275" s="9" t="s">
        <v>5</v>
      </c>
      <c r="J275" s="12" t="s">
        <v>84</v>
      </c>
      <c r="K275" s="2"/>
      <c r="L275" s="264">
        <v>20</v>
      </c>
      <c r="M275" s="86"/>
      <c r="N275" s="332">
        <v>125</v>
      </c>
      <c r="O275" s="87" t="e">
        <f t="shared" si="68"/>
        <v>#DIV/0!</v>
      </c>
      <c r="P275" s="87">
        <f t="shared" si="69"/>
        <v>0</v>
      </c>
      <c r="Q275" s="238">
        <v>1340</v>
      </c>
      <c r="R275" s="87" t="e">
        <f t="shared" si="70"/>
        <v>#DIV/0!</v>
      </c>
      <c r="S275" s="87">
        <f t="shared" si="71"/>
        <v>0</v>
      </c>
      <c r="T275" s="3">
        <v>0.09</v>
      </c>
      <c r="U275" s="13">
        <f t="shared" si="72"/>
        <v>0</v>
      </c>
      <c r="V275" s="170"/>
      <c r="W275" s="171"/>
      <c r="X275" s="173"/>
    </row>
    <row r="276" spans="2:24" s="290" customFormat="1" x14ac:dyDescent="0.25">
      <c r="B276" s="25" t="s">
        <v>304</v>
      </c>
      <c r="C276" s="10" t="s">
        <v>301</v>
      </c>
      <c r="D276" s="11">
        <v>150</v>
      </c>
      <c r="E276" s="51"/>
      <c r="F276" s="51"/>
      <c r="G276" s="54" t="s">
        <v>5</v>
      </c>
      <c r="H276" s="260"/>
      <c r="I276" s="9" t="s">
        <v>5</v>
      </c>
      <c r="J276" s="12" t="s">
        <v>84</v>
      </c>
      <c r="K276" s="2"/>
      <c r="L276" s="264">
        <v>24</v>
      </c>
      <c r="M276" s="86"/>
      <c r="N276" s="332">
        <v>150</v>
      </c>
      <c r="O276" s="87" t="e">
        <f t="shared" si="68"/>
        <v>#DIV/0!</v>
      </c>
      <c r="P276" s="87">
        <f t="shared" si="69"/>
        <v>0</v>
      </c>
      <c r="Q276" s="238">
        <v>4025</v>
      </c>
      <c r="R276" s="87" t="e">
        <f t="shared" si="70"/>
        <v>#DIV/0!</v>
      </c>
      <c r="S276" s="87">
        <f t="shared" si="71"/>
        <v>0</v>
      </c>
      <c r="T276" s="3">
        <v>0.09</v>
      </c>
      <c r="U276" s="13">
        <f t="shared" si="72"/>
        <v>0</v>
      </c>
      <c r="V276" s="170"/>
      <c r="W276" s="171"/>
      <c r="X276" s="173"/>
    </row>
    <row r="277" spans="2:24" s="290" customFormat="1" x14ac:dyDescent="0.25">
      <c r="B277" s="25" t="s">
        <v>303</v>
      </c>
      <c r="C277" s="10" t="s">
        <v>306</v>
      </c>
      <c r="D277" s="11">
        <v>170</v>
      </c>
      <c r="E277" s="51"/>
      <c r="F277" s="51"/>
      <c r="G277" s="54" t="s">
        <v>5</v>
      </c>
      <c r="H277" s="260"/>
      <c r="I277" s="9" t="s">
        <v>5</v>
      </c>
      <c r="J277" s="12" t="s">
        <v>84</v>
      </c>
      <c r="K277" s="2"/>
      <c r="L277" s="264">
        <v>10</v>
      </c>
      <c r="M277" s="86"/>
      <c r="N277" s="332">
        <v>170</v>
      </c>
      <c r="O277" s="87" t="e">
        <f t="shared" si="68"/>
        <v>#DIV/0!</v>
      </c>
      <c r="P277" s="87">
        <f t="shared" si="69"/>
        <v>0</v>
      </c>
      <c r="Q277" s="238">
        <v>6990</v>
      </c>
      <c r="R277" s="87" t="e">
        <f t="shared" si="70"/>
        <v>#DIV/0!</v>
      </c>
      <c r="S277" s="87">
        <f t="shared" si="71"/>
        <v>0</v>
      </c>
      <c r="T277" s="3">
        <v>0.09</v>
      </c>
      <c r="U277" s="13">
        <f t="shared" si="72"/>
        <v>0</v>
      </c>
      <c r="V277" s="170"/>
      <c r="W277" s="171"/>
      <c r="X277" s="173"/>
    </row>
    <row r="278" spans="2:24" s="290" customFormat="1" x14ac:dyDescent="0.25">
      <c r="B278" s="25" t="s">
        <v>305</v>
      </c>
      <c r="C278" s="10" t="s">
        <v>306</v>
      </c>
      <c r="D278" s="11">
        <v>160</v>
      </c>
      <c r="E278" s="51"/>
      <c r="F278" s="51"/>
      <c r="G278" s="54" t="s">
        <v>5</v>
      </c>
      <c r="H278" s="260"/>
      <c r="I278" s="9" t="s">
        <v>5</v>
      </c>
      <c r="J278" s="12" t="s">
        <v>84</v>
      </c>
      <c r="K278" s="2"/>
      <c r="L278" s="264">
        <v>10</v>
      </c>
      <c r="M278" s="86"/>
      <c r="N278" s="332">
        <v>160</v>
      </c>
      <c r="O278" s="87" t="e">
        <f t="shared" si="68"/>
        <v>#DIV/0!</v>
      </c>
      <c r="P278" s="87">
        <f t="shared" si="69"/>
        <v>0</v>
      </c>
      <c r="Q278" s="238">
        <v>400</v>
      </c>
      <c r="R278" s="87" t="e">
        <f t="shared" si="70"/>
        <v>#DIV/0!</v>
      </c>
      <c r="S278" s="87">
        <f t="shared" si="71"/>
        <v>0</v>
      </c>
      <c r="T278" s="3">
        <v>0.09</v>
      </c>
      <c r="U278" s="13">
        <f t="shared" si="72"/>
        <v>0</v>
      </c>
      <c r="V278" s="170"/>
      <c r="W278" s="171"/>
      <c r="X278" s="173"/>
    </row>
    <row r="279" spans="2:24" s="290" customFormat="1" x14ac:dyDescent="0.25">
      <c r="B279" s="25" t="s">
        <v>540</v>
      </c>
      <c r="C279" s="1" t="s">
        <v>2</v>
      </c>
      <c r="D279" s="11">
        <v>250</v>
      </c>
      <c r="E279" s="51" t="s">
        <v>525</v>
      </c>
      <c r="F279" s="51">
        <v>300</v>
      </c>
      <c r="G279" s="54" t="s">
        <v>5</v>
      </c>
      <c r="H279" s="260"/>
      <c r="I279" s="9" t="s">
        <v>5</v>
      </c>
      <c r="J279" s="12" t="s">
        <v>307</v>
      </c>
      <c r="K279" s="2"/>
      <c r="L279" s="264">
        <v>8</v>
      </c>
      <c r="M279" s="86"/>
      <c r="N279" s="332">
        <v>250</v>
      </c>
      <c r="O279" s="87" t="e">
        <f t="shared" si="68"/>
        <v>#DIV/0!</v>
      </c>
      <c r="P279" s="87">
        <f t="shared" si="69"/>
        <v>0</v>
      </c>
      <c r="Q279" s="238">
        <v>1160</v>
      </c>
      <c r="R279" s="87" t="e">
        <f t="shared" si="70"/>
        <v>#DIV/0!</v>
      </c>
      <c r="S279" s="87">
        <f t="shared" si="71"/>
        <v>0</v>
      </c>
      <c r="T279" s="3">
        <v>0.09</v>
      </c>
      <c r="U279" s="13">
        <f t="shared" si="72"/>
        <v>0</v>
      </c>
      <c r="V279" s="170" t="s">
        <v>523</v>
      </c>
      <c r="W279" s="171">
        <v>1.48</v>
      </c>
      <c r="X279" s="173"/>
    </row>
    <row r="280" spans="2:24" s="290" customFormat="1" x14ac:dyDescent="0.25">
      <c r="B280" s="25" t="s">
        <v>308</v>
      </c>
      <c r="C280" s="10" t="s">
        <v>169</v>
      </c>
      <c r="D280" s="11">
        <v>100</v>
      </c>
      <c r="E280" s="51"/>
      <c r="F280" s="51"/>
      <c r="G280" s="54" t="s">
        <v>5</v>
      </c>
      <c r="H280" s="260"/>
      <c r="I280" s="9" t="s">
        <v>5</v>
      </c>
      <c r="J280" s="12" t="s">
        <v>8</v>
      </c>
      <c r="K280" s="2"/>
      <c r="L280" s="264">
        <v>24</v>
      </c>
      <c r="M280" s="86"/>
      <c r="N280" s="332">
        <v>100</v>
      </c>
      <c r="O280" s="87" t="e">
        <f t="shared" si="68"/>
        <v>#DIV/0!</v>
      </c>
      <c r="P280" s="87">
        <f t="shared" si="69"/>
        <v>0</v>
      </c>
      <c r="Q280" s="238">
        <v>5690</v>
      </c>
      <c r="R280" s="87" t="e">
        <f t="shared" si="70"/>
        <v>#DIV/0!</v>
      </c>
      <c r="S280" s="87">
        <f t="shared" si="71"/>
        <v>0</v>
      </c>
      <c r="T280" s="3">
        <v>0.09</v>
      </c>
      <c r="U280" s="13">
        <f t="shared" si="72"/>
        <v>0</v>
      </c>
      <c r="V280" s="170"/>
      <c r="W280" s="171"/>
      <c r="X280" s="173"/>
    </row>
    <row r="281" spans="2:24" s="290" customFormat="1" x14ac:dyDescent="0.25">
      <c r="B281" s="25" t="s">
        <v>309</v>
      </c>
      <c r="C281" s="1" t="s">
        <v>2</v>
      </c>
      <c r="D281" s="11">
        <v>500</v>
      </c>
      <c r="E281" s="51"/>
      <c r="F281" s="51"/>
      <c r="G281" s="54" t="s">
        <v>5</v>
      </c>
      <c r="H281" s="260"/>
      <c r="I281" s="9" t="s">
        <v>5</v>
      </c>
      <c r="J281" s="12" t="s">
        <v>84</v>
      </c>
      <c r="K281" s="2"/>
      <c r="L281" s="264">
        <v>12</v>
      </c>
      <c r="M281" s="86"/>
      <c r="N281" s="332">
        <v>500</v>
      </c>
      <c r="O281" s="87" t="e">
        <f t="shared" si="68"/>
        <v>#DIV/0!</v>
      </c>
      <c r="P281" s="87">
        <f t="shared" si="69"/>
        <v>0</v>
      </c>
      <c r="Q281" s="238">
        <v>4890</v>
      </c>
      <c r="R281" s="87" t="e">
        <f t="shared" si="70"/>
        <v>#DIV/0!</v>
      </c>
      <c r="S281" s="87">
        <f t="shared" si="71"/>
        <v>0</v>
      </c>
      <c r="T281" s="3">
        <v>0.09</v>
      </c>
      <c r="U281" s="13">
        <f t="shared" si="72"/>
        <v>0</v>
      </c>
      <c r="V281" s="170" t="s">
        <v>523</v>
      </c>
      <c r="W281" s="171">
        <v>1.48</v>
      </c>
      <c r="X281" s="173"/>
    </row>
    <row r="282" spans="2:24" s="290" customFormat="1" x14ac:dyDescent="0.25">
      <c r="B282" s="25" t="s">
        <v>310</v>
      </c>
      <c r="C282" s="1" t="s">
        <v>2</v>
      </c>
      <c r="D282" s="11">
        <v>200</v>
      </c>
      <c r="E282" s="51" t="s">
        <v>525</v>
      </c>
      <c r="F282" s="51">
        <v>250</v>
      </c>
      <c r="G282" s="54" t="s">
        <v>5</v>
      </c>
      <c r="H282" s="260"/>
      <c r="I282" s="9" t="s">
        <v>5</v>
      </c>
      <c r="J282" s="12" t="s">
        <v>84</v>
      </c>
      <c r="K282" s="2"/>
      <c r="L282" s="264">
        <v>8</v>
      </c>
      <c r="M282" s="86"/>
      <c r="N282" s="332">
        <v>200</v>
      </c>
      <c r="O282" s="87" t="e">
        <f t="shared" si="68"/>
        <v>#DIV/0!</v>
      </c>
      <c r="P282" s="87">
        <f t="shared" si="69"/>
        <v>0</v>
      </c>
      <c r="Q282" s="238">
        <v>1335</v>
      </c>
      <c r="R282" s="87" t="e">
        <f t="shared" si="70"/>
        <v>#DIV/0!</v>
      </c>
      <c r="S282" s="87">
        <f t="shared" si="71"/>
        <v>0</v>
      </c>
      <c r="T282" s="3">
        <v>0.09</v>
      </c>
      <c r="U282" s="13">
        <f t="shared" si="72"/>
        <v>0</v>
      </c>
      <c r="V282" s="170" t="s">
        <v>523</v>
      </c>
      <c r="W282" s="171">
        <v>2.63</v>
      </c>
      <c r="X282" s="173"/>
    </row>
    <row r="283" spans="2:24" s="290" customFormat="1" x14ac:dyDescent="0.25">
      <c r="B283" s="25" t="s">
        <v>311</v>
      </c>
      <c r="C283" s="1" t="s">
        <v>2</v>
      </c>
      <c r="D283" s="11">
        <v>200</v>
      </c>
      <c r="E283" s="51"/>
      <c r="F283" s="51"/>
      <c r="G283" s="54" t="s">
        <v>5</v>
      </c>
      <c r="H283" s="260"/>
      <c r="I283" s="9" t="s">
        <v>5</v>
      </c>
      <c r="J283" s="12" t="s">
        <v>84</v>
      </c>
      <c r="K283" s="2"/>
      <c r="L283" s="264">
        <v>8</v>
      </c>
      <c r="M283" s="86"/>
      <c r="N283" s="332">
        <v>200</v>
      </c>
      <c r="O283" s="87" t="e">
        <f t="shared" si="68"/>
        <v>#DIV/0!</v>
      </c>
      <c r="P283" s="87">
        <f t="shared" si="69"/>
        <v>0</v>
      </c>
      <c r="Q283" s="238">
        <v>3490</v>
      </c>
      <c r="R283" s="87" t="e">
        <f t="shared" si="70"/>
        <v>#DIV/0!</v>
      </c>
      <c r="S283" s="87">
        <f t="shared" si="71"/>
        <v>0</v>
      </c>
      <c r="T283" s="3">
        <v>0.09</v>
      </c>
      <c r="U283" s="13">
        <f t="shared" si="72"/>
        <v>0</v>
      </c>
      <c r="V283" s="170" t="s">
        <v>523</v>
      </c>
      <c r="W283" s="171">
        <v>2.63</v>
      </c>
      <c r="X283" s="173"/>
    </row>
    <row r="284" spans="2:24" s="290" customFormat="1" x14ac:dyDescent="0.25">
      <c r="B284" s="25" t="s">
        <v>483</v>
      </c>
      <c r="C284" s="1" t="s">
        <v>2</v>
      </c>
      <c r="D284" s="11">
        <v>200</v>
      </c>
      <c r="E284" s="51"/>
      <c r="F284" s="51"/>
      <c r="G284" s="54" t="s">
        <v>5</v>
      </c>
      <c r="H284" s="260"/>
      <c r="I284" s="9" t="s">
        <v>5</v>
      </c>
      <c r="J284" s="12" t="s">
        <v>84</v>
      </c>
      <c r="K284" s="2"/>
      <c r="L284" s="264">
        <v>6</v>
      </c>
      <c r="M284" s="86"/>
      <c r="N284" s="332">
        <v>200</v>
      </c>
      <c r="O284" s="87" t="e">
        <f t="shared" si="68"/>
        <v>#DIV/0!</v>
      </c>
      <c r="P284" s="87">
        <f t="shared" si="69"/>
        <v>0</v>
      </c>
      <c r="Q284" s="238">
        <v>910</v>
      </c>
      <c r="R284" s="87" t="e">
        <f t="shared" si="70"/>
        <v>#DIV/0!</v>
      </c>
      <c r="S284" s="87">
        <f t="shared" si="71"/>
        <v>0</v>
      </c>
      <c r="T284" s="3">
        <v>0.09</v>
      </c>
      <c r="U284" s="13">
        <f t="shared" si="72"/>
        <v>0</v>
      </c>
      <c r="V284" s="170" t="s">
        <v>523</v>
      </c>
      <c r="W284" s="171">
        <v>2.38</v>
      </c>
      <c r="X284" s="173"/>
    </row>
    <row r="285" spans="2:24" s="290" customFormat="1" x14ac:dyDescent="0.25">
      <c r="B285" s="25" t="s">
        <v>312</v>
      </c>
      <c r="C285" s="10" t="s">
        <v>313</v>
      </c>
      <c r="D285" s="11">
        <v>275</v>
      </c>
      <c r="E285" s="51"/>
      <c r="F285" s="51"/>
      <c r="G285" s="54" t="s">
        <v>5</v>
      </c>
      <c r="H285" s="260"/>
      <c r="I285" s="9" t="s">
        <v>5</v>
      </c>
      <c r="J285" s="12" t="s">
        <v>84</v>
      </c>
      <c r="K285" s="2"/>
      <c r="L285" s="264">
        <v>8</v>
      </c>
      <c r="M285" s="86"/>
      <c r="N285" s="332">
        <v>275</v>
      </c>
      <c r="O285" s="87" t="e">
        <f t="shared" si="68"/>
        <v>#DIV/0!</v>
      </c>
      <c r="P285" s="87">
        <f t="shared" si="69"/>
        <v>0</v>
      </c>
      <c r="Q285" s="238">
        <v>6155</v>
      </c>
      <c r="R285" s="87" t="e">
        <f t="shared" si="70"/>
        <v>#DIV/0!</v>
      </c>
      <c r="S285" s="87">
        <f t="shared" si="71"/>
        <v>0</v>
      </c>
      <c r="T285" s="3">
        <v>0.09</v>
      </c>
      <c r="U285" s="13">
        <f t="shared" si="72"/>
        <v>0</v>
      </c>
      <c r="V285" s="170" t="s">
        <v>523</v>
      </c>
      <c r="W285" s="171">
        <v>2.38</v>
      </c>
      <c r="X285" s="173"/>
    </row>
    <row r="286" spans="2:24" s="290" customFormat="1" x14ac:dyDescent="0.25">
      <c r="B286" s="25" t="s">
        <v>485</v>
      </c>
      <c r="C286" s="10" t="s">
        <v>484</v>
      </c>
      <c r="D286" s="11">
        <v>250</v>
      </c>
      <c r="E286" s="51"/>
      <c r="F286" s="51"/>
      <c r="G286" s="54" t="s">
        <v>5</v>
      </c>
      <c r="H286" s="260"/>
      <c r="I286" s="9" t="s">
        <v>5</v>
      </c>
      <c r="J286" s="12" t="s">
        <v>4</v>
      </c>
      <c r="K286" s="2"/>
      <c r="L286" s="264">
        <v>1</v>
      </c>
      <c r="M286" s="86"/>
      <c r="N286" s="332">
        <v>250</v>
      </c>
      <c r="O286" s="87" t="e">
        <f t="shared" si="68"/>
        <v>#DIV/0!</v>
      </c>
      <c r="P286" s="87">
        <f t="shared" si="69"/>
        <v>0</v>
      </c>
      <c r="Q286" s="238">
        <v>495</v>
      </c>
      <c r="R286" s="87" t="e">
        <f t="shared" si="70"/>
        <v>#DIV/0!</v>
      </c>
      <c r="S286" s="87">
        <f t="shared" si="71"/>
        <v>0</v>
      </c>
      <c r="T286" s="3">
        <v>0.09</v>
      </c>
      <c r="U286" s="13">
        <f t="shared" si="72"/>
        <v>0</v>
      </c>
      <c r="V286" s="170"/>
      <c r="W286" s="171"/>
      <c r="X286" s="173"/>
    </row>
    <row r="287" spans="2:24" s="4" customFormat="1" x14ac:dyDescent="0.25">
      <c r="B287" s="55"/>
      <c r="C287" s="239"/>
      <c r="D287" s="240"/>
      <c r="E287" s="239"/>
      <c r="F287" s="69"/>
      <c r="G287" s="69"/>
      <c r="H287" s="105"/>
      <c r="I287" s="69"/>
      <c r="J287" s="70"/>
      <c r="K287" s="241"/>
      <c r="L287" s="241"/>
      <c r="M287" s="242" t="s">
        <v>18</v>
      </c>
      <c r="N287" s="313"/>
      <c r="O287" s="242"/>
      <c r="P287" s="242"/>
      <c r="Q287" s="269"/>
      <c r="R287" s="243" t="e">
        <f>SUM(R270:R286)</f>
        <v>#DIV/0!</v>
      </c>
      <c r="S287" s="71"/>
      <c r="T287" s="244"/>
      <c r="U287" s="71"/>
      <c r="V287" s="175"/>
      <c r="W287" s="176"/>
      <c r="X287" s="177"/>
    </row>
    <row r="288" spans="2:24" s="4" customFormat="1" x14ac:dyDescent="0.25">
      <c r="B288" s="46"/>
      <c r="C288" s="228"/>
      <c r="D288" s="229"/>
      <c r="E288" s="228"/>
      <c r="F288" s="40"/>
      <c r="G288" s="40"/>
      <c r="H288" s="102"/>
      <c r="I288" s="40"/>
      <c r="J288" s="47"/>
      <c r="K288" s="230"/>
      <c r="L288" s="230"/>
      <c r="M288" s="48"/>
      <c r="N288" s="311"/>
      <c r="O288" s="48"/>
      <c r="P288" s="48"/>
      <c r="Q288" s="231"/>
      <c r="R288" s="48"/>
      <c r="S288" s="48"/>
      <c r="T288" s="232"/>
      <c r="U288" s="48"/>
      <c r="V288" s="183"/>
      <c r="W288" s="184"/>
      <c r="X288" s="166"/>
    </row>
    <row r="289" spans="2:24" s="27" customFormat="1" ht="23.25" customHeight="1" x14ac:dyDescent="0.25">
      <c r="B289" s="215" t="s">
        <v>492</v>
      </c>
      <c r="C289" s="216"/>
      <c r="D289" s="216"/>
      <c r="E289" s="216"/>
      <c r="F289" s="216"/>
      <c r="G289" s="216"/>
      <c r="H289" s="216"/>
      <c r="I289" s="216"/>
      <c r="J289" s="216"/>
      <c r="K289" s="216"/>
      <c r="L289" s="216"/>
      <c r="M289" s="216"/>
      <c r="N289" s="329"/>
      <c r="O289" s="216"/>
      <c r="P289" s="216"/>
      <c r="Q289" s="216"/>
      <c r="R289" s="216"/>
      <c r="S289" s="216"/>
      <c r="T289" s="216"/>
      <c r="U289" s="216"/>
      <c r="V289" s="216"/>
      <c r="W289" s="216"/>
      <c r="X289" s="217"/>
    </row>
    <row r="290" spans="2:24" x14ac:dyDescent="0.25">
      <c r="B290" s="209" t="s">
        <v>238</v>
      </c>
      <c r="C290" s="210"/>
      <c r="D290" s="211"/>
      <c r="E290" s="210"/>
      <c r="F290" s="212"/>
      <c r="G290" s="213"/>
      <c r="H290" s="213"/>
      <c r="I290" s="213"/>
      <c r="J290" s="213"/>
      <c r="K290" s="213"/>
      <c r="L290" s="213"/>
      <c r="M290" s="213"/>
      <c r="N290" s="330"/>
      <c r="O290" s="213"/>
      <c r="P290" s="213"/>
      <c r="Q290" s="213"/>
      <c r="R290" s="213"/>
      <c r="S290" s="213"/>
      <c r="T290" s="213"/>
      <c r="U290" s="213"/>
      <c r="V290" s="212"/>
      <c r="W290" s="287"/>
      <c r="X290" s="214"/>
    </row>
    <row r="291" spans="2:24" s="290" customFormat="1" x14ac:dyDescent="0.25">
      <c r="B291" s="82" t="s">
        <v>241</v>
      </c>
      <c r="C291" s="83" t="s">
        <v>2</v>
      </c>
      <c r="D291" s="53">
        <v>1000</v>
      </c>
      <c r="E291" s="51"/>
      <c r="F291" s="51"/>
      <c r="G291" s="54" t="s">
        <v>0</v>
      </c>
      <c r="H291" s="260"/>
      <c r="I291" s="54" t="s">
        <v>0</v>
      </c>
      <c r="J291" s="84" t="s">
        <v>8</v>
      </c>
      <c r="K291" s="2"/>
      <c r="L291" s="235">
        <v>12</v>
      </c>
      <c r="M291" s="86"/>
      <c r="N291" s="318">
        <v>1000</v>
      </c>
      <c r="O291" s="87" t="e">
        <f t="shared" ref="O291:O294" si="73">M291/H291*N291</f>
        <v>#DIV/0!</v>
      </c>
      <c r="P291" s="87">
        <f t="shared" ref="P291:P294" si="74">M291*K291</f>
        <v>0</v>
      </c>
      <c r="Q291" s="236">
        <v>7865</v>
      </c>
      <c r="R291" s="87" t="e">
        <f t="shared" ref="R291:R294" si="75">O291*Q291</f>
        <v>#DIV/0!</v>
      </c>
      <c r="S291" s="87">
        <f>M291*K291</f>
        <v>0</v>
      </c>
      <c r="T291" s="88">
        <v>0.09</v>
      </c>
      <c r="U291" s="87">
        <f>M291*(1+T291)</f>
        <v>0</v>
      </c>
      <c r="V291" s="170" t="s">
        <v>523</v>
      </c>
      <c r="W291" s="171">
        <v>0.89</v>
      </c>
      <c r="X291" s="179"/>
    </row>
    <row r="292" spans="2:24" s="290" customFormat="1" x14ac:dyDescent="0.25">
      <c r="B292" s="25" t="s">
        <v>239</v>
      </c>
      <c r="C292" s="1" t="s">
        <v>2</v>
      </c>
      <c r="D292" s="11">
        <v>397</v>
      </c>
      <c r="E292" s="51"/>
      <c r="F292" s="51"/>
      <c r="G292" s="54" t="s">
        <v>5</v>
      </c>
      <c r="H292" s="260"/>
      <c r="I292" s="9" t="s">
        <v>5</v>
      </c>
      <c r="J292" s="12" t="s">
        <v>7</v>
      </c>
      <c r="K292" s="2"/>
      <c r="L292" s="264">
        <v>12</v>
      </c>
      <c r="M292" s="86"/>
      <c r="N292" s="318">
        <v>397</v>
      </c>
      <c r="O292" s="87" t="e">
        <f t="shared" si="73"/>
        <v>#DIV/0!</v>
      </c>
      <c r="P292" s="87">
        <f t="shared" si="74"/>
        <v>0</v>
      </c>
      <c r="Q292" s="238">
        <v>4675</v>
      </c>
      <c r="R292" s="87" t="e">
        <f t="shared" si="75"/>
        <v>#DIV/0!</v>
      </c>
      <c r="S292" s="87">
        <f>M292*K292</f>
        <v>0</v>
      </c>
      <c r="T292" s="3">
        <v>0.09</v>
      </c>
      <c r="U292" s="13">
        <f>M292*(1+T292)</f>
        <v>0</v>
      </c>
      <c r="V292" s="170" t="s">
        <v>523</v>
      </c>
      <c r="W292" s="171">
        <v>1.75</v>
      </c>
      <c r="X292" s="173"/>
    </row>
    <row r="293" spans="2:24" s="290" customFormat="1" x14ac:dyDescent="0.25">
      <c r="B293" s="25" t="s">
        <v>240</v>
      </c>
      <c r="C293" s="10" t="s">
        <v>486</v>
      </c>
      <c r="D293" s="11">
        <v>1000</v>
      </c>
      <c r="E293" s="51"/>
      <c r="F293" s="51"/>
      <c r="G293" s="54" t="s">
        <v>0</v>
      </c>
      <c r="H293" s="260"/>
      <c r="I293" s="9" t="s">
        <v>0</v>
      </c>
      <c r="J293" s="12" t="s">
        <v>8</v>
      </c>
      <c r="K293" s="2"/>
      <c r="L293" s="264">
        <v>12</v>
      </c>
      <c r="M293" s="86"/>
      <c r="N293" s="318">
        <v>1000</v>
      </c>
      <c r="O293" s="87" t="e">
        <f t="shared" si="73"/>
        <v>#DIV/0!</v>
      </c>
      <c r="P293" s="87">
        <f t="shared" si="74"/>
        <v>0</v>
      </c>
      <c r="Q293" s="238">
        <v>3600</v>
      </c>
      <c r="R293" s="87" t="e">
        <f t="shared" si="75"/>
        <v>#DIV/0!</v>
      </c>
      <c r="S293" s="87">
        <f>M293*K293</f>
        <v>0</v>
      </c>
      <c r="T293" s="3">
        <v>0.09</v>
      </c>
      <c r="U293" s="13">
        <f>M293*(1+T293)</f>
        <v>0</v>
      </c>
      <c r="V293" s="170"/>
      <c r="W293" s="171"/>
      <c r="X293" s="173"/>
    </row>
    <row r="294" spans="2:24" s="290" customFormat="1" x14ac:dyDescent="0.25">
      <c r="B294" s="25" t="s">
        <v>695</v>
      </c>
      <c r="C294" s="1" t="s">
        <v>707</v>
      </c>
      <c r="D294" s="11">
        <v>1000</v>
      </c>
      <c r="E294" s="51"/>
      <c r="F294" s="51"/>
      <c r="G294" s="54" t="s">
        <v>0</v>
      </c>
      <c r="H294" s="260"/>
      <c r="I294" s="9" t="s">
        <v>0</v>
      </c>
      <c r="J294" s="12" t="s">
        <v>1</v>
      </c>
      <c r="K294" s="2"/>
      <c r="L294" s="264">
        <v>12</v>
      </c>
      <c r="M294" s="86"/>
      <c r="N294" s="318">
        <v>1000</v>
      </c>
      <c r="O294" s="87" t="e">
        <f t="shared" si="73"/>
        <v>#DIV/0!</v>
      </c>
      <c r="P294" s="87">
        <f t="shared" si="74"/>
        <v>0</v>
      </c>
      <c r="Q294" s="238">
        <v>6210</v>
      </c>
      <c r="R294" s="87" t="e">
        <f t="shared" si="75"/>
        <v>#DIV/0!</v>
      </c>
      <c r="S294" s="87">
        <f>M294*K294</f>
        <v>0</v>
      </c>
      <c r="T294" s="3">
        <v>0.09</v>
      </c>
      <c r="U294" s="13">
        <f>M294*(1+T294)</f>
        <v>0</v>
      </c>
      <c r="V294" s="170"/>
      <c r="W294" s="171"/>
      <c r="X294" s="173"/>
    </row>
    <row r="295" spans="2:24" s="4" customFormat="1" x14ac:dyDescent="0.25">
      <c r="B295" s="55"/>
      <c r="C295" s="239"/>
      <c r="D295" s="240"/>
      <c r="E295" s="239"/>
      <c r="F295" s="69"/>
      <c r="G295" s="69"/>
      <c r="H295" s="105"/>
      <c r="I295" s="69"/>
      <c r="J295" s="70"/>
      <c r="K295" s="241"/>
      <c r="L295" s="241"/>
      <c r="M295" s="242" t="s">
        <v>18</v>
      </c>
      <c r="N295" s="313"/>
      <c r="O295" s="242"/>
      <c r="P295" s="242"/>
      <c r="Q295" s="269"/>
      <c r="R295" s="243" t="e">
        <f>SUM(R291:R294)</f>
        <v>#DIV/0!</v>
      </c>
      <c r="S295" s="71"/>
      <c r="T295" s="244"/>
      <c r="U295" s="71"/>
      <c r="V295" s="175"/>
      <c r="W295" s="176"/>
      <c r="X295" s="177"/>
    </row>
    <row r="296" spans="2:24" s="4" customFormat="1" x14ac:dyDescent="0.25">
      <c r="B296" s="46"/>
      <c r="C296" s="228"/>
      <c r="D296" s="229"/>
      <c r="E296" s="228"/>
      <c r="F296" s="40"/>
      <c r="G296" s="40"/>
      <c r="H296" s="102"/>
      <c r="I296" s="40"/>
      <c r="J296" s="47"/>
      <c r="K296" s="230"/>
      <c r="L296" s="230"/>
      <c r="M296" s="48"/>
      <c r="N296" s="311"/>
      <c r="O296" s="48"/>
      <c r="P296" s="48"/>
      <c r="Q296" s="231"/>
      <c r="R296" s="48"/>
      <c r="S296" s="48"/>
      <c r="T296" s="232"/>
      <c r="U296" s="48"/>
      <c r="V296" s="183"/>
      <c r="W296" s="184"/>
      <c r="X296" s="166"/>
    </row>
    <row r="297" spans="2:24" x14ac:dyDescent="0.25">
      <c r="B297" s="204" t="s">
        <v>277</v>
      </c>
      <c r="C297" s="205"/>
      <c r="D297" s="112"/>
      <c r="E297" s="205"/>
      <c r="F297" s="93"/>
      <c r="G297" s="92"/>
      <c r="H297" s="92"/>
      <c r="I297" s="92"/>
      <c r="J297" s="92"/>
      <c r="K297" s="92"/>
      <c r="L297" s="92"/>
      <c r="M297" s="92"/>
      <c r="N297" s="312"/>
      <c r="O297" s="92"/>
      <c r="P297" s="92"/>
      <c r="Q297" s="92"/>
      <c r="R297" s="92"/>
      <c r="S297" s="92"/>
      <c r="T297" s="92"/>
      <c r="U297" s="92"/>
      <c r="V297" s="93"/>
      <c r="W297" s="285"/>
      <c r="X297" s="94"/>
    </row>
    <row r="298" spans="2:24" s="290" customFormat="1" x14ac:dyDescent="0.25">
      <c r="B298" s="82" t="s">
        <v>255</v>
      </c>
      <c r="C298" s="117" t="s">
        <v>254</v>
      </c>
      <c r="D298" s="11">
        <v>1000</v>
      </c>
      <c r="E298" s="51"/>
      <c r="F298" s="51"/>
      <c r="G298" s="54" t="s">
        <v>0</v>
      </c>
      <c r="H298" s="260"/>
      <c r="I298" s="54" t="s">
        <v>0</v>
      </c>
      <c r="J298" s="84" t="s">
        <v>8</v>
      </c>
      <c r="K298" s="2"/>
      <c r="L298" s="235">
        <v>12</v>
      </c>
      <c r="M298" s="86"/>
      <c r="N298" s="318">
        <v>1000</v>
      </c>
      <c r="O298" s="87" t="e">
        <f t="shared" ref="O298:O310" si="76">M298/H298*N298</f>
        <v>#DIV/0!</v>
      </c>
      <c r="P298" s="87">
        <f t="shared" ref="P298:P310" si="77">M298*K298</f>
        <v>0</v>
      </c>
      <c r="Q298" s="236">
        <v>4910</v>
      </c>
      <c r="R298" s="87" t="e">
        <f t="shared" ref="R298:R310" si="78">O298*Q298</f>
        <v>#DIV/0!</v>
      </c>
      <c r="S298" s="87">
        <f t="shared" ref="S298:S310" si="79">M298*K298</f>
        <v>0</v>
      </c>
      <c r="T298" s="88">
        <v>0.09</v>
      </c>
      <c r="U298" s="87">
        <f t="shared" ref="U298:U310" si="80">M298*(1+T298)</f>
        <v>0</v>
      </c>
      <c r="V298" s="170"/>
      <c r="W298" s="171"/>
      <c r="X298" s="179"/>
    </row>
    <row r="299" spans="2:24" s="290" customFormat="1" x14ac:dyDescent="0.25">
      <c r="B299" s="25" t="s">
        <v>256</v>
      </c>
      <c r="C299" s="10" t="s">
        <v>254</v>
      </c>
      <c r="D299" s="11">
        <v>1000</v>
      </c>
      <c r="E299" s="51"/>
      <c r="F299" s="51"/>
      <c r="G299" s="54" t="s">
        <v>0</v>
      </c>
      <c r="H299" s="260"/>
      <c r="I299" s="9" t="s">
        <v>0</v>
      </c>
      <c r="J299" s="12" t="s">
        <v>8</v>
      </c>
      <c r="K299" s="2"/>
      <c r="L299" s="264">
        <v>12</v>
      </c>
      <c r="M299" s="86"/>
      <c r="N299" s="318">
        <v>1000</v>
      </c>
      <c r="O299" s="87" t="e">
        <f t="shared" si="76"/>
        <v>#DIV/0!</v>
      </c>
      <c r="P299" s="87">
        <f t="shared" si="77"/>
        <v>0</v>
      </c>
      <c r="Q299" s="238">
        <v>4750</v>
      </c>
      <c r="R299" s="87" t="e">
        <f t="shared" si="78"/>
        <v>#DIV/0!</v>
      </c>
      <c r="S299" s="87">
        <f t="shared" si="79"/>
        <v>0</v>
      </c>
      <c r="T299" s="3">
        <v>0.09</v>
      </c>
      <c r="U299" s="13">
        <f t="shared" si="80"/>
        <v>0</v>
      </c>
      <c r="V299" s="170"/>
      <c r="W299" s="171"/>
      <c r="X299" s="173"/>
    </row>
    <row r="300" spans="2:24" s="290" customFormat="1" x14ac:dyDescent="0.25">
      <c r="B300" s="25" t="s">
        <v>257</v>
      </c>
      <c r="C300" s="10" t="s">
        <v>254</v>
      </c>
      <c r="D300" s="11">
        <v>1000</v>
      </c>
      <c r="E300" s="51"/>
      <c r="F300" s="51"/>
      <c r="G300" s="54" t="s">
        <v>0</v>
      </c>
      <c r="H300" s="260"/>
      <c r="I300" s="9" t="s">
        <v>0</v>
      </c>
      <c r="J300" s="12" t="s">
        <v>8</v>
      </c>
      <c r="K300" s="2"/>
      <c r="L300" s="264">
        <v>8</v>
      </c>
      <c r="M300" s="86"/>
      <c r="N300" s="318">
        <v>1000</v>
      </c>
      <c r="O300" s="87" t="e">
        <f t="shared" si="76"/>
        <v>#DIV/0!</v>
      </c>
      <c r="P300" s="87">
        <f t="shared" si="77"/>
        <v>0</v>
      </c>
      <c r="Q300" s="238">
        <v>200</v>
      </c>
      <c r="R300" s="87" t="e">
        <f t="shared" si="78"/>
        <v>#DIV/0!</v>
      </c>
      <c r="S300" s="87">
        <f t="shared" si="79"/>
        <v>0</v>
      </c>
      <c r="T300" s="3">
        <v>0.09</v>
      </c>
      <c r="U300" s="13">
        <f t="shared" si="80"/>
        <v>0</v>
      </c>
      <c r="V300" s="170"/>
      <c r="W300" s="171"/>
      <c r="X300" s="173"/>
    </row>
    <row r="301" spans="2:24" s="290" customFormat="1" ht="30" x14ac:dyDescent="0.25">
      <c r="B301" s="307" t="s">
        <v>258</v>
      </c>
      <c r="C301" s="306" t="s">
        <v>2</v>
      </c>
      <c r="D301" s="11">
        <v>1500</v>
      </c>
      <c r="E301" s="51"/>
      <c r="F301" s="51"/>
      <c r="G301" s="54" t="s">
        <v>0</v>
      </c>
      <c r="H301" s="260"/>
      <c r="I301" s="9" t="s">
        <v>0</v>
      </c>
      <c r="J301" s="335" t="s">
        <v>8</v>
      </c>
      <c r="K301" s="2"/>
      <c r="L301" s="336">
        <v>12</v>
      </c>
      <c r="M301" s="86"/>
      <c r="N301" s="318">
        <v>1500</v>
      </c>
      <c r="O301" s="87" t="e">
        <f t="shared" si="76"/>
        <v>#DIV/0!</v>
      </c>
      <c r="P301" s="87">
        <f t="shared" si="77"/>
        <v>0</v>
      </c>
      <c r="Q301" s="238">
        <v>43480</v>
      </c>
      <c r="R301" s="87" t="e">
        <f t="shared" si="78"/>
        <v>#DIV/0!</v>
      </c>
      <c r="S301" s="87">
        <f t="shared" si="79"/>
        <v>0</v>
      </c>
      <c r="T301" s="3">
        <v>0.09</v>
      </c>
      <c r="U301" s="13">
        <f t="shared" si="80"/>
        <v>0</v>
      </c>
      <c r="V301" s="170" t="s">
        <v>523</v>
      </c>
      <c r="W301" s="171">
        <v>1.54</v>
      </c>
      <c r="X301" s="190" t="s">
        <v>642</v>
      </c>
    </row>
    <row r="302" spans="2:24" s="290" customFormat="1" x14ac:dyDescent="0.25">
      <c r="B302" s="25" t="s">
        <v>488</v>
      </c>
      <c r="C302" s="10" t="s">
        <v>487</v>
      </c>
      <c r="D302" s="11">
        <v>1500</v>
      </c>
      <c r="E302" s="51"/>
      <c r="F302" s="51"/>
      <c r="G302" s="54" t="s">
        <v>0</v>
      </c>
      <c r="H302" s="260"/>
      <c r="I302" s="9" t="s">
        <v>0</v>
      </c>
      <c r="J302" s="12" t="s">
        <v>8</v>
      </c>
      <c r="K302" s="2"/>
      <c r="L302" s="264">
        <v>8</v>
      </c>
      <c r="M302" s="86"/>
      <c r="N302" s="318">
        <v>1500</v>
      </c>
      <c r="O302" s="87" t="e">
        <f t="shared" si="76"/>
        <v>#DIV/0!</v>
      </c>
      <c r="P302" s="87">
        <f t="shared" si="77"/>
        <v>0</v>
      </c>
      <c r="Q302" s="238">
        <v>3550</v>
      </c>
      <c r="R302" s="87" t="e">
        <f t="shared" si="78"/>
        <v>#DIV/0!</v>
      </c>
      <c r="S302" s="87">
        <f t="shared" si="79"/>
        <v>0</v>
      </c>
      <c r="T302" s="3">
        <v>0.09</v>
      </c>
      <c r="U302" s="13">
        <f t="shared" si="80"/>
        <v>0</v>
      </c>
      <c r="V302" s="170"/>
      <c r="W302" s="171"/>
      <c r="X302" s="173"/>
    </row>
    <row r="303" spans="2:24" s="290" customFormat="1" x14ac:dyDescent="0.25">
      <c r="B303" s="25" t="s">
        <v>259</v>
      </c>
      <c r="C303" s="10" t="s">
        <v>260</v>
      </c>
      <c r="D303" s="11">
        <v>1500</v>
      </c>
      <c r="E303" s="51"/>
      <c r="F303" s="51"/>
      <c r="G303" s="54" t="s">
        <v>0</v>
      </c>
      <c r="H303" s="260"/>
      <c r="I303" s="9" t="s">
        <v>0</v>
      </c>
      <c r="J303" s="12" t="s">
        <v>8</v>
      </c>
      <c r="K303" s="2"/>
      <c r="L303" s="264">
        <v>8</v>
      </c>
      <c r="M303" s="86"/>
      <c r="N303" s="318">
        <v>1500</v>
      </c>
      <c r="O303" s="87" t="e">
        <f t="shared" si="76"/>
        <v>#DIV/0!</v>
      </c>
      <c r="P303" s="87">
        <f t="shared" si="77"/>
        <v>0</v>
      </c>
      <c r="Q303" s="238">
        <v>6210</v>
      </c>
      <c r="R303" s="87" t="e">
        <f t="shared" si="78"/>
        <v>#DIV/0!</v>
      </c>
      <c r="S303" s="87">
        <f t="shared" si="79"/>
        <v>0</v>
      </c>
      <c r="T303" s="3">
        <v>0.09</v>
      </c>
      <c r="U303" s="13">
        <f t="shared" si="80"/>
        <v>0</v>
      </c>
      <c r="V303" s="170"/>
      <c r="W303" s="171"/>
      <c r="X303" s="173"/>
    </row>
    <row r="304" spans="2:24" s="290" customFormat="1" x14ac:dyDescent="0.25">
      <c r="B304" s="25" t="s">
        <v>635</v>
      </c>
      <c r="C304" s="10" t="s">
        <v>261</v>
      </c>
      <c r="D304" s="11">
        <v>500</v>
      </c>
      <c r="E304" s="51"/>
      <c r="F304" s="51"/>
      <c r="G304" s="54" t="s">
        <v>0</v>
      </c>
      <c r="H304" s="260"/>
      <c r="I304" s="9" t="s">
        <v>0</v>
      </c>
      <c r="J304" s="12" t="s">
        <v>1</v>
      </c>
      <c r="K304" s="2"/>
      <c r="L304" s="264">
        <v>20</v>
      </c>
      <c r="M304" s="86"/>
      <c r="N304" s="318">
        <v>500</v>
      </c>
      <c r="O304" s="87" t="e">
        <f t="shared" si="76"/>
        <v>#DIV/0!</v>
      </c>
      <c r="P304" s="87">
        <f t="shared" si="77"/>
        <v>0</v>
      </c>
      <c r="Q304" s="238">
        <v>8315</v>
      </c>
      <c r="R304" s="87" t="e">
        <f t="shared" si="78"/>
        <v>#DIV/0!</v>
      </c>
      <c r="S304" s="87">
        <f t="shared" si="79"/>
        <v>0</v>
      </c>
      <c r="T304" s="3">
        <v>0.09</v>
      </c>
      <c r="U304" s="13">
        <f t="shared" si="80"/>
        <v>0</v>
      </c>
      <c r="V304" s="170"/>
      <c r="W304" s="171"/>
      <c r="X304" s="173"/>
    </row>
    <row r="305" spans="2:24" s="290" customFormat="1" x14ac:dyDescent="0.25">
      <c r="B305" s="25" t="s">
        <v>262</v>
      </c>
      <c r="C305" s="1" t="s">
        <v>2</v>
      </c>
      <c r="D305" s="11">
        <v>1500</v>
      </c>
      <c r="E305" s="51"/>
      <c r="F305" s="51"/>
      <c r="G305" s="54" t="s">
        <v>0</v>
      </c>
      <c r="H305" s="260"/>
      <c r="I305" s="9" t="s">
        <v>0</v>
      </c>
      <c r="J305" s="12" t="s">
        <v>8</v>
      </c>
      <c r="K305" s="2"/>
      <c r="L305" s="264">
        <v>8</v>
      </c>
      <c r="M305" s="86"/>
      <c r="N305" s="318">
        <v>1500</v>
      </c>
      <c r="O305" s="87" t="e">
        <f t="shared" si="76"/>
        <v>#DIV/0!</v>
      </c>
      <c r="P305" s="87">
        <f t="shared" si="77"/>
        <v>0</v>
      </c>
      <c r="Q305" s="238">
        <v>16795</v>
      </c>
      <c r="R305" s="87" t="e">
        <f t="shared" si="78"/>
        <v>#DIV/0!</v>
      </c>
      <c r="S305" s="87">
        <f t="shared" si="79"/>
        <v>0</v>
      </c>
      <c r="T305" s="3">
        <v>0.09</v>
      </c>
      <c r="U305" s="13">
        <f t="shared" si="80"/>
        <v>0</v>
      </c>
      <c r="V305" s="170" t="s">
        <v>523</v>
      </c>
      <c r="W305" s="171">
        <v>1.07</v>
      </c>
      <c r="X305" s="173"/>
    </row>
    <row r="306" spans="2:24" s="290" customFormat="1" x14ac:dyDescent="0.25">
      <c r="B306" s="25" t="s">
        <v>263</v>
      </c>
      <c r="C306" s="1" t="s">
        <v>2</v>
      </c>
      <c r="D306" s="11">
        <v>1500</v>
      </c>
      <c r="E306" s="51"/>
      <c r="F306" s="51"/>
      <c r="G306" s="54" t="s">
        <v>0</v>
      </c>
      <c r="H306" s="260"/>
      <c r="I306" s="9" t="s">
        <v>0</v>
      </c>
      <c r="J306" s="12" t="s">
        <v>8</v>
      </c>
      <c r="K306" s="2"/>
      <c r="L306" s="264">
        <v>8</v>
      </c>
      <c r="M306" s="86"/>
      <c r="N306" s="318">
        <v>1500</v>
      </c>
      <c r="O306" s="87" t="e">
        <f t="shared" si="76"/>
        <v>#DIV/0!</v>
      </c>
      <c r="P306" s="87">
        <f t="shared" si="77"/>
        <v>0</v>
      </c>
      <c r="Q306" s="238">
        <v>27720</v>
      </c>
      <c r="R306" s="87" t="e">
        <f t="shared" si="78"/>
        <v>#DIV/0!</v>
      </c>
      <c r="S306" s="87">
        <f t="shared" si="79"/>
        <v>0</v>
      </c>
      <c r="T306" s="3">
        <v>0.09</v>
      </c>
      <c r="U306" s="13">
        <f t="shared" si="80"/>
        <v>0</v>
      </c>
      <c r="V306" s="170" t="s">
        <v>523</v>
      </c>
      <c r="W306" s="171">
        <v>1.07</v>
      </c>
      <c r="X306" s="173"/>
    </row>
    <row r="307" spans="2:24" s="290" customFormat="1" x14ac:dyDescent="0.25">
      <c r="B307" s="25" t="s">
        <v>279</v>
      </c>
      <c r="C307" s="1" t="s">
        <v>2</v>
      </c>
      <c r="D307" s="11">
        <v>750</v>
      </c>
      <c r="E307" s="51" t="s">
        <v>525</v>
      </c>
      <c r="F307" s="51">
        <v>1000</v>
      </c>
      <c r="G307" s="54" t="s">
        <v>0</v>
      </c>
      <c r="H307" s="260"/>
      <c r="I307" s="9" t="s">
        <v>0</v>
      </c>
      <c r="J307" s="12" t="s">
        <v>1</v>
      </c>
      <c r="K307" s="2"/>
      <c r="L307" s="264">
        <v>6</v>
      </c>
      <c r="M307" s="86"/>
      <c r="N307" s="318">
        <v>750</v>
      </c>
      <c r="O307" s="87" t="e">
        <f t="shared" si="76"/>
        <v>#DIV/0!</v>
      </c>
      <c r="P307" s="87">
        <f t="shared" si="77"/>
        <v>0</v>
      </c>
      <c r="Q307" s="238">
        <v>7820</v>
      </c>
      <c r="R307" s="87" t="e">
        <f t="shared" si="78"/>
        <v>#DIV/0!</v>
      </c>
      <c r="S307" s="87">
        <f t="shared" si="79"/>
        <v>0</v>
      </c>
      <c r="T307" s="3">
        <v>0.09</v>
      </c>
      <c r="U307" s="13">
        <f t="shared" si="80"/>
        <v>0</v>
      </c>
      <c r="V307" s="170" t="s">
        <v>523</v>
      </c>
      <c r="W307" s="171">
        <v>2.29</v>
      </c>
      <c r="X307" s="173"/>
    </row>
    <row r="308" spans="2:24" s="290" customFormat="1" x14ac:dyDescent="0.25">
      <c r="B308" s="25" t="s">
        <v>278</v>
      </c>
      <c r="C308" s="1" t="s">
        <v>2</v>
      </c>
      <c r="D308" s="11">
        <v>750</v>
      </c>
      <c r="E308" s="51" t="s">
        <v>525</v>
      </c>
      <c r="F308" s="51">
        <v>1000</v>
      </c>
      <c r="G308" s="54" t="s">
        <v>0</v>
      </c>
      <c r="H308" s="260"/>
      <c r="I308" s="9" t="s">
        <v>0</v>
      </c>
      <c r="J308" s="12" t="s">
        <v>1</v>
      </c>
      <c r="K308" s="2"/>
      <c r="L308" s="264">
        <v>6</v>
      </c>
      <c r="M308" s="86"/>
      <c r="N308" s="318">
        <v>750</v>
      </c>
      <c r="O308" s="87" t="e">
        <f t="shared" si="76"/>
        <v>#DIV/0!</v>
      </c>
      <c r="P308" s="87">
        <f t="shared" si="77"/>
        <v>0</v>
      </c>
      <c r="Q308" s="238">
        <v>11435</v>
      </c>
      <c r="R308" s="87" t="e">
        <f t="shared" si="78"/>
        <v>#DIV/0!</v>
      </c>
      <c r="S308" s="87">
        <f t="shared" si="79"/>
        <v>0</v>
      </c>
      <c r="T308" s="3">
        <v>0.09</v>
      </c>
      <c r="U308" s="13">
        <f t="shared" si="80"/>
        <v>0</v>
      </c>
      <c r="V308" s="170" t="s">
        <v>523</v>
      </c>
      <c r="W308" s="171">
        <v>2.29</v>
      </c>
      <c r="X308" s="173"/>
    </row>
    <row r="309" spans="2:24" s="290" customFormat="1" x14ac:dyDescent="0.25">
      <c r="B309" s="25" t="s">
        <v>280</v>
      </c>
      <c r="C309" s="10" t="s">
        <v>281</v>
      </c>
      <c r="D309" s="11">
        <v>650</v>
      </c>
      <c r="E309" s="51"/>
      <c r="F309" s="51"/>
      <c r="G309" s="54" t="s">
        <v>0</v>
      </c>
      <c r="H309" s="260"/>
      <c r="I309" s="9" t="s">
        <v>0</v>
      </c>
      <c r="J309" s="12" t="s">
        <v>1</v>
      </c>
      <c r="K309" s="2"/>
      <c r="L309" s="264">
        <v>6</v>
      </c>
      <c r="M309" s="86"/>
      <c r="N309" s="318">
        <v>650</v>
      </c>
      <c r="O309" s="87" t="e">
        <f t="shared" si="76"/>
        <v>#DIV/0!</v>
      </c>
      <c r="P309" s="87">
        <f t="shared" si="77"/>
        <v>0</v>
      </c>
      <c r="Q309" s="238">
        <v>1900</v>
      </c>
      <c r="R309" s="87" t="e">
        <f t="shared" si="78"/>
        <v>#DIV/0!</v>
      </c>
      <c r="S309" s="87">
        <f t="shared" si="79"/>
        <v>0</v>
      </c>
      <c r="T309" s="3">
        <v>0.09</v>
      </c>
      <c r="U309" s="13">
        <f t="shared" si="80"/>
        <v>0</v>
      </c>
      <c r="V309" s="170"/>
      <c r="W309" s="171"/>
      <c r="X309" s="173"/>
    </row>
    <row r="310" spans="2:24" s="290" customFormat="1" x14ac:dyDescent="0.25">
      <c r="B310" s="25" t="s">
        <v>289</v>
      </c>
      <c r="C310" s="1" t="s">
        <v>2</v>
      </c>
      <c r="D310" s="11">
        <v>10</v>
      </c>
      <c r="E310" s="51"/>
      <c r="F310" s="51"/>
      <c r="G310" s="54" t="s">
        <v>3</v>
      </c>
      <c r="H310" s="260"/>
      <c r="I310" s="9" t="s">
        <v>3</v>
      </c>
      <c r="J310" s="12" t="s">
        <v>8</v>
      </c>
      <c r="K310" s="2"/>
      <c r="L310" s="264">
        <v>20</v>
      </c>
      <c r="M310" s="86"/>
      <c r="N310" s="318">
        <v>10</v>
      </c>
      <c r="O310" s="87" t="e">
        <f t="shared" si="76"/>
        <v>#DIV/0!</v>
      </c>
      <c r="P310" s="87">
        <f t="shared" si="77"/>
        <v>0</v>
      </c>
      <c r="Q310" s="238">
        <v>5465</v>
      </c>
      <c r="R310" s="87" t="e">
        <f t="shared" si="78"/>
        <v>#DIV/0!</v>
      </c>
      <c r="S310" s="87">
        <f t="shared" si="79"/>
        <v>0</v>
      </c>
      <c r="T310" s="3">
        <v>0.09</v>
      </c>
      <c r="U310" s="13">
        <f t="shared" si="80"/>
        <v>0</v>
      </c>
      <c r="V310" s="170" t="s">
        <v>523</v>
      </c>
      <c r="W310" s="171">
        <v>0.71</v>
      </c>
      <c r="X310" s="173"/>
    </row>
    <row r="311" spans="2:24" s="4" customFormat="1" x14ac:dyDescent="0.25">
      <c r="B311" s="55"/>
      <c r="C311" s="239"/>
      <c r="D311" s="240"/>
      <c r="E311" s="239"/>
      <c r="F311" s="69"/>
      <c r="G311" s="69"/>
      <c r="H311" s="105"/>
      <c r="I311" s="69"/>
      <c r="J311" s="70"/>
      <c r="K311" s="241"/>
      <c r="L311" s="241"/>
      <c r="M311" s="242" t="s">
        <v>18</v>
      </c>
      <c r="N311" s="313"/>
      <c r="O311" s="242"/>
      <c r="P311" s="242"/>
      <c r="Q311" s="269"/>
      <c r="R311" s="243" t="e">
        <f>SUM(R298:R310)</f>
        <v>#DIV/0!</v>
      </c>
      <c r="S311" s="71"/>
      <c r="T311" s="244"/>
      <c r="U311" s="71"/>
      <c r="V311" s="175"/>
      <c r="W311" s="176"/>
      <c r="X311" s="177"/>
    </row>
    <row r="312" spans="2:24" s="4" customFormat="1" x14ac:dyDescent="0.25">
      <c r="B312" s="46"/>
      <c r="C312" s="228"/>
      <c r="D312" s="229"/>
      <c r="E312" s="228"/>
      <c r="F312" s="40"/>
      <c r="G312" s="40"/>
      <c r="H312" s="102"/>
      <c r="I312" s="40"/>
      <c r="J312" s="47"/>
      <c r="K312" s="230"/>
      <c r="L312" s="230"/>
      <c r="M312" s="48"/>
      <c r="N312" s="311"/>
      <c r="O312" s="48"/>
      <c r="P312" s="48"/>
      <c r="Q312" s="231"/>
      <c r="R312" s="48"/>
      <c r="S312" s="48"/>
      <c r="T312" s="232"/>
      <c r="U312" s="48"/>
      <c r="V312" s="183"/>
      <c r="W312" s="184"/>
      <c r="X312" s="166"/>
    </row>
    <row r="313" spans="2:24" x14ac:dyDescent="0.25">
      <c r="B313" s="204" t="s">
        <v>489</v>
      </c>
      <c r="C313" s="205"/>
      <c r="D313" s="112"/>
      <c r="E313" s="205"/>
      <c r="F313" s="93"/>
      <c r="G313" s="92"/>
      <c r="H313" s="92"/>
      <c r="I313" s="92"/>
      <c r="J313" s="92"/>
      <c r="K313" s="92"/>
      <c r="L313" s="92"/>
      <c r="M313" s="92"/>
      <c r="N313" s="312"/>
      <c r="O313" s="92"/>
      <c r="P313" s="92"/>
      <c r="Q313" s="92"/>
      <c r="R313" s="92"/>
      <c r="S313" s="92"/>
      <c r="T313" s="92"/>
      <c r="U313" s="92"/>
      <c r="V313" s="93"/>
      <c r="W313" s="285"/>
      <c r="X313" s="94"/>
    </row>
    <row r="314" spans="2:24" s="290" customFormat="1" ht="15" customHeight="1" x14ac:dyDescent="0.25">
      <c r="B314" s="82" t="s">
        <v>264</v>
      </c>
      <c r="C314" s="117" t="s">
        <v>266</v>
      </c>
      <c r="D314" s="53">
        <v>500</v>
      </c>
      <c r="E314" s="51"/>
      <c r="F314" s="51"/>
      <c r="G314" s="54" t="s">
        <v>0</v>
      </c>
      <c r="H314" s="280"/>
      <c r="I314" s="54" t="s">
        <v>0</v>
      </c>
      <c r="J314" s="84" t="s">
        <v>267</v>
      </c>
      <c r="K314" s="85"/>
      <c r="L314" s="235">
        <v>24</v>
      </c>
      <c r="M314" s="86"/>
      <c r="N314" s="318">
        <v>500</v>
      </c>
      <c r="O314" s="87" t="e">
        <f t="shared" ref="O314:O333" si="81">M314/H314*N314</f>
        <v>#DIV/0!</v>
      </c>
      <c r="P314" s="87">
        <f t="shared" ref="P314:P333" si="82">M314*K314</f>
        <v>0</v>
      </c>
      <c r="Q314" s="236">
        <v>60055</v>
      </c>
      <c r="R314" s="87" t="e">
        <f t="shared" ref="R314:R333" si="83">O314*Q314</f>
        <v>#DIV/0!</v>
      </c>
      <c r="S314" s="87">
        <f t="shared" ref="S314:S333" si="84">M314*K314</f>
        <v>0</v>
      </c>
      <c r="T314" s="88">
        <v>0.09</v>
      </c>
      <c r="U314" s="87">
        <f t="shared" ref="U314:U333" si="85">M314*(1+T314)</f>
        <v>0</v>
      </c>
      <c r="V314" s="170"/>
      <c r="W314" s="171"/>
      <c r="X314" s="369" t="s">
        <v>641</v>
      </c>
    </row>
    <row r="315" spans="2:24" s="290" customFormat="1" x14ac:dyDescent="0.25">
      <c r="B315" s="25" t="s">
        <v>265</v>
      </c>
      <c r="C315" s="10" t="s">
        <v>266</v>
      </c>
      <c r="D315" s="11">
        <v>500</v>
      </c>
      <c r="E315" s="51"/>
      <c r="F315" s="51"/>
      <c r="G315" s="54" t="s">
        <v>0</v>
      </c>
      <c r="H315" s="260"/>
      <c r="I315" s="9" t="s">
        <v>0</v>
      </c>
      <c r="J315" s="12" t="s">
        <v>267</v>
      </c>
      <c r="K315" s="2"/>
      <c r="L315" s="264">
        <v>24</v>
      </c>
      <c r="M315" s="86"/>
      <c r="N315" s="318">
        <v>500</v>
      </c>
      <c r="O315" s="87" t="e">
        <f t="shared" si="81"/>
        <v>#DIV/0!</v>
      </c>
      <c r="P315" s="87">
        <f t="shared" si="82"/>
        <v>0</v>
      </c>
      <c r="Q315" s="238">
        <v>12155</v>
      </c>
      <c r="R315" s="87" t="e">
        <f t="shared" si="83"/>
        <v>#DIV/0!</v>
      </c>
      <c r="S315" s="87">
        <f t="shared" si="84"/>
        <v>0</v>
      </c>
      <c r="T315" s="3">
        <v>0.09</v>
      </c>
      <c r="U315" s="13">
        <f t="shared" si="85"/>
        <v>0</v>
      </c>
      <c r="V315" s="170"/>
      <c r="W315" s="171"/>
      <c r="X315" s="370"/>
    </row>
    <row r="316" spans="2:24" s="290" customFormat="1" ht="14.25" customHeight="1" x14ac:dyDescent="0.25">
      <c r="B316" s="10" t="s">
        <v>268</v>
      </c>
      <c r="C316" s="10" t="s">
        <v>269</v>
      </c>
      <c r="D316" s="11">
        <v>500</v>
      </c>
      <c r="E316" s="51"/>
      <c r="F316" s="51"/>
      <c r="G316" s="54" t="s">
        <v>0</v>
      </c>
      <c r="H316" s="260"/>
      <c r="I316" s="9" t="s">
        <v>0</v>
      </c>
      <c r="J316" s="12" t="s">
        <v>267</v>
      </c>
      <c r="K316" s="2"/>
      <c r="L316" s="264">
        <v>24</v>
      </c>
      <c r="M316" s="86"/>
      <c r="N316" s="318">
        <v>500</v>
      </c>
      <c r="O316" s="87" t="e">
        <f t="shared" si="81"/>
        <v>#DIV/0!</v>
      </c>
      <c r="P316" s="87">
        <f t="shared" si="82"/>
        <v>0</v>
      </c>
      <c r="Q316" s="238">
        <v>13565</v>
      </c>
      <c r="R316" s="87" t="e">
        <f t="shared" si="83"/>
        <v>#DIV/0!</v>
      </c>
      <c r="S316" s="87">
        <f t="shared" si="84"/>
        <v>0</v>
      </c>
      <c r="T316" s="3">
        <v>0.09</v>
      </c>
      <c r="U316" s="13">
        <f t="shared" si="85"/>
        <v>0</v>
      </c>
      <c r="V316" s="170"/>
      <c r="W316" s="171"/>
      <c r="X316" s="370"/>
    </row>
    <row r="317" spans="2:24" s="290" customFormat="1" ht="14.25" customHeight="1" x14ac:dyDescent="0.25">
      <c r="B317" s="10" t="s">
        <v>264</v>
      </c>
      <c r="C317" s="1" t="s">
        <v>2</v>
      </c>
      <c r="D317" s="11">
        <v>500</v>
      </c>
      <c r="E317" s="51"/>
      <c r="F317" s="51"/>
      <c r="G317" s="54" t="s">
        <v>0</v>
      </c>
      <c r="H317" s="260"/>
      <c r="I317" s="9" t="s">
        <v>0</v>
      </c>
      <c r="J317" s="12" t="s">
        <v>267</v>
      </c>
      <c r="K317" s="2"/>
      <c r="L317" s="264">
        <v>24</v>
      </c>
      <c r="M317" s="86"/>
      <c r="N317" s="318">
        <v>500</v>
      </c>
      <c r="O317" s="87" t="e">
        <f t="shared" si="81"/>
        <v>#DIV/0!</v>
      </c>
      <c r="P317" s="87">
        <f t="shared" si="82"/>
        <v>0</v>
      </c>
      <c r="Q317" s="238">
        <v>49300</v>
      </c>
      <c r="R317" s="87" t="e">
        <f t="shared" si="83"/>
        <v>#DIV/0!</v>
      </c>
      <c r="S317" s="87">
        <f t="shared" si="84"/>
        <v>0</v>
      </c>
      <c r="T317" s="3">
        <v>0.09</v>
      </c>
      <c r="U317" s="13">
        <f t="shared" si="85"/>
        <v>0</v>
      </c>
      <c r="V317" s="170" t="s">
        <v>523</v>
      </c>
      <c r="W317" s="171">
        <v>0.36</v>
      </c>
      <c r="X317" s="370"/>
    </row>
    <row r="318" spans="2:24" s="290" customFormat="1" ht="14.25" customHeight="1" x14ac:dyDescent="0.25">
      <c r="B318" s="10" t="s">
        <v>265</v>
      </c>
      <c r="C318" s="1" t="s">
        <v>2</v>
      </c>
      <c r="D318" s="11">
        <v>500</v>
      </c>
      <c r="E318" s="51"/>
      <c r="F318" s="51"/>
      <c r="G318" s="54" t="s">
        <v>0</v>
      </c>
      <c r="H318" s="260"/>
      <c r="I318" s="9" t="s">
        <v>0</v>
      </c>
      <c r="J318" s="12" t="s">
        <v>267</v>
      </c>
      <c r="K318" s="2"/>
      <c r="L318" s="264">
        <v>24</v>
      </c>
      <c r="M318" s="86"/>
      <c r="N318" s="318">
        <v>500</v>
      </c>
      <c r="O318" s="87" t="e">
        <f t="shared" si="81"/>
        <v>#DIV/0!</v>
      </c>
      <c r="P318" s="87">
        <f t="shared" si="82"/>
        <v>0</v>
      </c>
      <c r="Q318" s="238">
        <v>34575</v>
      </c>
      <c r="R318" s="87" t="e">
        <f t="shared" si="83"/>
        <v>#DIV/0!</v>
      </c>
      <c r="S318" s="87">
        <f t="shared" si="84"/>
        <v>0</v>
      </c>
      <c r="T318" s="3">
        <v>0.09</v>
      </c>
      <c r="U318" s="13">
        <f t="shared" si="85"/>
        <v>0</v>
      </c>
      <c r="V318" s="170" t="s">
        <v>523</v>
      </c>
      <c r="W318" s="171">
        <v>0.42</v>
      </c>
      <c r="X318" s="370"/>
    </row>
    <row r="319" spans="2:24" s="290" customFormat="1" ht="14.25" customHeight="1" x14ac:dyDescent="0.25">
      <c r="B319" s="10" t="s">
        <v>271</v>
      </c>
      <c r="C319" s="1" t="s">
        <v>2</v>
      </c>
      <c r="D319" s="11">
        <v>500</v>
      </c>
      <c r="E319" s="51"/>
      <c r="F319" s="51"/>
      <c r="G319" s="54" t="s">
        <v>0</v>
      </c>
      <c r="H319" s="260"/>
      <c r="I319" s="9" t="s">
        <v>0</v>
      </c>
      <c r="J319" s="12" t="s">
        <v>267</v>
      </c>
      <c r="K319" s="2"/>
      <c r="L319" s="264">
        <v>24</v>
      </c>
      <c r="M319" s="86"/>
      <c r="N319" s="318">
        <v>500</v>
      </c>
      <c r="O319" s="87" t="e">
        <f t="shared" si="81"/>
        <v>#DIV/0!</v>
      </c>
      <c r="P319" s="87">
        <f t="shared" si="82"/>
        <v>0</v>
      </c>
      <c r="Q319" s="238">
        <v>40000</v>
      </c>
      <c r="R319" s="87" t="e">
        <f t="shared" si="83"/>
        <v>#DIV/0!</v>
      </c>
      <c r="S319" s="87">
        <f t="shared" si="84"/>
        <v>0</v>
      </c>
      <c r="T319" s="3">
        <v>0.09</v>
      </c>
      <c r="U319" s="13">
        <f t="shared" si="85"/>
        <v>0</v>
      </c>
      <c r="V319" s="170" t="s">
        <v>523</v>
      </c>
      <c r="W319" s="171">
        <v>0.36</v>
      </c>
      <c r="X319" s="370"/>
    </row>
    <row r="320" spans="2:24" s="290" customFormat="1" x14ac:dyDescent="0.25">
      <c r="B320" s="10" t="s">
        <v>270</v>
      </c>
      <c r="C320" s="1" t="s">
        <v>2</v>
      </c>
      <c r="D320" s="11">
        <v>500</v>
      </c>
      <c r="E320" s="51"/>
      <c r="F320" s="51"/>
      <c r="G320" s="54" t="s">
        <v>0</v>
      </c>
      <c r="H320" s="260"/>
      <c r="I320" s="9" t="s">
        <v>0</v>
      </c>
      <c r="J320" s="12" t="s">
        <v>267</v>
      </c>
      <c r="K320" s="2"/>
      <c r="L320" s="264">
        <v>24</v>
      </c>
      <c r="M320" s="86"/>
      <c r="N320" s="318">
        <v>500</v>
      </c>
      <c r="O320" s="87" t="e">
        <f t="shared" si="81"/>
        <v>#DIV/0!</v>
      </c>
      <c r="P320" s="87">
        <f t="shared" si="82"/>
        <v>0</v>
      </c>
      <c r="Q320" s="238">
        <v>47310</v>
      </c>
      <c r="R320" s="87" t="e">
        <f t="shared" si="83"/>
        <v>#DIV/0!</v>
      </c>
      <c r="S320" s="87">
        <f t="shared" si="84"/>
        <v>0</v>
      </c>
      <c r="T320" s="3">
        <v>0.09</v>
      </c>
      <c r="U320" s="13">
        <f t="shared" si="85"/>
        <v>0</v>
      </c>
      <c r="V320" s="170" t="s">
        <v>523</v>
      </c>
      <c r="W320" s="171">
        <v>0.65</v>
      </c>
      <c r="X320" s="370"/>
    </row>
    <row r="321" spans="2:24" s="290" customFormat="1" x14ac:dyDescent="0.25">
      <c r="B321" s="10" t="s">
        <v>272</v>
      </c>
      <c r="C321" s="1" t="s">
        <v>2</v>
      </c>
      <c r="D321" s="11">
        <v>500</v>
      </c>
      <c r="E321" s="51"/>
      <c r="F321" s="51"/>
      <c r="G321" s="54" t="s">
        <v>0</v>
      </c>
      <c r="H321" s="260"/>
      <c r="I321" s="26" t="s">
        <v>0</v>
      </c>
      <c r="J321" s="12" t="s">
        <v>267</v>
      </c>
      <c r="K321" s="2"/>
      <c r="L321" s="264">
        <v>24</v>
      </c>
      <c r="M321" s="86"/>
      <c r="N321" s="318">
        <v>500</v>
      </c>
      <c r="O321" s="87" t="e">
        <f t="shared" si="81"/>
        <v>#DIV/0!</v>
      </c>
      <c r="P321" s="87">
        <f t="shared" si="82"/>
        <v>0</v>
      </c>
      <c r="Q321" s="238">
        <v>26270</v>
      </c>
      <c r="R321" s="87" t="e">
        <f t="shared" si="83"/>
        <v>#DIV/0!</v>
      </c>
      <c r="S321" s="87">
        <f t="shared" si="84"/>
        <v>0</v>
      </c>
      <c r="T321" s="3">
        <v>0.09</v>
      </c>
      <c r="U321" s="13">
        <f t="shared" si="85"/>
        <v>0</v>
      </c>
      <c r="V321" s="170" t="s">
        <v>523</v>
      </c>
      <c r="W321" s="171">
        <v>0.36</v>
      </c>
      <c r="X321" s="370"/>
    </row>
    <row r="322" spans="2:24" s="290" customFormat="1" x14ac:dyDescent="0.25">
      <c r="B322" s="25" t="s">
        <v>639</v>
      </c>
      <c r="C322" s="10" t="s">
        <v>282</v>
      </c>
      <c r="D322" s="11">
        <v>500</v>
      </c>
      <c r="E322" s="51"/>
      <c r="F322" s="51"/>
      <c r="G322" s="54" t="s">
        <v>0</v>
      </c>
      <c r="H322" s="260"/>
      <c r="I322" s="35" t="s">
        <v>0</v>
      </c>
      <c r="J322" s="41" t="s">
        <v>267</v>
      </c>
      <c r="K322" s="2"/>
      <c r="L322" s="276">
        <v>12</v>
      </c>
      <c r="M322" s="86"/>
      <c r="N322" s="318">
        <v>500</v>
      </c>
      <c r="O322" s="87" t="e">
        <f t="shared" si="81"/>
        <v>#DIV/0!</v>
      </c>
      <c r="P322" s="87">
        <f t="shared" si="82"/>
        <v>0</v>
      </c>
      <c r="Q322" s="275">
        <v>785</v>
      </c>
      <c r="R322" s="87" t="e">
        <f t="shared" si="83"/>
        <v>#DIV/0!</v>
      </c>
      <c r="S322" s="87">
        <f t="shared" si="84"/>
        <v>0</v>
      </c>
      <c r="T322" s="44">
        <v>0.09</v>
      </c>
      <c r="U322" s="13">
        <f t="shared" si="85"/>
        <v>0</v>
      </c>
      <c r="V322" s="170"/>
      <c r="W322" s="171"/>
      <c r="X322" s="371"/>
    </row>
    <row r="323" spans="2:24" s="290" customFormat="1" x14ac:dyDescent="0.25">
      <c r="B323" s="25" t="s">
        <v>275</v>
      </c>
      <c r="C323" s="10" t="s">
        <v>276</v>
      </c>
      <c r="D323" s="11">
        <v>500</v>
      </c>
      <c r="E323" s="51"/>
      <c r="F323" s="51"/>
      <c r="G323" s="54" t="s">
        <v>0</v>
      </c>
      <c r="H323" s="260"/>
      <c r="I323" s="9" t="s">
        <v>0</v>
      </c>
      <c r="J323" s="12" t="s">
        <v>267</v>
      </c>
      <c r="K323" s="2"/>
      <c r="L323" s="276">
        <v>12</v>
      </c>
      <c r="M323" s="86"/>
      <c r="N323" s="318">
        <v>500</v>
      </c>
      <c r="O323" s="87" t="e">
        <f t="shared" si="81"/>
        <v>#DIV/0!</v>
      </c>
      <c r="P323" s="87">
        <f t="shared" si="82"/>
        <v>0</v>
      </c>
      <c r="Q323" s="275">
        <v>8460</v>
      </c>
      <c r="R323" s="87" t="e">
        <f t="shared" si="83"/>
        <v>#DIV/0!</v>
      </c>
      <c r="S323" s="87">
        <f t="shared" si="84"/>
        <v>0</v>
      </c>
      <c r="T323" s="44">
        <v>0.09</v>
      </c>
      <c r="U323" s="13">
        <f t="shared" si="85"/>
        <v>0</v>
      </c>
      <c r="V323" s="170"/>
      <c r="W323" s="171"/>
      <c r="X323" s="173"/>
    </row>
    <row r="324" spans="2:24" s="290" customFormat="1" x14ac:dyDescent="0.25">
      <c r="B324" s="10" t="s">
        <v>264</v>
      </c>
      <c r="C324" s="25" t="s">
        <v>266</v>
      </c>
      <c r="D324" s="11">
        <v>1500</v>
      </c>
      <c r="E324" s="51"/>
      <c r="F324" s="51"/>
      <c r="G324" s="54" t="s">
        <v>0</v>
      </c>
      <c r="H324" s="260"/>
      <c r="I324" s="35" t="s">
        <v>0</v>
      </c>
      <c r="J324" s="41" t="s">
        <v>1</v>
      </c>
      <c r="K324" s="2"/>
      <c r="L324" s="276">
        <v>6</v>
      </c>
      <c r="M324" s="86"/>
      <c r="N324" s="318">
        <v>1500</v>
      </c>
      <c r="O324" s="87" t="e">
        <f t="shared" si="81"/>
        <v>#DIV/0!</v>
      </c>
      <c r="P324" s="87">
        <f t="shared" si="82"/>
        <v>0</v>
      </c>
      <c r="Q324" s="275">
        <v>4625</v>
      </c>
      <c r="R324" s="87" t="e">
        <f t="shared" si="83"/>
        <v>#DIV/0!</v>
      </c>
      <c r="S324" s="87">
        <f t="shared" si="84"/>
        <v>0</v>
      </c>
      <c r="T324" s="44">
        <v>0.09</v>
      </c>
      <c r="U324" s="13">
        <f t="shared" si="85"/>
        <v>0</v>
      </c>
      <c r="V324" s="170"/>
      <c r="W324" s="171"/>
      <c r="X324" s="173"/>
    </row>
    <row r="325" spans="2:24" s="290" customFormat="1" x14ac:dyDescent="0.25">
      <c r="B325" s="10" t="s">
        <v>264</v>
      </c>
      <c r="C325" s="45" t="s">
        <v>2</v>
      </c>
      <c r="D325" s="11">
        <v>1500</v>
      </c>
      <c r="E325" s="51"/>
      <c r="F325" s="51"/>
      <c r="G325" s="54" t="s">
        <v>0</v>
      </c>
      <c r="H325" s="260"/>
      <c r="I325" s="35" t="s">
        <v>0</v>
      </c>
      <c r="J325" s="41" t="s">
        <v>1</v>
      </c>
      <c r="K325" s="2"/>
      <c r="L325" s="276">
        <v>6</v>
      </c>
      <c r="M325" s="86"/>
      <c r="N325" s="318">
        <v>1500</v>
      </c>
      <c r="O325" s="87" t="e">
        <f t="shared" si="81"/>
        <v>#DIV/0!</v>
      </c>
      <c r="P325" s="87">
        <f t="shared" si="82"/>
        <v>0</v>
      </c>
      <c r="Q325" s="275">
        <v>12500</v>
      </c>
      <c r="R325" s="87" t="e">
        <f t="shared" si="83"/>
        <v>#DIV/0!</v>
      </c>
      <c r="S325" s="87">
        <f t="shared" si="84"/>
        <v>0</v>
      </c>
      <c r="T325" s="44">
        <v>0.09</v>
      </c>
      <c r="U325" s="13">
        <f t="shared" si="85"/>
        <v>0</v>
      </c>
      <c r="V325" s="170" t="s">
        <v>523</v>
      </c>
      <c r="W325" s="171">
        <v>1.19</v>
      </c>
      <c r="X325" s="173"/>
    </row>
    <row r="326" spans="2:24" s="290" customFormat="1" x14ac:dyDescent="0.25">
      <c r="B326" s="10" t="s">
        <v>268</v>
      </c>
      <c r="C326" s="25" t="s">
        <v>269</v>
      </c>
      <c r="D326" s="11">
        <v>1500</v>
      </c>
      <c r="E326" s="51"/>
      <c r="F326" s="51"/>
      <c r="G326" s="54" t="s">
        <v>0</v>
      </c>
      <c r="H326" s="260"/>
      <c r="I326" s="35" t="s">
        <v>0</v>
      </c>
      <c r="J326" s="41" t="s">
        <v>1</v>
      </c>
      <c r="K326" s="2"/>
      <c r="L326" s="276">
        <v>6</v>
      </c>
      <c r="M326" s="86"/>
      <c r="N326" s="318">
        <v>1500</v>
      </c>
      <c r="O326" s="87" t="e">
        <f t="shared" si="81"/>
        <v>#DIV/0!</v>
      </c>
      <c r="P326" s="87">
        <f t="shared" si="82"/>
        <v>0</v>
      </c>
      <c r="Q326" s="275">
        <v>2280</v>
      </c>
      <c r="R326" s="87" t="e">
        <f t="shared" si="83"/>
        <v>#DIV/0!</v>
      </c>
      <c r="S326" s="87">
        <f t="shared" si="84"/>
        <v>0</v>
      </c>
      <c r="T326" s="44">
        <v>0.09</v>
      </c>
      <c r="U326" s="13">
        <f t="shared" si="85"/>
        <v>0</v>
      </c>
      <c r="V326" s="170"/>
      <c r="W326" s="171"/>
      <c r="X326" s="173"/>
    </row>
    <row r="327" spans="2:24" s="290" customFormat="1" x14ac:dyDescent="0.25">
      <c r="B327" s="10" t="s">
        <v>271</v>
      </c>
      <c r="C327" s="45" t="s">
        <v>2</v>
      </c>
      <c r="D327" s="11">
        <v>1500</v>
      </c>
      <c r="E327" s="51"/>
      <c r="F327" s="51"/>
      <c r="G327" s="54" t="s">
        <v>0</v>
      </c>
      <c r="H327" s="260"/>
      <c r="I327" s="35" t="s">
        <v>0</v>
      </c>
      <c r="J327" s="41" t="s">
        <v>1</v>
      </c>
      <c r="K327" s="2"/>
      <c r="L327" s="276">
        <v>6</v>
      </c>
      <c r="M327" s="86"/>
      <c r="N327" s="318">
        <v>1500</v>
      </c>
      <c r="O327" s="87" t="e">
        <f t="shared" si="81"/>
        <v>#DIV/0!</v>
      </c>
      <c r="P327" s="87">
        <f t="shared" si="82"/>
        <v>0</v>
      </c>
      <c r="Q327" s="275">
        <v>8950</v>
      </c>
      <c r="R327" s="87" t="e">
        <f t="shared" si="83"/>
        <v>#DIV/0!</v>
      </c>
      <c r="S327" s="87">
        <f t="shared" si="84"/>
        <v>0</v>
      </c>
      <c r="T327" s="44">
        <v>0.09</v>
      </c>
      <c r="U327" s="13">
        <f t="shared" si="85"/>
        <v>0</v>
      </c>
      <c r="V327" s="170" t="s">
        <v>523</v>
      </c>
      <c r="W327" s="171">
        <v>1.19</v>
      </c>
      <c r="X327" s="173"/>
    </row>
    <row r="328" spans="2:24" s="290" customFormat="1" x14ac:dyDescent="0.25">
      <c r="B328" s="10" t="s">
        <v>273</v>
      </c>
      <c r="C328" s="10" t="s">
        <v>274</v>
      </c>
      <c r="D328" s="11">
        <v>1500</v>
      </c>
      <c r="E328" s="51"/>
      <c r="F328" s="51"/>
      <c r="G328" s="54" t="s">
        <v>0</v>
      </c>
      <c r="H328" s="260"/>
      <c r="I328" s="35" t="s">
        <v>0</v>
      </c>
      <c r="J328" s="41" t="s">
        <v>1</v>
      </c>
      <c r="K328" s="2"/>
      <c r="L328" s="264">
        <v>6</v>
      </c>
      <c r="M328" s="86"/>
      <c r="N328" s="318">
        <v>1500</v>
      </c>
      <c r="O328" s="87" t="e">
        <f t="shared" si="81"/>
        <v>#DIV/0!</v>
      </c>
      <c r="P328" s="87">
        <f t="shared" si="82"/>
        <v>0</v>
      </c>
      <c r="Q328" s="238">
        <v>385</v>
      </c>
      <c r="R328" s="87" t="e">
        <f t="shared" si="83"/>
        <v>#DIV/0!</v>
      </c>
      <c r="S328" s="87">
        <f t="shared" si="84"/>
        <v>0</v>
      </c>
      <c r="T328" s="3">
        <v>0.09</v>
      </c>
      <c r="U328" s="13">
        <f t="shared" si="85"/>
        <v>0</v>
      </c>
      <c r="V328" s="170"/>
      <c r="W328" s="171"/>
      <c r="X328" s="369" t="s">
        <v>640</v>
      </c>
    </row>
    <row r="329" spans="2:24" s="290" customFormat="1" x14ac:dyDescent="0.25">
      <c r="B329" s="10" t="s">
        <v>283</v>
      </c>
      <c r="C329" s="25" t="s">
        <v>285</v>
      </c>
      <c r="D329" s="11">
        <v>1500</v>
      </c>
      <c r="E329" s="51"/>
      <c r="F329" s="51"/>
      <c r="G329" s="54" t="s">
        <v>0</v>
      </c>
      <c r="H329" s="260"/>
      <c r="I329" s="35" t="s">
        <v>0</v>
      </c>
      <c r="J329" s="41" t="s">
        <v>1</v>
      </c>
      <c r="K329" s="2"/>
      <c r="L329" s="276">
        <v>6</v>
      </c>
      <c r="M329" s="86"/>
      <c r="N329" s="318">
        <v>1500</v>
      </c>
      <c r="O329" s="87" t="e">
        <f t="shared" si="81"/>
        <v>#DIV/0!</v>
      </c>
      <c r="P329" s="87">
        <f t="shared" si="82"/>
        <v>0</v>
      </c>
      <c r="Q329" s="275">
        <v>6255</v>
      </c>
      <c r="R329" s="87" t="e">
        <f t="shared" si="83"/>
        <v>#DIV/0!</v>
      </c>
      <c r="S329" s="87">
        <f t="shared" si="84"/>
        <v>0</v>
      </c>
      <c r="T329" s="44">
        <v>0.09</v>
      </c>
      <c r="U329" s="13">
        <f t="shared" si="85"/>
        <v>0</v>
      </c>
      <c r="V329" s="170"/>
      <c r="W329" s="171"/>
      <c r="X329" s="370"/>
    </row>
    <row r="330" spans="2:24" s="288" customFormat="1" ht="17.25" customHeight="1" x14ac:dyDescent="0.25">
      <c r="B330" s="10" t="s">
        <v>284</v>
      </c>
      <c r="C330" s="25" t="s">
        <v>285</v>
      </c>
      <c r="D330" s="11">
        <v>1500</v>
      </c>
      <c r="E330" s="51"/>
      <c r="F330" s="51"/>
      <c r="G330" s="54" t="s">
        <v>0</v>
      </c>
      <c r="H330" s="260"/>
      <c r="I330" s="35" t="s">
        <v>0</v>
      </c>
      <c r="J330" s="291" t="s">
        <v>1</v>
      </c>
      <c r="K330" s="292"/>
      <c r="L330" s="293">
        <v>6</v>
      </c>
      <c r="M330" s="86"/>
      <c r="N330" s="318">
        <v>1500</v>
      </c>
      <c r="O330" s="87" t="e">
        <f t="shared" si="81"/>
        <v>#DIV/0!</v>
      </c>
      <c r="P330" s="294">
        <f t="shared" si="82"/>
        <v>0</v>
      </c>
      <c r="Q330" s="295">
        <v>5765</v>
      </c>
      <c r="R330" s="87" t="e">
        <f t="shared" si="83"/>
        <v>#DIV/0!</v>
      </c>
      <c r="S330" s="294">
        <f t="shared" si="84"/>
        <v>0</v>
      </c>
      <c r="T330" s="296">
        <v>0.09</v>
      </c>
      <c r="U330" s="297">
        <f t="shared" si="85"/>
        <v>0</v>
      </c>
      <c r="V330" s="170"/>
      <c r="W330" s="171"/>
      <c r="X330" s="370"/>
    </row>
    <row r="331" spans="2:24" s="290" customFormat="1" x14ac:dyDescent="0.25">
      <c r="B331" s="10" t="s">
        <v>287</v>
      </c>
      <c r="C331" s="25" t="s">
        <v>286</v>
      </c>
      <c r="D331" s="11">
        <v>1000</v>
      </c>
      <c r="E331" s="51"/>
      <c r="F331" s="51"/>
      <c r="G331" s="54" t="s">
        <v>0</v>
      </c>
      <c r="H331" s="260"/>
      <c r="I331" s="35" t="s">
        <v>0</v>
      </c>
      <c r="J331" s="41" t="s">
        <v>1</v>
      </c>
      <c r="K331" s="2"/>
      <c r="L331" s="276">
        <v>6</v>
      </c>
      <c r="M331" s="86"/>
      <c r="N331" s="318">
        <v>1000</v>
      </c>
      <c r="O331" s="87" t="e">
        <f t="shared" si="81"/>
        <v>#DIV/0!</v>
      </c>
      <c r="P331" s="87">
        <f t="shared" si="82"/>
        <v>0</v>
      </c>
      <c r="Q331" s="275">
        <v>27250</v>
      </c>
      <c r="R331" s="87" t="e">
        <f t="shared" si="83"/>
        <v>#DIV/0!</v>
      </c>
      <c r="S331" s="87">
        <f t="shared" si="84"/>
        <v>0</v>
      </c>
      <c r="T331" s="44">
        <v>0.09</v>
      </c>
      <c r="U331" s="13">
        <f t="shared" si="85"/>
        <v>0</v>
      </c>
      <c r="V331" s="170"/>
      <c r="W331" s="171"/>
      <c r="X331" s="173"/>
    </row>
    <row r="332" spans="2:24" s="290" customFormat="1" x14ac:dyDescent="0.25">
      <c r="B332" s="10" t="s">
        <v>653</v>
      </c>
      <c r="C332" s="25" t="s">
        <v>286</v>
      </c>
      <c r="D332" s="11">
        <v>1500</v>
      </c>
      <c r="E332" s="51"/>
      <c r="F332" s="51"/>
      <c r="G332" s="54" t="s">
        <v>0</v>
      </c>
      <c r="H332" s="260"/>
      <c r="I332" s="35" t="s">
        <v>0</v>
      </c>
      <c r="J332" s="41" t="s">
        <v>1</v>
      </c>
      <c r="K332" s="2"/>
      <c r="L332" s="276">
        <v>6</v>
      </c>
      <c r="M332" s="86"/>
      <c r="N332" s="318">
        <v>1500</v>
      </c>
      <c r="O332" s="87" t="e">
        <f t="shared" si="81"/>
        <v>#DIV/0!</v>
      </c>
      <c r="P332" s="87">
        <f t="shared" si="82"/>
        <v>0</v>
      </c>
      <c r="Q332" s="275">
        <v>9200</v>
      </c>
      <c r="R332" s="87" t="e">
        <f t="shared" si="83"/>
        <v>#DIV/0!</v>
      </c>
      <c r="S332" s="87">
        <f t="shared" si="84"/>
        <v>0</v>
      </c>
      <c r="T332" s="44">
        <v>0.09</v>
      </c>
      <c r="U332" s="13">
        <f t="shared" si="85"/>
        <v>0</v>
      </c>
      <c r="V332" s="170"/>
      <c r="W332" s="171"/>
      <c r="X332" s="173"/>
    </row>
    <row r="333" spans="2:24" s="290" customFormat="1" x14ac:dyDescent="0.25">
      <c r="B333" s="25" t="s">
        <v>287</v>
      </c>
      <c r="C333" s="25" t="s">
        <v>288</v>
      </c>
      <c r="D333" s="11">
        <v>2000</v>
      </c>
      <c r="E333" s="51"/>
      <c r="F333" s="51"/>
      <c r="G333" s="54" t="s">
        <v>0</v>
      </c>
      <c r="H333" s="260"/>
      <c r="I333" s="35" t="s">
        <v>0</v>
      </c>
      <c r="J333" s="41" t="s">
        <v>8</v>
      </c>
      <c r="K333" s="2"/>
      <c r="L333" s="276">
        <v>6</v>
      </c>
      <c r="M333" s="86"/>
      <c r="N333" s="318">
        <v>2000</v>
      </c>
      <c r="O333" s="87" t="e">
        <f t="shared" si="81"/>
        <v>#DIV/0!</v>
      </c>
      <c r="P333" s="87">
        <f t="shared" si="82"/>
        <v>0</v>
      </c>
      <c r="Q333" s="275">
        <v>66420</v>
      </c>
      <c r="R333" s="87" t="e">
        <f t="shared" si="83"/>
        <v>#DIV/0!</v>
      </c>
      <c r="S333" s="87">
        <f t="shared" si="84"/>
        <v>0</v>
      </c>
      <c r="T333" s="44">
        <v>0.09</v>
      </c>
      <c r="U333" s="13">
        <f t="shared" si="85"/>
        <v>0</v>
      </c>
      <c r="V333" s="170"/>
      <c r="W333" s="171"/>
      <c r="X333" s="173"/>
    </row>
    <row r="334" spans="2:24" s="4" customFormat="1" x14ac:dyDescent="0.25">
      <c r="B334" s="55"/>
      <c r="C334" s="239"/>
      <c r="D334" s="240"/>
      <c r="E334" s="239"/>
      <c r="F334" s="69"/>
      <c r="G334" s="69"/>
      <c r="H334" s="105"/>
      <c r="I334" s="69"/>
      <c r="J334" s="70"/>
      <c r="K334" s="241"/>
      <c r="L334" s="241"/>
      <c r="M334" s="242" t="s">
        <v>18</v>
      </c>
      <c r="N334" s="313"/>
      <c r="O334" s="242"/>
      <c r="P334" s="242"/>
      <c r="Q334" s="269"/>
      <c r="R334" s="243" t="e">
        <f>SUM(R314:R333)</f>
        <v>#DIV/0!</v>
      </c>
      <c r="S334" s="71"/>
      <c r="T334" s="244"/>
      <c r="U334" s="71"/>
      <c r="V334" s="175"/>
      <c r="W334" s="176"/>
      <c r="X334" s="177"/>
    </row>
    <row r="335" spans="2:24" s="4" customFormat="1" x14ac:dyDescent="0.25">
      <c r="B335" s="10"/>
      <c r="C335" s="245"/>
      <c r="D335" s="277"/>
      <c r="E335" s="245"/>
      <c r="F335" s="35"/>
      <c r="G335" s="35"/>
      <c r="H335" s="106"/>
      <c r="I335" s="35"/>
      <c r="J335" s="36"/>
      <c r="K335" s="246"/>
      <c r="L335" s="246"/>
      <c r="M335" s="37"/>
      <c r="N335" s="331"/>
      <c r="O335" s="37"/>
      <c r="P335" s="37"/>
      <c r="Q335" s="247"/>
      <c r="R335" s="37"/>
      <c r="S335" s="37"/>
      <c r="T335" s="248"/>
      <c r="U335" s="37"/>
      <c r="V335" s="180"/>
      <c r="W335" s="181"/>
      <c r="X335" s="182"/>
    </row>
    <row r="336" spans="2:24" s="27" customFormat="1" ht="23.25" customHeight="1" x14ac:dyDescent="0.25">
      <c r="B336" s="75" t="s">
        <v>493</v>
      </c>
      <c r="C336" s="76"/>
      <c r="D336" s="77"/>
      <c r="E336" s="76"/>
      <c r="F336" s="76"/>
      <c r="G336" s="76"/>
      <c r="H336" s="103"/>
      <c r="I336" s="76"/>
      <c r="J336" s="78"/>
      <c r="K336" s="233"/>
      <c r="L336" s="233"/>
      <c r="M336" s="79"/>
      <c r="N336" s="233"/>
      <c r="O336" s="79"/>
      <c r="P336" s="79"/>
      <c r="Q336" s="79"/>
      <c r="R336" s="79"/>
      <c r="S336" s="79"/>
      <c r="T336" s="234"/>
      <c r="U336" s="79"/>
      <c r="V336" s="167"/>
      <c r="W336" s="168"/>
      <c r="X336" s="169"/>
    </row>
    <row r="337" spans="2:24" x14ac:dyDescent="0.25">
      <c r="B337" s="204" t="s">
        <v>247</v>
      </c>
      <c r="C337" s="205"/>
      <c r="D337" s="112"/>
      <c r="E337" s="205"/>
      <c r="F337" s="93"/>
      <c r="G337" s="92"/>
      <c r="H337" s="92"/>
      <c r="I337" s="92"/>
      <c r="J337" s="92"/>
      <c r="K337" s="92"/>
      <c r="L337" s="92"/>
      <c r="M337" s="92"/>
      <c r="N337" s="312"/>
      <c r="O337" s="92"/>
      <c r="P337" s="92"/>
      <c r="Q337" s="92"/>
      <c r="R337" s="92"/>
      <c r="S337" s="92"/>
      <c r="T337" s="92"/>
      <c r="U337" s="92"/>
      <c r="V337" s="93"/>
      <c r="W337" s="285"/>
      <c r="X337" s="128"/>
    </row>
    <row r="338" spans="2:24" s="290" customFormat="1" x14ac:dyDescent="0.25">
      <c r="B338" s="82" t="s">
        <v>248</v>
      </c>
      <c r="C338" s="83" t="s">
        <v>2</v>
      </c>
      <c r="D338" s="53">
        <v>45</v>
      </c>
      <c r="E338" s="51" t="s">
        <v>525</v>
      </c>
      <c r="F338" s="51">
        <v>100</v>
      </c>
      <c r="G338" s="54" t="s">
        <v>5</v>
      </c>
      <c r="H338" s="280"/>
      <c r="I338" s="54" t="s">
        <v>5</v>
      </c>
      <c r="J338" s="84" t="s">
        <v>432</v>
      </c>
      <c r="K338" s="85"/>
      <c r="L338" s="235">
        <v>1</v>
      </c>
      <c r="M338" s="86"/>
      <c r="N338" s="318">
        <v>75</v>
      </c>
      <c r="O338" s="87" t="e">
        <f t="shared" ref="O338:O344" si="86">M338/H338*N338</f>
        <v>#DIV/0!</v>
      </c>
      <c r="P338" s="87">
        <f t="shared" ref="P338:P344" si="87">M338*K338</f>
        <v>0</v>
      </c>
      <c r="Q338" s="236">
        <v>10</v>
      </c>
      <c r="R338" s="87" t="e">
        <f t="shared" ref="R338:R344" si="88">O338*Q338</f>
        <v>#DIV/0!</v>
      </c>
      <c r="S338" s="87">
        <f t="shared" ref="S338:S344" si="89">M338*K338</f>
        <v>0</v>
      </c>
      <c r="T338" s="88">
        <v>0.21</v>
      </c>
      <c r="U338" s="87">
        <f t="shared" ref="U338:U344" si="90">M338*(1+T338)</f>
        <v>0</v>
      </c>
      <c r="V338" s="170"/>
      <c r="W338" s="171"/>
      <c r="X338" s="179"/>
    </row>
    <row r="339" spans="2:24" s="290" customFormat="1" x14ac:dyDescent="0.25">
      <c r="B339" s="25" t="s">
        <v>249</v>
      </c>
      <c r="C339" s="1" t="s">
        <v>2</v>
      </c>
      <c r="D339" s="53">
        <v>500</v>
      </c>
      <c r="E339" s="51" t="s">
        <v>525</v>
      </c>
      <c r="F339" s="51">
        <v>1000</v>
      </c>
      <c r="G339" s="54" t="s">
        <v>5</v>
      </c>
      <c r="H339" s="280"/>
      <c r="I339" s="9" t="s">
        <v>5</v>
      </c>
      <c r="J339" s="12" t="s">
        <v>84</v>
      </c>
      <c r="K339" s="2"/>
      <c r="L339" s="264">
        <v>1</v>
      </c>
      <c r="M339" s="86"/>
      <c r="N339" s="318">
        <v>750</v>
      </c>
      <c r="O339" s="87" t="e">
        <f t="shared" si="86"/>
        <v>#DIV/0!</v>
      </c>
      <c r="P339" s="87">
        <f t="shared" si="87"/>
        <v>0</v>
      </c>
      <c r="Q339" s="238">
        <v>60</v>
      </c>
      <c r="R339" s="87" t="e">
        <f t="shared" si="88"/>
        <v>#DIV/0!</v>
      </c>
      <c r="S339" s="87">
        <f t="shared" si="89"/>
        <v>0</v>
      </c>
      <c r="T339" s="3">
        <v>0.21</v>
      </c>
      <c r="U339" s="13">
        <f t="shared" si="90"/>
        <v>0</v>
      </c>
      <c r="V339" s="170"/>
      <c r="W339" s="171"/>
      <c r="X339" s="173"/>
    </row>
    <row r="340" spans="2:24" s="290" customFormat="1" x14ac:dyDescent="0.25">
      <c r="B340" s="25" t="s">
        <v>250</v>
      </c>
      <c r="C340" s="1" t="s">
        <v>2</v>
      </c>
      <c r="D340" s="11">
        <v>500</v>
      </c>
      <c r="E340" s="51"/>
      <c r="F340" s="51"/>
      <c r="G340" s="9" t="s">
        <v>5</v>
      </c>
      <c r="H340" s="260"/>
      <c r="I340" s="9" t="s">
        <v>5</v>
      </c>
      <c r="J340" s="12" t="s">
        <v>84</v>
      </c>
      <c r="K340" s="2"/>
      <c r="L340" s="264">
        <v>1</v>
      </c>
      <c r="M340" s="86"/>
      <c r="N340" s="318">
        <v>500</v>
      </c>
      <c r="O340" s="87" t="e">
        <f t="shared" si="86"/>
        <v>#DIV/0!</v>
      </c>
      <c r="P340" s="87">
        <f t="shared" si="87"/>
        <v>0</v>
      </c>
      <c r="Q340" s="238">
        <v>285</v>
      </c>
      <c r="R340" s="87" t="e">
        <f t="shared" si="88"/>
        <v>#DIV/0!</v>
      </c>
      <c r="S340" s="87">
        <f t="shared" si="89"/>
        <v>0</v>
      </c>
      <c r="T340" s="3">
        <v>0.21</v>
      </c>
      <c r="U340" s="13">
        <f t="shared" si="90"/>
        <v>0</v>
      </c>
      <c r="V340" s="170"/>
      <c r="W340" s="171"/>
      <c r="X340" s="173"/>
    </row>
    <row r="341" spans="2:24" s="290" customFormat="1" x14ac:dyDescent="0.25">
      <c r="B341" s="25" t="s">
        <v>696</v>
      </c>
      <c r="C341" s="1" t="s">
        <v>2</v>
      </c>
      <c r="D341" s="53">
        <v>500</v>
      </c>
      <c r="E341" s="51" t="s">
        <v>525</v>
      </c>
      <c r="F341" s="51">
        <v>1000</v>
      </c>
      <c r="G341" s="54" t="s">
        <v>5</v>
      </c>
      <c r="H341" s="280"/>
      <c r="I341" s="9" t="s">
        <v>5</v>
      </c>
      <c r="J341" s="12" t="s">
        <v>84</v>
      </c>
      <c r="K341" s="2"/>
      <c r="L341" s="264">
        <v>1</v>
      </c>
      <c r="M341" s="86"/>
      <c r="N341" s="318">
        <v>750</v>
      </c>
      <c r="O341" s="87" t="e">
        <f t="shared" si="86"/>
        <v>#DIV/0!</v>
      </c>
      <c r="P341" s="87">
        <f t="shared" si="87"/>
        <v>0</v>
      </c>
      <c r="Q341" s="238">
        <v>335</v>
      </c>
      <c r="R341" s="87" t="e">
        <f t="shared" si="88"/>
        <v>#DIV/0!</v>
      </c>
      <c r="S341" s="87">
        <f t="shared" si="89"/>
        <v>0</v>
      </c>
      <c r="T341" s="3">
        <v>0.21</v>
      </c>
      <c r="U341" s="13">
        <f t="shared" si="90"/>
        <v>0</v>
      </c>
      <c r="V341" s="170"/>
      <c r="W341" s="171"/>
      <c r="X341" s="173"/>
    </row>
    <row r="342" spans="2:24" s="290" customFormat="1" x14ac:dyDescent="0.25">
      <c r="B342" s="25" t="s">
        <v>697</v>
      </c>
      <c r="C342" s="1" t="s">
        <v>2</v>
      </c>
      <c r="D342" s="53">
        <v>60</v>
      </c>
      <c r="E342" s="51" t="s">
        <v>525</v>
      </c>
      <c r="F342" s="51">
        <v>80</v>
      </c>
      <c r="G342" s="54" t="s">
        <v>5</v>
      </c>
      <c r="H342" s="280"/>
      <c r="I342" s="9" t="s">
        <v>5</v>
      </c>
      <c r="J342" s="12" t="s">
        <v>6</v>
      </c>
      <c r="K342" s="2"/>
      <c r="L342" s="264">
        <v>1</v>
      </c>
      <c r="M342" s="86"/>
      <c r="N342" s="318">
        <v>70</v>
      </c>
      <c r="O342" s="87" t="e">
        <f t="shared" si="86"/>
        <v>#DIV/0!</v>
      </c>
      <c r="P342" s="87">
        <f t="shared" si="87"/>
        <v>0</v>
      </c>
      <c r="Q342" s="238">
        <v>620</v>
      </c>
      <c r="R342" s="87" t="e">
        <f t="shared" si="88"/>
        <v>#DIV/0!</v>
      </c>
      <c r="S342" s="87">
        <f t="shared" si="89"/>
        <v>0</v>
      </c>
      <c r="T342" s="3">
        <v>0.21</v>
      </c>
      <c r="U342" s="13">
        <f t="shared" si="90"/>
        <v>0</v>
      </c>
      <c r="V342" s="170"/>
      <c r="W342" s="171"/>
      <c r="X342" s="173"/>
    </row>
    <row r="343" spans="2:24" s="290" customFormat="1" x14ac:dyDescent="0.25">
      <c r="B343" s="25" t="s">
        <v>490</v>
      </c>
      <c r="C343" s="1" t="s">
        <v>2</v>
      </c>
      <c r="D343" s="53">
        <v>1</v>
      </c>
      <c r="E343" s="51" t="s">
        <v>525</v>
      </c>
      <c r="F343" s="51">
        <v>3</v>
      </c>
      <c r="G343" s="54" t="s">
        <v>3</v>
      </c>
      <c r="H343" s="280"/>
      <c r="I343" s="9" t="s">
        <v>3</v>
      </c>
      <c r="J343" s="12" t="s">
        <v>78</v>
      </c>
      <c r="K343" s="2"/>
      <c r="L343" s="264">
        <v>1</v>
      </c>
      <c r="M343" s="86"/>
      <c r="N343" s="318">
        <v>2</v>
      </c>
      <c r="O343" s="87" t="e">
        <f t="shared" si="86"/>
        <v>#DIV/0!</v>
      </c>
      <c r="P343" s="87">
        <f t="shared" si="87"/>
        <v>0</v>
      </c>
      <c r="Q343" s="238">
        <v>110</v>
      </c>
      <c r="R343" s="87" t="e">
        <f t="shared" si="88"/>
        <v>#DIV/0!</v>
      </c>
      <c r="S343" s="87">
        <f t="shared" si="89"/>
        <v>0</v>
      </c>
      <c r="T343" s="3">
        <v>0.21</v>
      </c>
      <c r="U343" s="13">
        <f t="shared" si="90"/>
        <v>0</v>
      </c>
      <c r="V343" s="170"/>
      <c r="W343" s="171"/>
      <c r="X343" s="173"/>
    </row>
    <row r="344" spans="2:24" s="290" customFormat="1" x14ac:dyDescent="0.25">
      <c r="B344" s="25" t="s">
        <v>252</v>
      </c>
      <c r="C344" s="10" t="s">
        <v>251</v>
      </c>
      <c r="D344" s="11">
        <v>2000</v>
      </c>
      <c r="E344" s="51"/>
      <c r="F344" s="51"/>
      <c r="G344" s="9" t="s">
        <v>5</v>
      </c>
      <c r="H344" s="260"/>
      <c r="I344" s="9" t="s">
        <v>5</v>
      </c>
      <c r="J344" s="12" t="s">
        <v>253</v>
      </c>
      <c r="K344" s="2"/>
      <c r="L344" s="264">
        <v>1</v>
      </c>
      <c r="M344" s="86"/>
      <c r="N344" s="318">
        <v>2000</v>
      </c>
      <c r="O344" s="87" t="e">
        <f t="shared" si="86"/>
        <v>#DIV/0!</v>
      </c>
      <c r="P344" s="87">
        <f t="shared" si="87"/>
        <v>0</v>
      </c>
      <c r="Q344" s="238">
        <v>475</v>
      </c>
      <c r="R344" s="87" t="e">
        <f t="shared" si="88"/>
        <v>#DIV/0!</v>
      </c>
      <c r="S344" s="87">
        <f t="shared" si="89"/>
        <v>0</v>
      </c>
      <c r="T344" s="3">
        <v>0.21</v>
      </c>
      <c r="U344" s="13">
        <f t="shared" si="90"/>
        <v>0</v>
      </c>
      <c r="V344" s="170"/>
      <c r="W344" s="171"/>
      <c r="X344" s="173"/>
    </row>
    <row r="345" spans="2:24" s="4" customFormat="1" x14ac:dyDescent="0.25">
      <c r="B345" s="55"/>
      <c r="C345" s="239"/>
      <c r="D345" s="240"/>
      <c r="E345" s="239"/>
      <c r="F345" s="69"/>
      <c r="G345" s="69"/>
      <c r="H345" s="105"/>
      <c r="I345" s="69"/>
      <c r="J345" s="70"/>
      <c r="K345" s="241"/>
      <c r="L345" s="241"/>
      <c r="M345" s="242" t="s">
        <v>18</v>
      </c>
      <c r="N345" s="313"/>
      <c r="O345" s="242"/>
      <c r="P345" s="242"/>
      <c r="Q345" s="269"/>
      <c r="R345" s="243" t="e">
        <f>SUM(R338:R344)</f>
        <v>#DIV/0!</v>
      </c>
      <c r="S345" s="71"/>
      <c r="T345" s="244"/>
      <c r="U345" s="71"/>
      <c r="V345" s="175"/>
      <c r="W345" s="176"/>
      <c r="X345" s="177"/>
    </row>
    <row r="346" spans="2:24" s="4" customFormat="1" x14ac:dyDescent="0.25">
      <c r="B346" s="10"/>
      <c r="C346" s="245"/>
      <c r="D346" s="277"/>
      <c r="E346" s="245"/>
      <c r="F346" s="35"/>
      <c r="G346" s="35"/>
      <c r="H346" s="106"/>
      <c r="I346" s="35"/>
      <c r="J346" s="36"/>
      <c r="K346" s="246"/>
      <c r="L346" s="246"/>
      <c r="M346" s="37"/>
      <c r="N346" s="331"/>
      <c r="O346" s="37"/>
      <c r="P346" s="37"/>
      <c r="Q346" s="247"/>
      <c r="R346" s="37"/>
      <c r="S346" s="37"/>
      <c r="T346" s="248"/>
      <c r="U346" s="37"/>
      <c r="V346" s="180"/>
      <c r="W346" s="181"/>
      <c r="X346" s="182"/>
    </row>
    <row r="347" spans="2:24" x14ac:dyDescent="0.25">
      <c r="B347" s="125" t="s">
        <v>673</v>
      </c>
      <c r="C347" s="126"/>
      <c r="D347" s="126"/>
      <c r="E347" s="126"/>
      <c r="F347" s="126"/>
      <c r="G347" s="126"/>
      <c r="H347" s="126"/>
      <c r="I347" s="126"/>
      <c r="J347" s="126"/>
      <c r="K347" s="126"/>
      <c r="L347" s="126"/>
      <c r="M347" s="126"/>
      <c r="N347" s="328"/>
      <c r="O347" s="126"/>
      <c r="P347" s="126"/>
      <c r="Q347" s="126"/>
      <c r="R347" s="126"/>
      <c r="S347" s="126"/>
      <c r="T347" s="126"/>
      <c r="U347" s="126"/>
      <c r="V347" s="126"/>
      <c r="W347" s="286"/>
      <c r="X347" s="127"/>
    </row>
    <row r="348" spans="2:24" s="290" customFormat="1" x14ac:dyDescent="0.25">
      <c r="B348" s="82" t="s">
        <v>698</v>
      </c>
      <c r="C348" s="83" t="s">
        <v>2</v>
      </c>
      <c r="D348" s="53">
        <v>30</v>
      </c>
      <c r="E348" s="51"/>
      <c r="F348" s="51"/>
      <c r="G348" s="54" t="s">
        <v>294</v>
      </c>
      <c r="H348" s="280"/>
      <c r="I348" s="54" t="s">
        <v>294</v>
      </c>
      <c r="J348" s="84" t="s">
        <v>200</v>
      </c>
      <c r="K348" s="85"/>
      <c r="L348" s="235">
        <v>24</v>
      </c>
      <c r="M348" s="86"/>
      <c r="N348" s="318">
        <v>30</v>
      </c>
      <c r="O348" s="87" t="e">
        <f t="shared" ref="O348:O351" si="91">M348/H348*N348</f>
        <v>#DIV/0!</v>
      </c>
      <c r="P348" s="87">
        <f t="shared" ref="P348:P351" si="92">M348*K348</f>
        <v>0</v>
      </c>
      <c r="Q348" s="236">
        <v>1425</v>
      </c>
      <c r="R348" s="87" t="e">
        <f t="shared" ref="R348:R351" si="93">O348*Q348</f>
        <v>#DIV/0!</v>
      </c>
      <c r="S348" s="87">
        <f>M348*K348</f>
        <v>0</v>
      </c>
      <c r="T348" s="88">
        <v>0.21</v>
      </c>
      <c r="U348" s="87">
        <f>M348*(1+T348)</f>
        <v>0</v>
      </c>
      <c r="V348" s="170" t="s">
        <v>523</v>
      </c>
      <c r="W348" s="171">
        <v>0.95</v>
      </c>
      <c r="X348" s="179"/>
    </row>
    <row r="349" spans="2:24" s="290" customFormat="1" x14ac:dyDescent="0.25">
      <c r="B349" s="25" t="s">
        <v>494</v>
      </c>
      <c r="C349" s="1" t="s">
        <v>2</v>
      </c>
      <c r="D349" s="53">
        <v>100</v>
      </c>
      <c r="E349" s="51" t="s">
        <v>525</v>
      </c>
      <c r="F349" s="51">
        <v>125</v>
      </c>
      <c r="G349" s="54" t="s">
        <v>3</v>
      </c>
      <c r="H349" s="280"/>
      <c r="I349" s="9" t="s">
        <v>3</v>
      </c>
      <c r="J349" s="12" t="s">
        <v>200</v>
      </c>
      <c r="K349" s="2"/>
      <c r="L349" s="264">
        <v>24</v>
      </c>
      <c r="M349" s="86"/>
      <c r="N349" s="318">
        <v>100</v>
      </c>
      <c r="O349" s="87" t="e">
        <f t="shared" si="91"/>
        <v>#DIV/0!</v>
      </c>
      <c r="P349" s="87">
        <f t="shared" si="92"/>
        <v>0</v>
      </c>
      <c r="Q349" s="238">
        <v>1035</v>
      </c>
      <c r="R349" s="87" t="e">
        <f t="shared" si="93"/>
        <v>#DIV/0!</v>
      </c>
      <c r="S349" s="87">
        <f>M349*K349</f>
        <v>0</v>
      </c>
      <c r="T349" s="3">
        <v>0.21</v>
      </c>
      <c r="U349" s="13">
        <f>M349*(1+T349)</f>
        <v>0</v>
      </c>
      <c r="V349" s="170"/>
      <c r="W349" s="171"/>
      <c r="X349" s="173"/>
    </row>
    <row r="350" spans="2:24" s="290" customFormat="1" x14ac:dyDescent="0.25">
      <c r="B350" s="25" t="s">
        <v>290</v>
      </c>
      <c r="C350" s="1" t="s">
        <v>2</v>
      </c>
      <c r="D350" s="53">
        <v>2000</v>
      </c>
      <c r="E350" s="51"/>
      <c r="F350" s="51"/>
      <c r="G350" s="54" t="s">
        <v>0</v>
      </c>
      <c r="H350" s="260"/>
      <c r="I350" s="9" t="s">
        <v>0</v>
      </c>
      <c r="J350" s="12" t="s">
        <v>291</v>
      </c>
      <c r="K350" s="2"/>
      <c r="L350" s="264">
        <v>1</v>
      </c>
      <c r="M350" s="86"/>
      <c r="N350" s="318">
        <v>2000</v>
      </c>
      <c r="O350" s="87" t="e">
        <f t="shared" si="91"/>
        <v>#DIV/0!</v>
      </c>
      <c r="P350" s="87">
        <f t="shared" si="92"/>
        <v>0</v>
      </c>
      <c r="Q350" s="238">
        <v>215</v>
      </c>
      <c r="R350" s="87" t="e">
        <f t="shared" si="93"/>
        <v>#DIV/0!</v>
      </c>
      <c r="S350" s="87">
        <f>M350*K350</f>
        <v>0</v>
      </c>
      <c r="T350" s="3">
        <v>0.21</v>
      </c>
      <c r="U350" s="13">
        <f>M350*(1+T350)</f>
        <v>0</v>
      </c>
      <c r="V350" s="170"/>
      <c r="W350" s="171"/>
      <c r="X350" s="173"/>
    </row>
    <row r="351" spans="2:24" s="290" customFormat="1" x14ac:dyDescent="0.25">
      <c r="B351" s="10" t="s">
        <v>670</v>
      </c>
      <c r="C351" s="25" t="s">
        <v>671</v>
      </c>
      <c r="D351" s="301">
        <v>4</v>
      </c>
      <c r="E351" s="51"/>
      <c r="F351" s="51"/>
      <c r="G351" s="51" t="s">
        <v>476</v>
      </c>
      <c r="H351" s="280"/>
      <c r="I351" s="35" t="s">
        <v>3</v>
      </c>
      <c r="J351" s="41" t="s">
        <v>200</v>
      </c>
      <c r="K351" s="42"/>
      <c r="L351" s="276">
        <v>12</v>
      </c>
      <c r="M351" s="86"/>
      <c r="N351" s="318">
        <v>4</v>
      </c>
      <c r="O351" s="87" t="e">
        <f t="shared" si="91"/>
        <v>#DIV/0!</v>
      </c>
      <c r="P351" s="43">
        <f t="shared" si="92"/>
        <v>0</v>
      </c>
      <c r="Q351" s="275">
        <v>4530</v>
      </c>
      <c r="R351" s="87" t="e">
        <f t="shared" si="93"/>
        <v>#DIV/0!</v>
      </c>
      <c r="S351" s="87">
        <f>M351*K351</f>
        <v>0</v>
      </c>
      <c r="T351" s="88">
        <v>0.21</v>
      </c>
      <c r="U351" s="87">
        <f>M351*(1+T351)</f>
        <v>0</v>
      </c>
      <c r="V351" s="282"/>
      <c r="W351" s="283"/>
      <c r="X351" s="173" t="s">
        <v>672</v>
      </c>
    </row>
    <row r="352" spans="2:24" s="4" customFormat="1" x14ac:dyDescent="0.25">
      <c r="B352" s="55"/>
      <c r="C352" s="239"/>
      <c r="D352" s="240"/>
      <c r="E352" s="239"/>
      <c r="F352" s="69"/>
      <c r="G352" s="69"/>
      <c r="H352" s="105"/>
      <c r="I352" s="69"/>
      <c r="J352" s="70"/>
      <c r="K352" s="241"/>
      <c r="L352" s="241"/>
      <c r="M352" s="242" t="s">
        <v>18</v>
      </c>
      <c r="N352" s="313"/>
      <c r="O352" s="242"/>
      <c r="P352" s="242"/>
      <c r="Q352" s="269"/>
      <c r="R352" s="243" t="e">
        <f>SUM(R348:R351)</f>
        <v>#DIV/0!</v>
      </c>
      <c r="S352" s="71"/>
      <c r="T352" s="244"/>
      <c r="U352" s="71"/>
      <c r="V352" s="175"/>
      <c r="W352" s="176"/>
      <c r="X352" s="177"/>
    </row>
    <row r="353" spans="2:24" s="4" customFormat="1" x14ac:dyDescent="0.25">
      <c r="B353" s="46"/>
      <c r="C353" s="228"/>
      <c r="D353" s="229"/>
      <c r="E353" s="228"/>
      <c r="F353" s="40"/>
      <c r="G353" s="40"/>
      <c r="H353" s="102"/>
      <c r="I353" s="40"/>
      <c r="J353" s="47"/>
      <c r="K353" s="230"/>
      <c r="L353" s="230"/>
      <c r="M353" s="48"/>
      <c r="N353" s="311"/>
      <c r="O353" s="48"/>
      <c r="P353" s="48"/>
      <c r="Q353" s="231"/>
      <c r="R353" s="48"/>
      <c r="S353" s="48"/>
      <c r="T353" s="232"/>
      <c r="U353" s="48"/>
      <c r="V353" s="183"/>
      <c r="W353" s="184"/>
      <c r="X353" s="166"/>
    </row>
    <row r="354" spans="2:24" x14ac:dyDescent="0.25">
      <c r="B354" s="125" t="s">
        <v>292</v>
      </c>
      <c r="C354" s="126"/>
      <c r="D354" s="126"/>
      <c r="E354" s="126"/>
      <c r="F354" s="126"/>
      <c r="G354" s="126"/>
      <c r="H354" s="126"/>
      <c r="I354" s="126"/>
      <c r="J354" s="126"/>
      <c r="K354" s="126"/>
      <c r="L354" s="126"/>
      <c r="M354" s="126"/>
      <c r="N354" s="328"/>
      <c r="O354" s="126"/>
      <c r="P354" s="126"/>
      <c r="Q354" s="126"/>
      <c r="R354" s="126"/>
      <c r="S354" s="126"/>
      <c r="T354" s="126"/>
      <c r="U354" s="126"/>
      <c r="V354" s="126"/>
      <c r="W354" s="286"/>
      <c r="X354" s="127"/>
    </row>
    <row r="355" spans="2:24" s="290" customFormat="1" x14ac:dyDescent="0.25">
      <c r="B355" s="82" t="s">
        <v>699</v>
      </c>
      <c r="C355" s="117" t="s">
        <v>293</v>
      </c>
      <c r="D355" s="53">
        <v>100</v>
      </c>
      <c r="E355" s="51"/>
      <c r="F355" s="51"/>
      <c r="G355" s="54" t="s">
        <v>3</v>
      </c>
      <c r="H355" s="280"/>
      <c r="I355" s="54" t="s">
        <v>3</v>
      </c>
      <c r="J355" s="84" t="s">
        <v>643</v>
      </c>
      <c r="K355" s="85"/>
      <c r="L355" s="235">
        <v>1</v>
      </c>
      <c r="M355" s="86"/>
      <c r="N355" s="318">
        <v>100</v>
      </c>
      <c r="O355" s="87" t="e">
        <f t="shared" ref="O355:O359" si="94">M355/H355*N355</f>
        <v>#DIV/0!</v>
      </c>
      <c r="P355" s="87">
        <f t="shared" ref="P355:P359" si="95">M355*K355</f>
        <v>0</v>
      </c>
      <c r="Q355" s="236">
        <v>1500</v>
      </c>
      <c r="R355" s="87" t="e">
        <f t="shared" ref="R355:R359" si="96">O355*Q355</f>
        <v>#DIV/0!</v>
      </c>
      <c r="S355" s="87">
        <f>M355*K355</f>
        <v>0</v>
      </c>
      <c r="T355" s="88">
        <v>0.21</v>
      </c>
      <c r="U355" s="87">
        <f>M355*(1+T355)</f>
        <v>0</v>
      </c>
      <c r="V355" s="170"/>
      <c r="W355" s="171"/>
      <c r="X355" s="179"/>
    </row>
    <row r="356" spans="2:24" s="290" customFormat="1" x14ac:dyDescent="0.25">
      <c r="B356" s="25" t="s">
        <v>651</v>
      </c>
      <c r="C356" s="1" t="s">
        <v>2</v>
      </c>
      <c r="D356" s="53">
        <v>5</v>
      </c>
      <c r="E356" s="51"/>
      <c r="F356" s="51"/>
      <c r="G356" s="54" t="s">
        <v>3</v>
      </c>
      <c r="H356" s="260"/>
      <c r="I356" s="9" t="s">
        <v>3</v>
      </c>
      <c r="J356" s="12" t="s">
        <v>8</v>
      </c>
      <c r="K356" s="2"/>
      <c r="L356" s="264">
        <v>1</v>
      </c>
      <c r="M356" s="86"/>
      <c r="N356" s="318">
        <v>5</v>
      </c>
      <c r="O356" s="87" t="e">
        <f t="shared" si="94"/>
        <v>#DIV/0!</v>
      </c>
      <c r="P356" s="87">
        <f t="shared" si="95"/>
        <v>0</v>
      </c>
      <c r="Q356" s="238">
        <v>655</v>
      </c>
      <c r="R356" s="87" t="e">
        <f t="shared" si="96"/>
        <v>#DIV/0!</v>
      </c>
      <c r="S356" s="87">
        <f>M356*K356</f>
        <v>0</v>
      </c>
      <c r="T356" s="3">
        <v>0.21</v>
      </c>
      <c r="U356" s="13">
        <f>M356*(1+T356)</f>
        <v>0</v>
      </c>
      <c r="V356" s="170"/>
      <c r="W356" s="171"/>
      <c r="X356" s="173"/>
    </row>
    <row r="357" spans="2:24" s="290" customFormat="1" x14ac:dyDescent="0.25">
      <c r="B357" s="25" t="s">
        <v>652</v>
      </c>
      <c r="C357" s="1" t="s">
        <v>2</v>
      </c>
      <c r="D357" s="53">
        <v>1</v>
      </c>
      <c r="E357" s="51"/>
      <c r="F357" s="51"/>
      <c r="G357" s="54" t="s">
        <v>329</v>
      </c>
      <c r="H357" s="260"/>
      <c r="I357" s="9" t="s">
        <v>329</v>
      </c>
      <c r="J357" s="12" t="s">
        <v>6</v>
      </c>
      <c r="K357" s="2"/>
      <c r="L357" s="264">
        <v>1</v>
      </c>
      <c r="M357" s="86"/>
      <c r="N357" s="318">
        <v>1</v>
      </c>
      <c r="O357" s="87" t="e">
        <f t="shared" si="94"/>
        <v>#DIV/0!</v>
      </c>
      <c r="P357" s="87">
        <f t="shared" si="95"/>
        <v>0</v>
      </c>
      <c r="Q357" s="238">
        <v>137</v>
      </c>
      <c r="R357" s="87" t="e">
        <f t="shared" si="96"/>
        <v>#DIV/0!</v>
      </c>
      <c r="S357" s="87">
        <f>M357*K357</f>
        <v>0</v>
      </c>
      <c r="T357" s="3">
        <v>0.21</v>
      </c>
      <c r="U357" s="13">
        <f>M357*(1+T357)</f>
        <v>0</v>
      </c>
      <c r="V357" s="170"/>
      <c r="W357" s="171"/>
      <c r="X357" s="173"/>
    </row>
    <row r="358" spans="2:24" s="290" customFormat="1" x14ac:dyDescent="0.25">
      <c r="B358" s="25" t="s">
        <v>700</v>
      </c>
      <c r="C358" s="1" t="s">
        <v>2</v>
      </c>
      <c r="D358" s="53">
        <v>100</v>
      </c>
      <c r="E358" s="51" t="s">
        <v>525</v>
      </c>
      <c r="F358" s="51">
        <v>105</v>
      </c>
      <c r="G358" s="54" t="s">
        <v>3</v>
      </c>
      <c r="H358" s="280"/>
      <c r="I358" s="9" t="s">
        <v>3</v>
      </c>
      <c r="J358" s="12" t="s">
        <v>8</v>
      </c>
      <c r="K358" s="2"/>
      <c r="L358" s="264">
        <v>1</v>
      </c>
      <c r="M358" s="86"/>
      <c r="N358" s="318">
        <v>100</v>
      </c>
      <c r="O358" s="87" t="e">
        <f t="shared" si="94"/>
        <v>#DIV/0!</v>
      </c>
      <c r="P358" s="87">
        <f t="shared" si="95"/>
        <v>0</v>
      </c>
      <c r="Q358" s="238">
        <v>1400</v>
      </c>
      <c r="R358" s="87" t="e">
        <f t="shared" si="96"/>
        <v>#DIV/0!</v>
      </c>
      <c r="S358" s="87">
        <f>M358*K358</f>
        <v>0</v>
      </c>
      <c r="T358" s="3">
        <v>0.21</v>
      </c>
      <c r="U358" s="13">
        <f>M358*(1+T358)</f>
        <v>0</v>
      </c>
      <c r="V358" s="170"/>
      <c r="W358" s="171"/>
      <c r="X358" s="173"/>
    </row>
    <row r="359" spans="2:24" s="290" customFormat="1" x14ac:dyDescent="0.25">
      <c r="B359" s="25" t="s">
        <v>701</v>
      </c>
      <c r="C359" s="1" t="s">
        <v>2</v>
      </c>
      <c r="D359" s="53">
        <v>100</v>
      </c>
      <c r="E359" s="51"/>
      <c r="F359" s="51"/>
      <c r="G359" s="54" t="s">
        <v>3</v>
      </c>
      <c r="H359" s="260"/>
      <c r="I359" s="9" t="s">
        <v>329</v>
      </c>
      <c r="J359" s="12" t="s">
        <v>8</v>
      </c>
      <c r="K359" s="2"/>
      <c r="L359" s="264">
        <v>1</v>
      </c>
      <c r="M359" s="86"/>
      <c r="N359" s="318">
        <v>100</v>
      </c>
      <c r="O359" s="87" t="e">
        <f t="shared" si="94"/>
        <v>#DIV/0!</v>
      </c>
      <c r="P359" s="87">
        <f t="shared" si="95"/>
        <v>0</v>
      </c>
      <c r="Q359" s="238">
        <v>16500</v>
      </c>
      <c r="R359" s="87" t="e">
        <f t="shared" si="96"/>
        <v>#DIV/0!</v>
      </c>
      <c r="S359" s="87">
        <f>M359*K359</f>
        <v>0</v>
      </c>
      <c r="T359" s="3">
        <v>0.21</v>
      </c>
      <c r="U359" s="13">
        <f>M359*(1+T359)</f>
        <v>0</v>
      </c>
      <c r="V359" s="170"/>
      <c r="W359" s="171"/>
      <c r="X359" s="173"/>
    </row>
    <row r="360" spans="2:24" s="4" customFormat="1" x14ac:dyDescent="0.25">
      <c r="B360" s="55"/>
      <c r="C360" s="239"/>
      <c r="D360" s="240"/>
      <c r="E360" s="239"/>
      <c r="F360" s="69"/>
      <c r="G360" s="69"/>
      <c r="H360" s="105"/>
      <c r="I360" s="69"/>
      <c r="J360" s="70"/>
      <c r="K360" s="241"/>
      <c r="L360" s="241"/>
      <c r="M360" s="242" t="s">
        <v>18</v>
      </c>
      <c r="N360" s="313"/>
      <c r="O360" s="242"/>
      <c r="P360" s="242"/>
      <c r="Q360" s="269"/>
      <c r="R360" s="243" t="e">
        <f>SUM(R355:R359)</f>
        <v>#DIV/0!</v>
      </c>
      <c r="S360" s="71"/>
      <c r="T360" s="244"/>
      <c r="U360" s="71"/>
      <c r="V360" s="175"/>
      <c r="W360" s="176"/>
      <c r="X360" s="177"/>
    </row>
    <row r="361" spans="2:24" s="4" customFormat="1" x14ac:dyDescent="0.25">
      <c r="B361" s="46"/>
      <c r="C361" s="228"/>
      <c r="D361" s="229"/>
      <c r="E361" s="228"/>
      <c r="F361" s="40"/>
      <c r="G361" s="40"/>
      <c r="H361" s="102"/>
      <c r="I361" s="40"/>
      <c r="J361" s="47"/>
      <c r="K361" s="230"/>
      <c r="L361" s="230"/>
      <c r="M361" s="48"/>
      <c r="N361" s="311"/>
      <c r="O361" s="48"/>
      <c r="P361" s="48"/>
      <c r="Q361" s="231"/>
      <c r="R361" s="48"/>
      <c r="S361" s="48"/>
      <c r="T361" s="232"/>
      <c r="U361" s="48"/>
      <c r="V361" s="183"/>
      <c r="W361" s="184"/>
      <c r="X361" s="166"/>
    </row>
    <row r="362" spans="2:24" x14ac:dyDescent="0.25">
      <c r="B362" s="204" t="s">
        <v>57</v>
      </c>
      <c r="C362" s="205"/>
      <c r="D362" s="112"/>
      <c r="E362" s="205"/>
      <c r="F362" s="93"/>
      <c r="G362" s="92"/>
      <c r="H362" s="92"/>
      <c r="I362" s="92"/>
      <c r="J362" s="92"/>
      <c r="K362" s="92"/>
      <c r="L362" s="92"/>
      <c r="M362" s="92"/>
      <c r="N362" s="312"/>
      <c r="O362" s="92"/>
      <c r="P362" s="92"/>
      <c r="Q362" s="92"/>
      <c r="R362" s="92"/>
      <c r="S362" s="92"/>
      <c r="T362" s="92"/>
      <c r="U362" s="92"/>
      <c r="V362" s="93"/>
      <c r="W362" s="285"/>
      <c r="X362" s="94"/>
    </row>
    <row r="363" spans="2:24" s="290" customFormat="1" x14ac:dyDescent="0.25">
      <c r="B363" s="82" t="s">
        <v>23</v>
      </c>
      <c r="C363" s="83" t="s">
        <v>2</v>
      </c>
      <c r="D363" s="53">
        <v>4</v>
      </c>
      <c r="E363" s="51"/>
      <c r="F363" s="51"/>
      <c r="G363" s="54" t="s">
        <v>3</v>
      </c>
      <c r="H363" s="280"/>
      <c r="I363" s="54" t="s">
        <v>3</v>
      </c>
      <c r="J363" s="84" t="s">
        <v>25</v>
      </c>
      <c r="K363" s="85"/>
      <c r="L363" s="235">
        <v>20</v>
      </c>
      <c r="M363" s="86"/>
      <c r="N363" s="318">
        <v>4</v>
      </c>
      <c r="O363" s="87" t="e">
        <f t="shared" ref="O363:O364" si="97">M363/H363*N363</f>
        <v>#DIV/0!</v>
      </c>
      <c r="P363" s="87">
        <f t="shared" ref="P363:P364" si="98">M363*K363</f>
        <v>0</v>
      </c>
      <c r="Q363" s="236">
        <v>630</v>
      </c>
      <c r="R363" s="87" t="e">
        <f t="shared" ref="R363:R364" si="99">O363*Q363</f>
        <v>#DIV/0!</v>
      </c>
      <c r="S363" s="87">
        <f>M363*K363</f>
        <v>0</v>
      </c>
      <c r="T363" s="88">
        <v>0.21</v>
      </c>
      <c r="U363" s="87">
        <f>M363*(1+T363)</f>
        <v>0</v>
      </c>
      <c r="V363" s="170" t="s">
        <v>523</v>
      </c>
      <c r="W363" s="171">
        <v>1.19</v>
      </c>
      <c r="X363" s="179"/>
    </row>
    <row r="364" spans="2:24" s="290" customFormat="1" x14ac:dyDescent="0.25">
      <c r="B364" s="25" t="s">
        <v>24</v>
      </c>
      <c r="C364" s="1" t="s">
        <v>2</v>
      </c>
      <c r="D364" s="53">
        <v>4</v>
      </c>
      <c r="E364" s="51"/>
      <c r="F364" s="51"/>
      <c r="G364" s="54" t="s">
        <v>3</v>
      </c>
      <c r="H364" s="260"/>
      <c r="I364" s="9" t="s">
        <v>3</v>
      </c>
      <c r="J364" s="12" t="s">
        <v>25</v>
      </c>
      <c r="K364" s="2"/>
      <c r="L364" s="264">
        <v>10</v>
      </c>
      <c r="M364" s="86"/>
      <c r="N364" s="318">
        <v>4</v>
      </c>
      <c r="O364" s="87" t="e">
        <f t="shared" si="97"/>
        <v>#DIV/0!</v>
      </c>
      <c r="P364" s="87">
        <f t="shared" si="98"/>
        <v>0</v>
      </c>
      <c r="Q364" s="238">
        <v>165</v>
      </c>
      <c r="R364" s="87" t="e">
        <f t="shared" si="99"/>
        <v>#DIV/0!</v>
      </c>
      <c r="S364" s="87">
        <f>M364*K364</f>
        <v>0</v>
      </c>
      <c r="T364" s="3">
        <v>0.21</v>
      </c>
      <c r="U364" s="13">
        <f>M364*(1+T364)</f>
        <v>0</v>
      </c>
      <c r="V364" s="170" t="s">
        <v>523</v>
      </c>
      <c r="W364" s="171">
        <v>1.19</v>
      </c>
      <c r="X364" s="173"/>
    </row>
    <row r="365" spans="2:24" s="4" customFormat="1" x14ac:dyDescent="0.25">
      <c r="B365" s="55"/>
      <c r="C365" s="239"/>
      <c r="D365" s="240"/>
      <c r="E365" s="239"/>
      <c r="F365" s="69"/>
      <c r="G365" s="69"/>
      <c r="H365" s="105"/>
      <c r="I365" s="69"/>
      <c r="J365" s="70"/>
      <c r="K365" s="241"/>
      <c r="L365" s="241"/>
      <c r="M365" s="242" t="s">
        <v>18</v>
      </c>
      <c r="N365" s="313"/>
      <c r="O365" s="242"/>
      <c r="P365" s="242"/>
      <c r="Q365" s="269"/>
      <c r="R365" s="243" t="e">
        <f>SUM(R363:R364)</f>
        <v>#DIV/0!</v>
      </c>
      <c r="S365" s="71"/>
      <c r="T365" s="244"/>
      <c r="U365" s="71"/>
      <c r="V365" s="175"/>
      <c r="W365" s="176"/>
      <c r="X365" s="177"/>
    </row>
    <row r="366" spans="2:24" s="4" customFormat="1" x14ac:dyDescent="0.25">
      <c r="B366" s="10"/>
      <c r="C366" s="245"/>
      <c r="D366" s="277"/>
      <c r="E366" s="245"/>
      <c r="F366" s="35"/>
      <c r="G366" s="35"/>
      <c r="H366" s="106"/>
      <c r="I366" s="35"/>
      <c r="J366" s="36"/>
      <c r="K366" s="246"/>
      <c r="L366" s="246"/>
      <c r="M366" s="37"/>
      <c r="N366" s="331"/>
      <c r="O366" s="37"/>
      <c r="P366" s="37"/>
      <c r="Q366" s="247"/>
      <c r="R366" s="37"/>
      <c r="S366" s="37"/>
      <c r="T366" s="248"/>
      <c r="U366" s="37"/>
      <c r="V366" s="180"/>
      <c r="W366" s="181"/>
      <c r="X366" s="182"/>
    </row>
    <row r="367" spans="2:24" x14ac:dyDescent="0.25">
      <c r="B367" s="74"/>
      <c r="C367" s="4"/>
      <c r="D367" s="98"/>
      <c r="E367" s="4"/>
      <c r="F367" s="101"/>
      <c r="G367" s="4"/>
      <c r="H367" s="107"/>
      <c r="I367" s="4"/>
      <c r="J367" s="4"/>
      <c r="K367" s="4"/>
      <c r="L367" s="4"/>
      <c r="M367" s="4"/>
      <c r="N367" s="316"/>
      <c r="O367" s="4"/>
      <c r="P367" s="4"/>
      <c r="Q367" s="4"/>
      <c r="R367" s="4"/>
      <c r="S367" s="4"/>
      <c r="T367" s="4"/>
      <c r="U367" s="191"/>
      <c r="V367" s="192"/>
      <c r="W367" s="288"/>
    </row>
    <row r="368" spans="2:24" s="4" customFormat="1" ht="25.5" customHeight="1" x14ac:dyDescent="0.25">
      <c r="B368" s="56"/>
      <c r="C368" s="255"/>
      <c r="D368" s="256"/>
      <c r="E368" s="255"/>
      <c r="F368" s="64"/>
      <c r="G368" s="64"/>
      <c r="H368" s="108"/>
      <c r="I368" s="64"/>
      <c r="J368" s="65"/>
      <c r="K368" s="257"/>
      <c r="L368" s="257"/>
      <c r="M368" s="258" t="s">
        <v>522</v>
      </c>
      <c r="N368" s="315"/>
      <c r="O368" s="258"/>
      <c r="P368" s="258"/>
      <c r="Q368" s="278"/>
      <c r="R368" s="265" t="e">
        <f>SUM(R29+R41+R61+R83+R99+R111+R125+R142+R154+R180+R202+R210+R228+R267+R287+R295+R311+R334+R345+R352+R360+R365)</f>
        <v>#DIV/0!</v>
      </c>
      <c r="S368" s="66"/>
      <c r="T368" s="259"/>
      <c r="U368" s="66"/>
      <c r="V368" s="193"/>
      <c r="W368" s="194"/>
      <c r="X368" s="195"/>
    </row>
    <row r="369" spans="2:23" x14ac:dyDescent="0.25">
      <c r="B369" s="74"/>
      <c r="C369" s="4"/>
      <c r="D369" s="98"/>
      <c r="E369" s="4"/>
      <c r="F369" s="101"/>
      <c r="G369" s="4"/>
      <c r="H369" s="107"/>
      <c r="I369" s="4"/>
      <c r="J369" s="4"/>
      <c r="K369" s="4"/>
      <c r="L369" s="4"/>
      <c r="M369" s="4"/>
      <c r="N369" s="316"/>
      <c r="O369" s="4"/>
      <c r="P369" s="4"/>
      <c r="Q369" s="4"/>
      <c r="R369" s="4"/>
      <c r="S369" s="4"/>
      <c r="T369" s="4"/>
      <c r="U369" s="191"/>
      <c r="V369" s="192"/>
      <c r="W369" s="288"/>
    </row>
    <row r="370" spans="2:23" x14ac:dyDescent="0.25">
      <c r="K370" s="6"/>
      <c r="L370" s="6"/>
      <c r="M370" s="6"/>
      <c r="N370" s="317"/>
      <c r="O370" s="6"/>
      <c r="P370" s="6"/>
      <c r="Q370" s="6"/>
      <c r="R370" s="6"/>
      <c r="S370" s="6"/>
      <c r="T370" s="6"/>
      <c r="U370" s="196"/>
    </row>
    <row r="371" spans="2:23" x14ac:dyDescent="0.25">
      <c r="K371" s="6"/>
      <c r="L371" s="6"/>
      <c r="M371" s="6"/>
      <c r="N371" s="317"/>
      <c r="O371" s="6"/>
      <c r="P371" s="6"/>
      <c r="Q371" s="6"/>
      <c r="R371" s="6"/>
      <c r="S371" s="6"/>
      <c r="T371" s="6"/>
      <c r="U371" s="196"/>
    </row>
    <row r="372" spans="2:23" x14ac:dyDescent="0.25">
      <c r="K372" s="6"/>
      <c r="L372" s="6"/>
      <c r="M372" s="6"/>
      <c r="N372" s="317"/>
      <c r="O372" s="6"/>
      <c r="P372" s="6"/>
      <c r="Q372" s="6"/>
      <c r="R372" s="6"/>
      <c r="S372" s="6"/>
      <c r="T372" s="6"/>
      <c r="U372" s="196"/>
    </row>
    <row r="373" spans="2:23" x14ac:dyDescent="0.25">
      <c r="K373" s="6"/>
      <c r="L373" s="6"/>
      <c r="M373" s="6"/>
      <c r="N373" s="317"/>
      <c r="O373" s="6"/>
      <c r="P373" s="6"/>
      <c r="Q373" s="6"/>
      <c r="R373" s="6"/>
      <c r="S373" s="6"/>
      <c r="T373" s="6"/>
      <c r="U373" s="196"/>
    </row>
    <row r="374" spans="2:23" x14ac:dyDescent="0.25">
      <c r="K374" s="6"/>
      <c r="L374" s="6"/>
      <c r="M374" s="6"/>
      <c r="N374" s="317"/>
      <c r="O374" s="6"/>
      <c r="P374" s="6"/>
      <c r="Q374" s="6"/>
      <c r="R374" s="6"/>
      <c r="S374" s="6"/>
      <c r="T374" s="6"/>
      <c r="U374" s="196"/>
    </row>
  </sheetData>
  <sheetProtection algorithmName="SHA-512" hashValue="ZLWPV2AR5TcE7DlcVAab8ykmxkOrHQjSa39ZoHkO2semWzzwlCFAbGFhv1JgSVgh2+4AMYYLBcaVZhIMcvMa/w==" saltValue="2vfFKG0FxxumpgVpRoK4GQ==" spinCount="100000" sheet="1" objects="1" scenarios="1"/>
  <dataConsolidate/>
  <mergeCells count="9">
    <mergeCell ref="B2:X2"/>
    <mergeCell ref="B3:X3"/>
    <mergeCell ref="B5:X5"/>
    <mergeCell ref="B6:X6"/>
    <mergeCell ref="X328:X330"/>
    <mergeCell ref="X314:X322"/>
    <mergeCell ref="V9:W9"/>
    <mergeCell ref="D9:G9"/>
    <mergeCell ref="H9:I9"/>
  </mergeCells>
  <dataValidations count="6">
    <dataValidation type="whole" allowBlank="1" showInputMessage="1" showErrorMessage="1" sqref="K213:K227 K13:K28 K32:K40 K355:K359 K64:K82 K86:K98 K102:K110 K183:K201 K128:K141 K145:K153 K157:K179 K231:K266 K270:K286 K314:K333 K298:K310 K114:K124 K338:K344 K348:K351 K363:K364 K205:K209 K292:K294 K44:K60">
      <formula1>0</formula1>
      <formula2>L13</formula2>
    </dataValidation>
    <dataValidation type="decimal" allowBlank="1" showInputMessage="1" showErrorMessage="1" sqref="H13:H25 H27:H28 H37:H39 H46:H47 H49 H52 H57:H59 H65:H78 H96:H97 H105:H107 H109 H116 H120:H124 H129:H133 H135 H137:H139 H152:H153 H147 H163 H169 H213:H214 H216 H221 H226:H227 H190:H192 H239 H263:H264 H338:H339 H32:H34 H307:H308 H282 H233 H245 H266 H279 H341:H343 H349 H358">
      <formula1>D13</formula1>
      <formula2>F13</formula2>
    </dataValidation>
    <dataValidation type="decimal" operator="equal" allowBlank="1" showInputMessage="1" showErrorMessage="1" sqref="H283:H286 H26 H344 H265 H40 H48 H50:H51 H53:H56 H60 H64 H79:H82 H86:H95 H98 H102:H104 H108 H110 H183:H189 H117:H119 H128 H350:H351 H134 H136 H140:H141 H145:H146 H148:H151 H270:H278 H157:H162 H164:H168 H170:H179 H240:H244 H217:H220 H222:H225 H193:H201 H234:H238 H246:H262 H309:H310 H291:H294 H35:H36 H114:H115 H280:H281 H314:H333 H215 H363:H364 H205:H209 H298:H306 H231:H232 H340 H348 H355:H357 H359 H44:H45">
      <formula1>D26</formula1>
    </dataValidation>
    <dataValidation type="decimal" allowBlank="1" showInputMessage="1" showErrorMessage="1" sqref="P13:P28 P363:P364 P355:P359 P348:P351 P338:P344 P314:P333 P298:P310 P291:P294 P270:P286 P231:P266 P213:P227 P205:P209 P183:P201 P157:P179 P145:P153 P128:P141 P114:P124 P102:P110 P86:P98 P64:P82 P32:P40 P44:P60">
      <formula1>0</formula1>
      <formula2>X13</formula2>
    </dataValidation>
    <dataValidation type="decimal" allowBlank="1" showInputMessage="1" showErrorMessage="1" sqref="M13:N28 M32:N40 M64:N82 M86:N98 M363:N364 M128:N141 M145:N153 M157:N179 M183:N201 M102:N110 M213:N227 M231:N266 M205:M209 M291:N294 M298:N310 M314:N333 M338:N344 M348:N351 M355:N359 M270:M286 M44:N60 M114:N124">
      <formula1>0</formula1>
      <formula2>W13</formula2>
    </dataValidation>
    <dataValidation type="whole" operator="lessThanOrEqual" allowBlank="1" showInputMessage="1" showErrorMessage="1" sqref="K291">
      <formula1>W291</formula1>
    </dataValidation>
  </dataValidations>
  <pageMargins left="0.70866141732283472" right="0.70866141732283472" top="0.74803149606299213" bottom="0.74803149606299213" header="0.31496062992125984" footer="0.31496062992125984"/>
  <pageSetup paperSize="9" scale="28" fitToHeight="0" orientation="landscape" r:id="rId1"/>
  <rowBreaks count="4" manualBreakCount="4">
    <brk id="83" max="22" man="1"/>
    <brk id="155" max="22" man="1"/>
    <brk id="229" max="22" man="1"/>
    <brk id="312" max="22" man="1"/>
  </rowBreaks>
  <ignoredErrors>
    <ignoredError sqref="R368 R365 R360 R345 R311 R295 R287 R267 R228 R202 R180 R154 R142 R111 R99 R83 R61 R41 R29 R210 R125 R334 P13:P28 P32:P41 P44:P45 P64:P82 P86:P98 P102:P110 P114:P124 P128:P141 P145:P153 P157:P179 P183:P201 P205:P209 P213:P227 P231:P266 P270:P286 P291:P294 P298:P310 P314:P333 P338:P344 P348:P350 P355:P359 P363:P364 P46:P60"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view="pageBreakPreview" zoomScale="70" zoomScaleNormal="100" zoomScaleSheetLayoutView="70" workbookViewId="0">
      <selection activeCell="K21" sqref="K21"/>
    </sheetView>
  </sheetViews>
  <sheetFormatPr defaultColWidth="25.5703125" defaultRowHeight="15" x14ac:dyDescent="0.25"/>
  <cols>
    <col min="1" max="1" width="2.140625" style="4" customWidth="1"/>
    <col min="2" max="2" width="49.5703125" style="16" customWidth="1"/>
    <col min="3" max="3" width="31.140625" style="6" customWidth="1"/>
    <col min="4" max="4" width="5.5703125" style="6" customWidth="1"/>
    <col min="5" max="5" width="3.42578125" style="6" customWidth="1"/>
    <col min="6" max="6" width="5.7109375" style="6" customWidth="1"/>
    <col min="7" max="7" width="6.85546875" style="18" customWidth="1"/>
    <col min="8" max="8" width="9.7109375" style="18" customWidth="1"/>
    <col min="9" max="9" width="6.85546875" style="18" customWidth="1"/>
    <col min="10" max="10" width="14.7109375" style="18" customWidth="1"/>
    <col min="11" max="11" width="12.85546875" style="18" customWidth="1"/>
    <col min="12" max="12" width="14.7109375" style="18" customWidth="1"/>
    <col min="13" max="15" width="16.28515625" style="18" customWidth="1"/>
    <col min="16" max="16" width="16.85546875" style="18" customWidth="1"/>
    <col min="17" max="17" width="16.28515625" style="18" customWidth="1"/>
    <col min="18" max="18" width="16.28515625" style="6" customWidth="1"/>
    <col min="19" max="19" width="18.140625" style="6" customWidth="1"/>
    <col min="20" max="20" width="16.28515625" style="6" customWidth="1"/>
    <col min="21" max="21" width="25.28515625" style="6" customWidth="1"/>
    <col min="22" max="22" width="24.42578125" style="6" customWidth="1"/>
    <col min="23" max="23" width="6.42578125" style="6" bestFit="1" customWidth="1"/>
    <col min="24" max="24" width="24.85546875" style="6" customWidth="1"/>
    <col min="25" max="25" width="2.28515625" style="6" customWidth="1"/>
    <col min="26" max="16384" width="25.5703125" style="6"/>
  </cols>
  <sheetData>
    <row r="1" spans="2:25" x14ac:dyDescent="0.25">
      <c r="D1" s="18"/>
      <c r="F1" s="99"/>
      <c r="G1" s="6"/>
      <c r="H1" s="57"/>
      <c r="I1" s="6"/>
      <c r="J1" s="6"/>
      <c r="R1" s="18"/>
      <c r="S1" s="18"/>
      <c r="T1" s="18"/>
      <c r="U1" s="18"/>
      <c r="V1" s="123"/>
      <c r="X1" s="15"/>
    </row>
    <row r="2" spans="2:25" ht="23.25" x14ac:dyDescent="0.35">
      <c r="B2" s="360" t="s">
        <v>519</v>
      </c>
      <c r="C2" s="360"/>
      <c r="D2" s="360"/>
      <c r="E2" s="360"/>
      <c r="F2" s="360"/>
      <c r="G2" s="360"/>
      <c r="H2" s="360"/>
      <c r="I2" s="360"/>
      <c r="J2" s="360"/>
      <c r="K2" s="360"/>
      <c r="L2" s="360"/>
      <c r="M2" s="360"/>
      <c r="N2" s="360"/>
      <c r="O2" s="360"/>
      <c r="P2" s="360"/>
      <c r="Q2" s="360"/>
      <c r="R2" s="360"/>
      <c r="S2" s="360"/>
      <c r="T2" s="360"/>
      <c r="U2" s="360"/>
      <c r="V2" s="360"/>
      <c r="W2" s="360"/>
      <c r="X2" s="360"/>
    </row>
    <row r="3" spans="2:25" ht="23.25" customHeight="1" x14ac:dyDescent="0.35">
      <c r="B3" s="360" t="s">
        <v>520</v>
      </c>
      <c r="C3" s="360"/>
      <c r="D3" s="360"/>
      <c r="E3" s="360"/>
      <c r="F3" s="360"/>
      <c r="G3" s="360"/>
      <c r="H3" s="360"/>
      <c r="I3" s="360"/>
      <c r="J3" s="360"/>
      <c r="K3" s="360"/>
      <c r="L3" s="360"/>
      <c r="M3" s="360"/>
      <c r="N3" s="360"/>
      <c r="O3" s="360"/>
      <c r="P3" s="360"/>
      <c r="Q3" s="360"/>
      <c r="R3" s="360"/>
      <c r="S3" s="360"/>
      <c r="T3" s="360"/>
      <c r="U3" s="360"/>
      <c r="V3" s="360"/>
      <c r="W3" s="360"/>
      <c r="X3" s="360"/>
    </row>
    <row r="4" spans="2:25" ht="23.25" x14ac:dyDescent="0.35">
      <c r="B4" s="221"/>
      <c r="C4" s="221"/>
      <c r="D4" s="221"/>
      <c r="E4" s="221"/>
      <c r="F4" s="221"/>
      <c r="G4" s="221"/>
      <c r="H4" s="221"/>
      <c r="I4" s="221"/>
      <c r="J4" s="221"/>
      <c r="K4" s="221"/>
      <c r="L4" s="221"/>
      <c r="M4" s="221"/>
      <c r="N4" s="221"/>
      <c r="O4" s="221"/>
      <c r="P4" s="221"/>
      <c r="Q4" s="221"/>
      <c r="R4" s="221"/>
      <c r="S4" s="221"/>
      <c r="T4" s="221"/>
      <c r="U4" s="221"/>
      <c r="V4" s="221"/>
      <c r="W4" s="221"/>
      <c r="X4" s="221"/>
    </row>
    <row r="5" spans="2:25" ht="21" customHeight="1" x14ac:dyDescent="0.35">
      <c r="B5" s="361" t="s">
        <v>572</v>
      </c>
      <c r="C5" s="361"/>
      <c r="D5" s="361"/>
      <c r="E5" s="361"/>
      <c r="F5" s="361"/>
      <c r="G5" s="361"/>
      <c r="H5" s="361"/>
      <c r="I5" s="361"/>
      <c r="J5" s="361"/>
      <c r="K5" s="361"/>
      <c r="L5" s="361"/>
      <c r="M5" s="361"/>
      <c r="N5" s="361"/>
      <c r="O5" s="361"/>
      <c r="P5" s="361"/>
      <c r="Q5" s="361"/>
      <c r="R5" s="361"/>
      <c r="S5" s="361"/>
      <c r="T5" s="361"/>
      <c r="U5" s="361"/>
      <c r="V5" s="361"/>
      <c r="W5" s="361"/>
      <c r="X5" s="361"/>
    </row>
    <row r="6" spans="2:25" ht="21" customHeight="1" x14ac:dyDescent="0.35">
      <c r="B6" s="362" t="s">
        <v>722</v>
      </c>
      <c r="C6" s="374"/>
      <c r="D6" s="374"/>
      <c r="E6" s="374"/>
      <c r="F6" s="374"/>
      <c r="G6" s="374"/>
      <c r="H6" s="374"/>
      <c r="I6" s="374"/>
      <c r="J6" s="374"/>
      <c r="K6" s="374"/>
      <c r="L6" s="374"/>
      <c r="M6" s="374"/>
      <c r="N6" s="374"/>
      <c r="O6" s="374"/>
      <c r="P6" s="374"/>
      <c r="Q6" s="374"/>
      <c r="R6" s="374"/>
      <c r="S6" s="374"/>
      <c r="T6" s="374"/>
      <c r="U6" s="374"/>
      <c r="V6" s="374"/>
      <c r="W6" s="374"/>
      <c r="X6" s="374"/>
    </row>
    <row r="7" spans="2:25" ht="21" customHeight="1" x14ac:dyDescent="0.35">
      <c r="B7" s="304"/>
      <c r="C7" s="304"/>
      <c r="D7" s="304"/>
      <c r="E7" s="304"/>
      <c r="F7" s="304"/>
      <c r="G7" s="304"/>
      <c r="H7" s="304"/>
      <c r="I7" s="304"/>
      <c r="J7" s="304"/>
      <c r="K7" s="304"/>
      <c r="L7" s="304"/>
      <c r="M7" s="304"/>
      <c r="N7" s="304"/>
      <c r="O7" s="304"/>
      <c r="P7" s="304"/>
      <c r="Q7" s="304"/>
      <c r="R7" s="304"/>
      <c r="S7" s="304"/>
      <c r="T7" s="304"/>
      <c r="U7" s="304"/>
      <c r="V7" s="304"/>
      <c r="W7" s="304"/>
      <c r="X7" s="304"/>
    </row>
    <row r="8" spans="2:25" x14ac:dyDescent="0.25">
      <c r="D8" s="18"/>
      <c r="F8" s="99"/>
      <c r="G8" s="6"/>
      <c r="H8" s="57"/>
      <c r="I8" s="6"/>
      <c r="J8" s="6"/>
      <c r="N8" s="320"/>
      <c r="O8" s="321"/>
      <c r="R8" s="321"/>
      <c r="S8" s="18"/>
      <c r="T8" s="18"/>
      <c r="U8" s="18"/>
      <c r="V8" s="123"/>
      <c r="X8" s="15"/>
    </row>
    <row r="9" spans="2:25" ht="106.5" customHeight="1" x14ac:dyDescent="0.25">
      <c r="B9" s="7" t="s">
        <v>9</v>
      </c>
      <c r="C9" s="8" t="s">
        <v>10</v>
      </c>
      <c r="D9" s="365" t="s">
        <v>526</v>
      </c>
      <c r="E9" s="366"/>
      <c r="F9" s="366"/>
      <c r="G9" s="367"/>
      <c r="H9" s="368" t="s">
        <v>524</v>
      </c>
      <c r="I9" s="368"/>
      <c r="J9" s="225" t="s">
        <v>14</v>
      </c>
      <c r="K9" s="225" t="s">
        <v>21</v>
      </c>
      <c r="L9" s="225" t="s">
        <v>22</v>
      </c>
      <c r="M9" s="225" t="s">
        <v>15</v>
      </c>
      <c r="N9" s="310" t="s">
        <v>710</v>
      </c>
      <c r="O9" s="305" t="s">
        <v>709</v>
      </c>
      <c r="P9" s="225" t="s">
        <v>16</v>
      </c>
      <c r="Q9" s="225" t="s">
        <v>657</v>
      </c>
      <c r="R9" s="305" t="s">
        <v>527</v>
      </c>
      <c r="S9" s="225" t="s">
        <v>16</v>
      </c>
      <c r="T9" s="225" t="s">
        <v>11</v>
      </c>
      <c r="U9" s="224" t="s">
        <v>17</v>
      </c>
      <c r="V9" s="226" t="s">
        <v>677</v>
      </c>
      <c r="W9" s="115"/>
      <c r="X9" s="227" t="s">
        <v>13</v>
      </c>
      <c r="Y9" s="4"/>
    </row>
    <row r="10" spans="2:25" s="4" customFormat="1" x14ac:dyDescent="0.25">
      <c r="B10" s="46"/>
      <c r="C10" s="228"/>
      <c r="D10" s="229"/>
      <c r="E10" s="228"/>
      <c r="F10" s="40"/>
      <c r="G10" s="40"/>
      <c r="H10" s="102"/>
      <c r="I10" s="40"/>
      <c r="J10" s="47"/>
      <c r="K10" s="230"/>
      <c r="L10" s="230"/>
      <c r="M10" s="48"/>
      <c r="N10" s="48"/>
      <c r="O10" s="48"/>
      <c r="P10" s="48"/>
      <c r="Q10" s="231"/>
      <c r="R10" s="48"/>
      <c r="S10" s="48"/>
      <c r="T10" s="232"/>
      <c r="U10" s="48"/>
      <c r="V10" s="63"/>
      <c r="W10" s="118"/>
      <c r="X10" s="49"/>
    </row>
    <row r="11" spans="2:25" s="27" customFormat="1" ht="23.25" customHeight="1" x14ac:dyDescent="0.25">
      <c r="B11" s="75" t="s">
        <v>573</v>
      </c>
      <c r="C11" s="76"/>
      <c r="D11" s="77"/>
      <c r="E11" s="76"/>
      <c r="F11" s="76"/>
      <c r="G11" s="76"/>
      <c r="H11" s="103"/>
      <c r="I11" s="76"/>
      <c r="J11" s="78"/>
      <c r="K11" s="233"/>
      <c r="L11" s="233"/>
      <c r="M11" s="79"/>
      <c r="N11" s="79"/>
      <c r="O11" s="79"/>
      <c r="P11" s="79"/>
      <c r="Q11" s="79"/>
      <c r="R11" s="79"/>
      <c r="S11" s="79"/>
      <c r="T11" s="234"/>
      <c r="U11" s="79"/>
      <c r="V11" s="80"/>
      <c r="W11" s="119"/>
      <c r="X11" s="81"/>
    </row>
    <row r="12" spans="2:25" x14ac:dyDescent="0.25">
      <c r="B12" s="204"/>
      <c r="C12" s="205"/>
      <c r="D12" s="97"/>
      <c r="E12" s="113"/>
      <c r="F12" s="100"/>
      <c r="G12" s="95"/>
      <c r="H12" s="92"/>
      <c r="I12" s="92"/>
      <c r="J12" s="92"/>
      <c r="K12" s="92"/>
      <c r="L12" s="92"/>
      <c r="M12" s="92"/>
      <c r="N12" s="92"/>
      <c r="O12" s="92"/>
      <c r="P12" s="92"/>
      <c r="Q12" s="92"/>
      <c r="R12" s="92"/>
      <c r="S12" s="92"/>
      <c r="T12" s="92"/>
      <c r="U12" s="92"/>
      <c r="V12" s="93"/>
      <c r="W12" s="116"/>
      <c r="X12" s="94"/>
      <c r="Y12" s="4"/>
    </row>
    <row r="13" spans="2:25" s="290" customFormat="1" x14ac:dyDescent="0.25">
      <c r="B13" s="25" t="s">
        <v>324</v>
      </c>
      <c r="C13" s="83" t="s">
        <v>2</v>
      </c>
      <c r="D13" s="11">
        <v>500</v>
      </c>
      <c r="E13" s="35" t="s">
        <v>525</v>
      </c>
      <c r="F13" s="35">
        <v>550</v>
      </c>
      <c r="G13" s="9" t="s">
        <v>5</v>
      </c>
      <c r="H13" s="260"/>
      <c r="I13" s="54" t="s">
        <v>5</v>
      </c>
      <c r="J13" s="12" t="s">
        <v>78</v>
      </c>
      <c r="K13" s="85"/>
      <c r="L13" s="235">
        <v>1</v>
      </c>
      <c r="M13" s="86"/>
      <c r="N13" s="333">
        <v>500</v>
      </c>
      <c r="O13" s="319" t="e">
        <f>M13/H13*N13</f>
        <v>#DIV/0!</v>
      </c>
      <c r="P13" s="87">
        <f>M13*K13</f>
        <v>0</v>
      </c>
      <c r="Q13" s="236">
        <v>25</v>
      </c>
      <c r="R13" s="87" t="e">
        <f>O13*Q13</f>
        <v>#DIV/0!</v>
      </c>
      <c r="S13" s="87">
        <f t="shared" ref="S13:S22" si="0">M13*K13</f>
        <v>0</v>
      </c>
      <c r="T13" s="88">
        <v>0.09</v>
      </c>
      <c r="U13" s="60">
        <f t="shared" ref="U13:U22" si="1">M13*(1+T13)</f>
        <v>0</v>
      </c>
      <c r="V13" s="89" t="s">
        <v>523</v>
      </c>
      <c r="W13" s="90">
        <v>2.6</v>
      </c>
      <c r="X13" s="91"/>
    </row>
    <row r="14" spans="2:25" s="290" customFormat="1" x14ac:dyDescent="0.25">
      <c r="B14" s="25" t="s">
        <v>325</v>
      </c>
      <c r="C14" s="10" t="s">
        <v>702</v>
      </c>
      <c r="D14" s="11">
        <v>500</v>
      </c>
      <c r="E14" s="35" t="s">
        <v>525</v>
      </c>
      <c r="F14" s="35">
        <v>600</v>
      </c>
      <c r="G14" s="9" t="s">
        <v>5</v>
      </c>
      <c r="H14" s="260"/>
      <c r="I14" s="9" t="s">
        <v>5</v>
      </c>
      <c r="J14" s="12" t="s">
        <v>497</v>
      </c>
      <c r="K14" s="2"/>
      <c r="L14" s="264">
        <v>1</v>
      </c>
      <c r="M14" s="86"/>
      <c r="N14" s="333">
        <v>500</v>
      </c>
      <c r="O14" s="319" t="e">
        <f t="shared" ref="O14:O22" si="2">M14/H14*N14</f>
        <v>#DIV/0!</v>
      </c>
      <c r="P14" s="87">
        <f t="shared" ref="P14:P22" si="3">M14*K14</f>
        <v>0</v>
      </c>
      <c r="Q14" s="238">
        <v>25</v>
      </c>
      <c r="R14" s="87" t="e">
        <f t="shared" ref="R14:R22" si="4">O14*Q14</f>
        <v>#DIV/0!</v>
      </c>
      <c r="S14" s="87">
        <f t="shared" si="0"/>
        <v>0</v>
      </c>
      <c r="T14" s="3">
        <v>0.09</v>
      </c>
      <c r="U14" s="13">
        <f t="shared" si="1"/>
        <v>0</v>
      </c>
      <c r="V14" s="89"/>
      <c r="W14" s="90"/>
      <c r="X14" s="14"/>
    </row>
    <row r="15" spans="2:25" s="290" customFormat="1" x14ac:dyDescent="0.25">
      <c r="B15" s="25" t="s">
        <v>570</v>
      </c>
      <c r="C15" s="1" t="s">
        <v>2</v>
      </c>
      <c r="D15" s="11">
        <v>250</v>
      </c>
      <c r="E15" s="35"/>
      <c r="F15" s="35"/>
      <c r="G15" s="9" t="s">
        <v>0</v>
      </c>
      <c r="H15" s="260"/>
      <c r="I15" s="9" t="s">
        <v>5</v>
      </c>
      <c r="J15" s="12" t="s">
        <v>326</v>
      </c>
      <c r="K15" s="2"/>
      <c r="L15" s="264">
        <v>1</v>
      </c>
      <c r="M15" s="86"/>
      <c r="N15" s="333">
        <v>250</v>
      </c>
      <c r="O15" s="319" t="e">
        <f t="shared" si="2"/>
        <v>#DIV/0!</v>
      </c>
      <c r="P15" s="87">
        <f t="shared" si="3"/>
        <v>0</v>
      </c>
      <c r="Q15" s="238">
        <v>25</v>
      </c>
      <c r="R15" s="87" t="e">
        <f t="shared" si="4"/>
        <v>#DIV/0!</v>
      </c>
      <c r="S15" s="87">
        <f t="shared" si="0"/>
        <v>0</v>
      </c>
      <c r="T15" s="3">
        <v>0.09</v>
      </c>
      <c r="U15" s="13">
        <f t="shared" si="1"/>
        <v>0</v>
      </c>
      <c r="V15" s="89"/>
      <c r="W15" s="90"/>
      <c r="X15" s="14"/>
    </row>
    <row r="16" spans="2:25" s="290" customFormat="1" x14ac:dyDescent="0.25">
      <c r="B16" s="25" t="s">
        <v>703</v>
      </c>
      <c r="C16" s="1" t="s">
        <v>2</v>
      </c>
      <c r="D16" s="11">
        <v>200</v>
      </c>
      <c r="E16" s="35"/>
      <c r="F16" s="35"/>
      <c r="G16" s="9" t="s">
        <v>5</v>
      </c>
      <c r="H16" s="260"/>
      <c r="I16" s="9" t="s">
        <v>5</v>
      </c>
      <c r="J16" s="12" t="s">
        <v>78</v>
      </c>
      <c r="K16" s="2"/>
      <c r="L16" s="264">
        <v>1</v>
      </c>
      <c r="M16" s="86"/>
      <c r="N16" s="333">
        <v>200</v>
      </c>
      <c r="O16" s="319" t="e">
        <f t="shared" si="2"/>
        <v>#DIV/0!</v>
      </c>
      <c r="P16" s="87">
        <f t="shared" si="3"/>
        <v>0</v>
      </c>
      <c r="Q16" s="238">
        <v>25</v>
      </c>
      <c r="R16" s="87" t="e">
        <f t="shared" si="4"/>
        <v>#DIV/0!</v>
      </c>
      <c r="S16" s="87">
        <f t="shared" si="0"/>
        <v>0</v>
      </c>
      <c r="T16" s="3">
        <v>0.09</v>
      </c>
      <c r="U16" s="13">
        <f t="shared" si="1"/>
        <v>0</v>
      </c>
      <c r="V16" s="89"/>
      <c r="W16" s="90"/>
      <c r="X16" s="14"/>
    </row>
    <row r="17" spans="2:25" s="290" customFormat="1" x14ac:dyDescent="0.25">
      <c r="B17" s="25" t="s">
        <v>327</v>
      </c>
      <c r="C17" s="1" t="s">
        <v>2</v>
      </c>
      <c r="D17" s="11">
        <v>125</v>
      </c>
      <c r="E17" s="35" t="s">
        <v>525</v>
      </c>
      <c r="F17" s="35">
        <v>150</v>
      </c>
      <c r="G17" s="9" t="s">
        <v>5</v>
      </c>
      <c r="H17" s="260"/>
      <c r="I17" s="9" t="s">
        <v>5</v>
      </c>
      <c r="J17" s="12" t="s">
        <v>84</v>
      </c>
      <c r="K17" s="2"/>
      <c r="L17" s="264">
        <v>1</v>
      </c>
      <c r="M17" s="86"/>
      <c r="N17" s="333">
        <v>125</v>
      </c>
      <c r="O17" s="319" t="e">
        <f t="shared" si="2"/>
        <v>#DIV/0!</v>
      </c>
      <c r="P17" s="87">
        <f t="shared" si="3"/>
        <v>0</v>
      </c>
      <c r="Q17" s="238">
        <v>25</v>
      </c>
      <c r="R17" s="87" t="e">
        <f t="shared" si="4"/>
        <v>#DIV/0!</v>
      </c>
      <c r="S17" s="87">
        <f t="shared" si="0"/>
        <v>0</v>
      </c>
      <c r="T17" s="3">
        <v>0.09</v>
      </c>
      <c r="U17" s="13">
        <f t="shared" si="1"/>
        <v>0</v>
      </c>
      <c r="V17" s="89"/>
      <c r="W17" s="90"/>
      <c r="X17" s="14"/>
    </row>
    <row r="18" spans="2:25" s="290" customFormat="1" x14ac:dyDescent="0.25">
      <c r="B18" s="25" t="s">
        <v>328</v>
      </c>
      <c r="C18" s="1" t="s">
        <v>2</v>
      </c>
      <c r="D18" s="11">
        <v>250</v>
      </c>
      <c r="E18" s="35"/>
      <c r="F18" s="35"/>
      <c r="G18" s="9" t="s">
        <v>98</v>
      </c>
      <c r="H18" s="260"/>
      <c r="I18" s="9" t="s">
        <v>5</v>
      </c>
      <c r="J18" s="12" t="s">
        <v>98</v>
      </c>
      <c r="K18" s="2"/>
      <c r="L18" s="264">
        <v>1</v>
      </c>
      <c r="M18" s="86"/>
      <c r="N18" s="333">
        <v>250</v>
      </c>
      <c r="O18" s="319" t="e">
        <f t="shared" si="2"/>
        <v>#DIV/0!</v>
      </c>
      <c r="P18" s="87">
        <f t="shared" si="3"/>
        <v>0</v>
      </c>
      <c r="Q18" s="238">
        <v>25</v>
      </c>
      <c r="R18" s="87" t="e">
        <f t="shared" si="4"/>
        <v>#DIV/0!</v>
      </c>
      <c r="S18" s="87">
        <f t="shared" si="0"/>
        <v>0</v>
      </c>
      <c r="T18" s="3">
        <v>0.09</v>
      </c>
      <c r="U18" s="13">
        <f t="shared" si="1"/>
        <v>0</v>
      </c>
      <c r="V18" s="89"/>
      <c r="W18" s="90"/>
      <c r="X18" s="14"/>
    </row>
    <row r="19" spans="2:25" s="290" customFormat="1" x14ac:dyDescent="0.25">
      <c r="B19" s="25" t="s">
        <v>571</v>
      </c>
      <c r="C19" s="1" t="s">
        <v>2</v>
      </c>
      <c r="D19" s="11">
        <v>1</v>
      </c>
      <c r="E19" s="35"/>
      <c r="F19" s="35"/>
      <c r="G19" s="9" t="s">
        <v>329</v>
      </c>
      <c r="H19" s="260"/>
      <c r="I19" s="9" t="s">
        <v>5</v>
      </c>
      <c r="J19" s="12" t="s">
        <v>329</v>
      </c>
      <c r="K19" s="2"/>
      <c r="L19" s="264">
        <v>1</v>
      </c>
      <c r="M19" s="86"/>
      <c r="N19" s="333">
        <v>1</v>
      </c>
      <c r="O19" s="319" t="e">
        <f t="shared" si="2"/>
        <v>#DIV/0!</v>
      </c>
      <c r="P19" s="87">
        <f t="shared" si="3"/>
        <v>0</v>
      </c>
      <c r="Q19" s="238">
        <v>25</v>
      </c>
      <c r="R19" s="87" t="e">
        <f t="shared" si="4"/>
        <v>#DIV/0!</v>
      </c>
      <c r="S19" s="87">
        <f t="shared" si="0"/>
        <v>0</v>
      </c>
      <c r="T19" s="3">
        <v>0.09</v>
      </c>
      <c r="U19" s="13">
        <f t="shared" si="1"/>
        <v>0</v>
      </c>
      <c r="V19" s="89"/>
      <c r="W19" s="90"/>
      <c r="X19" s="14"/>
    </row>
    <row r="20" spans="2:25" s="290" customFormat="1" x14ac:dyDescent="0.25">
      <c r="B20" s="25" t="s">
        <v>330</v>
      </c>
      <c r="C20" s="1" t="s">
        <v>2</v>
      </c>
      <c r="D20" s="11">
        <v>1</v>
      </c>
      <c r="E20" s="35"/>
      <c r="F20" s="35"/>
      <c r="G20" s="9" t="s">
        <v>329</v>
      </c>
      <c r="H20" s="260"/>
      <c r="I20" s="9" t="s">
        <v>5</v>
      </c>
      <c r="J20" s="12" t="s">
        <v>329</v>
      </c>
      <c r="K20" s="2"/>
      <c r="L20" s="264">
        <v>1</v>
      </c>
      <c r="M20" s="86"/>
      <c r="N20" s="333">
        <v>1</v>
      </c>
      <c r="O20" s="319" t="e">
        <f t="shared" si="2"/>
        <v>#DIV/0!</v>
      </c>
      <c r="P20" s="87">
        <f t="shared" si="3"/>
        <v>0</v>
      </c>
      <c r="Q20" s="238">
        <v>25</v>
      </c>
      <c r="R20" s="87" t="e">
        <f t="shared" si="4"/>
        <v>#DIV/0!</v>
      </c>
      <c r="S20" s="87">
        <f t="shared" si="0"/>
        <v>0</v>
      </c>
      <c r="T20" s="3">
        <v>0.09</v>
      </c>
      <c r="U20" s="13">
        <f t="shared" si="1"/>
        <v>0</v>
      </c>
      <c r="V20" s="89"/>
      <c r="W20" s="90"/>
      <c r="X20" s="14"/>
    </row>
    <row r="21" spans="2:25" s="290" customFormat="1" x14ac:dyDescent="0.25">
      <c r="B21" s="25" t="s">
        <v>331</v>
      </c>
      <c r="C21" s="1" t="s">
        <v>2</v>
      </c>
      <c r="D21" s="11">
        <v>15</v>
      </c>
      <c r="E21" s="35"/>
      <c r="F21" s="35"/>
      <c r="G21" s="9" t="s">
        <v>5</v>
      </c>
      <c r="H21" s="260"/>
      <c r="I21" s="9" t="s">
        <v>5</v>
      </c>
      <c r="J21" s="12" t="s">
        <v>49</v>
      </c>
      <c r="K21" s="2"/>
      <c r="L21" s="264">
        <v>1</v>
      </c>
      <c r="M21" s="86"/>
      <c r="N21" s="333">
        <v>15</v>
      </c>
      <c r="O21" s="319" t="e">
        <f t="shared" si="2"/>
        <v>#DIV/0!</v>
      </c>
      <c r="P21" s="87">
        <f t="shared" si="3"/>
        <v>0</v>
      </c>
      <c r="Q21" s="238">
        <v>25</v>
      </c>
      <c r="R21" s="87" t="e">
        <f t="shared" si="4"/>
        <v>#DIV/0!</v>
      </c>
      <c r="S21" s="87">
        <f t="shared" si="0"/>
        <v>0</v>
      </c>
      <c r="T21" s="3">
        <v>0.09</v>
      </c>
      <c r="U21" s="13">
        <f t="shared" si="1"/>
        <v>0</v>
      </c>
      <c r="V21" s="89"/>
      <c r="W21" s="90"/>
      <c r="X21" s="14"/>
    </row>
    <row r="22" spans="2:25" s="290" customFormat="1" x14ac:dyDescent="0.25">
      <c r="B22" s="25" t="s">
        <v>332</v>
      </c>
      <c r="C22" s="1" t="s">
        <v>2</v>
      </c>
      <c r="D22" s="11">
        <v>15</v>
      </c>
      <c r="E22" s="35"/>
      <c r="F22" s="35"/>
      <c r="G22" s="9" t="s">
        <v>5</v>
      </c>
      <c r="H22" s="260"/>
      <c r="I22" s="9" t="s">
        <v>5</v>
      </c>
      <c r="J22" s="12" t="s">
        <v>49</v>
      </c>
      <c r="K22" s="2"/>
      <c r="L22" s="264">
        <v>1</v>
      </c>
      <c r="M22" s="86"/>
      <c r="N22" s="333">
        <v>15</v>
      </c>
      <c r="O22" s="319" t="e">
        <f t="shared" si="2"/>
        <v>#DIV/0!</v>
      </c>
      <c r="P22" s="87">
        <f t="shared" si="3"/>
        <v>0</v>
      </c>
      <c r="Q22" s="238">
        <v>25</v>
      </c>
      <c r="R22" s="87" t="e">
        <f t="shared" si="4"/>
        <v>#DIV/0!</v>
      </c>
      <c r="S22" s="87">
        <f t="shared" si="0"/>
        <v>0</v>
      </c>
      <c r="T22" s="3">
        <v>0.09</v>
      </c>
      <c r="U22" s="13">
        <f t="shared" si="1"/>
        <v>0</v>
      </c>
      <c r="V22" s="89"/>
      <c r="W22" s="90"/>
      <c r="X22" s="14"/>
    </row>
    <row r="23" spans="2:25" s="4" customFormat="1" x14ac:dyDescent="0.25">
      <c r="B23" s="55"/>
      <c r="C23" s="239"/>
      <c r="D23" s="240"/>
      <c r="E23" s="239"/>
      <c r="F23" s="69"/>
      <c r="G23" s="69"/>
      <c r="H23" s="105"/>
      <c r="I23" s="69"/>
      <c r="J23" s="70"/>
      <c r="K23" s="241"/>
      <c r="L23" s="241"/>
      <c r="M23" s="242" t="s">
        <v>18</v>
      </c>
      <c r="N23" s="242"/>
      <c r="O23" s="242"/>
      <c r="P23" s="242"/>
      <c r="Q23" s="269"/>
      <c r="R23" s="243" t="e">
        <f>SUM(R13:R22)</f>
        <v>#DIV/0!</v>
      </c>
      <c r="S23" s="71"/>
      <c r="T23" s="244"/>
      <c r="U23" s="71"/>
      <c r="V23" s="72"/>
      <c r="W23" s="120"/>
      <c r="X23" s="73"/>
    </row>
    <row r="24" spans="2:25" s="4" customFormat="1" x14ac:dyDescent="0.25">
      <c r="B24" s="109"/>
      <c r="C24" s="270"/>
      <c r="D24" s="271"/>
      <c r="E24" s="270"/>
      <c r="F24" s="52"/>
      <c r="G24" s="52"/>
      <c r="H24" s="110"/>
      <c r="I24" s="52"/>
      <c r="J24" s="61"/>
      <c r="K24" s="272"/>
      <c r="L24" s="272"/>
      <c r="M24" s="62"/>
      <c r="N24" s="62"/>
      <c r="O24" s="62"/>
      <c r="P24" s="62"/>
      <c r="Q24" s="273"/>
      <c r="R24" s="62"/>
      <c r="S24" s="62"/>
      <c r="T24" s="274"/>
      <c r="U24" s="62"/>
      <c r="V24" s="63"/>
      <c r="W24" s="118"/>
      <c r="X24" s="111"/>
    </row>
    <row r="25" spans="2:25" s="27" customFormat="1" ht="23.25" customHeight="1" x14ac:dyDescent="0.25">
      <c r="B25" s="75" t="s">
        <v>491</v>
      </c>
      <c r="C25" s="76"/>
      <c r="D25" s="77"/>
      <c r="E25" s="76"/>
      <c r="F25" s="76"/>
      <c r="G25" s="76"/>
      <c r="H25" s="103"/>
      <c r="I25" s="76"/>
      <c r="J25" s="78"/>
      <c r="K25" s="233"/>
      <c r="L25" s="233"/>
      <c r="M25" s="79"/>
      <c r="N25" s="79"/>
      <c r="O25" s="79"/>
      <c r="P25" s="79"/>
      <c r="Q25" s="79"/>
      <c r="R25" s="79"/>
      <c r="S25" s="79"/>
      <c r="T25" s="234"/>
      <c r="U25" s="79"/>
      <c r="V25" s="80"/>
      <c r="W25" s="119"/>
      <c r="X25" s="81"/>
    </row>
    <row r="26" spans="2:25" x14ac:dyDescent="0.25">
      <c r="B26" s="204"/>
      <c r="C26" s="205"/>
      <c r="D26" s="97"/>
      <c r="E26" s="113"/>
      <c r="F26" s="100"/>
      <c r="G26" s="95"/>
      <c r="H26" s="92"/>
      <c r="I26" s="92"/>
      <c r="J26" s="92"/>
      <c r="K26" s="92"/>
      <c r="L26" s="92"/>
      <c r="M26" s="92"/>
      <c r="N26" s="92"/>
      <c r="O26" s="92"/>
      <c r="P26" s="92"/>
      <c r="Q26" s="92"/>
      <c r="R26" s="92"/>
      <c r="S26" s="92"/>
      <c r="T26" s="92"/>
      <c r="U26" s="92"/>
      <c r="V26" s="93"/>
      <c r="W26" s="116"/>
      <c r="X26" s="94"/>
      <c r="Y26" s="4"/>
    </row>
    <row r="27" spans="2:25" s="290" customFormat="1" x14ac:dyDescent="0.25">
      <c r="B27" s="25" t="s">
        <v>333</v>
      </c>
      <c r="C27" s="1" t="s">
        <v>2</v>
      </c>
      <c r="D27" s="11">
        <v>450</v>
      </c>
      <c r="E27" s="35" t="s">
        <v>525</v>
      </c>
      <c r="F27" s="35">
        <v>500</v>
      </c>
      <c r="G27" s="9" t="s">
        <v>5</v>
      </c>
      <c r="H27" s="260"/>
      <c r="I27" s="9" t="s">
        <v>5</v>
      </c>
      <c r="J27" s="12" t="s">
        <v>334</v>
      </c>
      <c r="K27" s="2"/>
      <c r="L27" s="264">
        <v>1</v>
      </c>
      <c r="M27" s="86"/>
      <c r="N27" s="334">
        <v>500</v>
      </c>
      <c r="O27" s="319" t="e">
        <f t="shared" ref="O27:O41" si="5">M27/H27*N27</f>
        <v>#DIV/0!</v>
      </c>
      <c r="P27" s="87">
        <f t="shared" ref="P27:P41" si="6">M27*K27</f>
        <v>0</v>
      </c>
      <c r="Q27" s="238">
        <v>25</v>
      </c>
      <c r="R27" s="87" t="e">
        <f t="shared" ref="R27:R41" si="7">O27*Q27</f>
        <v>#DIV/0!</v>
      </c>
      <c r="S27" s="87">
        <f t="shared" ref="S27:S41" si="8">M27*K27</f>
        <v>0</v>
      </c>
      <c r="T27" s="3">
        <v>0.09</v>
      </c>
      <c r="U27" s="13">
        <f t="shared" ref="U27:U41" si="9">M27*(1+T27)</f>
        <v>0</v>
      </c>
      <c r="V27" s="89" t="s">
        <v>523</v>
      </c>
      <c r="W27" s="90">
        <v>1.79</v>
      </c>
      <c r="X27" s="218"/>
    </row>
    <row r="28" spans="2:25" s="290" customFormat="1" x14ac:dyDescent="0.25">
      <c r="B28" s="25" t="s">
        <v>335</v>
      </c>
      <c r="C28" s="45" t="s">
        <v>2</v>
      </c>
      <c r="D28" s="11">
        <v>250</v>
      </c>
      <c r="E28" s="35"/>
      <c r="F28" s="35"/>
      <c r="G28" s="9" t="s">
        <v>5</v>
      </c>
      <c r="H28" s="260"/>
      <c r="I28" s="9" t="s">
        <v>5</v>
      </c>
      <c r="J28" s="41" t="s">
        <v>183</v>
      </c>
      <c r="K28" s="2"/>
      <c r="L28" s="264">
        <v>1</v>
      </c>
      <c r="M28" s="86"/>
      <c r="N28" s="334">
        <v>250</v>
      </c>
      <c r="O28" s="319" t="e">
        <f t="shared" si="5"/>
        <v>#DIV/0!</v>
      </c>
      <c r="P28" s="87">
        <f t="shared" si="6"/>
        <v>0</v>
      </c>
      <c r="Q28" s="238">
        <v>25</v>
      </c>
      <c r="R28" s="87" t="e">
        <f t="shared" si="7"/>
        <v>#DIV/0!</v>
      </c>
      <c r="S28" s="87">
        <f t="shared" si="8"/>
        <v>0</v>
      </c>
      <c r="T28" s="3">
        <v>0.09</v>
      </c>
      <c r="U28" s="13">
        <f t="shared" si="9"/>
        <v>0</v>
      </c>
      <c r="V28" s="89" t="s">
        <v>523</v>
      </c>
      <c r="W28" s="90">
        <v>0.94</v>
      </c>
      <c r="X28" s="218"/>
    </row>
    <row r="29" spans="2:25" s="290" customFormat="1" x14ac:dyDescent="0.25">
      <c r="B29" s="25" t="s">
        <v>336</v>
      </c>
      <c r="C29" s="45" t="s">
        <v>2</v>
      </c>
      <c r="D29" s="11">
        <v>300</v>
      </c>
      <c r="E29" s="35"/>
      <c r="F29" s="35"/>
      <c r="G29" s="9" t="s">
        <v>5</v>
      </c>
      <c r="H29" s="260"/>
      <c r="I29" s="9" t="s">
        <v>5</v>
      </c>
      <c r="J29" s="41" t="s">
        <v>8</v>
      </c>
      <c r="K29" s="2"/>
      <c r="L29" s="264">
        <v>1</v>
      </c>
      <c r="M29" s="86"/>
      <c r="N29" s="334">
        <v>300</v>
      </c>
      <c r="O29" s="319" t="e">
        <f t="shared" si="5"/>
        <v>#DIV/0!</v>
      </c>
      <c r="P29" s="87">
        <f t="shared" si="6"/>
        <v>0</v>
      </c>
      <c r="Q29" s="238">
        <v>25</v>
      </c>
      <c r="R29" s="87" t="e">
        <f t="shared" si="7"/>
        <v>#DIV/0!</v>
      </c>
      <c r="S29" s="87">
        <f t="shared" si="8"/>
        <v>0</v>
      </c>
      <c r="T29" s="3">
        <v>0.09</v>
      </c>
      <c r="U29" s="13">
        <f t="shared" si="9"/>
        <v>0</v>
      </c>
      <c r="V29" s="89" t="s">
        <v>523</v>
      </c>
      <c r="W29" s="90">
        <v>0.63</v>
      </c>
      <c r="X29" s="218"/>
    </row>
    <row r="30" spans="2:25" s="290" customFormat="1" x14ac:dyDescent="0.25">
      <c r="B30" s="25" t="s">
        <v>337</v>
      </c>
      <c r="C30" s="25" t="s">
        <v>338</v>
      </c>
      <c r="D30" s="11">
        <v>200</v>
      </c>
      <c r="E30" s="35"/>
      <c r="F30" s="35"/>
      <c r="G30" s="9" t="s">
        <v>5</v>
      </c>
      <c r="H30" s="260"/>
      <c r="I30" s="9" t="s">
        <v>5</v>
      </c>
      <c r="J30" s="41" t="s">
        <v>84</v>
      </c>
      <c r="K30" s="85"/>
      <c r="L30" s="235">
        <v>6</v>
      </c>
      <c r="M30" s="86"/>
      <c r="N30" s="334">
        <v>200</v>
      </c>
      <c r="O30" s="319" t="e">
        <f t="shared" si="5"/>
        <v>#DIV/0!</v>
      </c>
      <c r="P30" s="87">
        <f t="shared" si="6"/>
        <v>0</v>
      </c>
      <c r="Q30" s="236">
        <v>25</v>
      </c>
      <c r="R30" s="87" t="e">
        <f t="shared" si="7"/>
        <v>#DIV/0!</v>
      </c>
      <c r="S30" s="87">
        <f t="shared" si="8"/>
        <v>0</v>
      </c>
      <c r="T30" s="88">
        <v>0.09</v>
      </c>
      <c r="U30" s="60">
        <f t="shared" si="9"/>
        <v>0</v>
      </c>
      <c r="V30" s="89"/>
      <c r="W30" s="90"/>
      <c r="X30" s="218"/>
    </row>
    <row r="31" spans="2:25" s="290" customFormat="1" x14ac:dyDescent="0.25">
      <c r="B31" s="25" t="s">
        <v>610</v>
      </c>
      <c r="C31" s="25" t="s">
        <v>609</v>
      </c>
      <c r="D31" s="11">
        <v>150</v>
      </c>
      <c r="E31" s="35"/>
      <c r="F31" s="35"/>
      <c r="G31" s="9" t="s">
        <v>5</v>
      </c>
      <c r="H31" s="260"/>
      <c r="I31" s="9" t="s">
        <v>5</v>
      </c>
      <c r="J31" s="41" t="s">
        <v>8</v>
      </c>
      <c r="K31" s="2"/>
      <c r="L31" s="264">
        <v>1</v>
      </c>
      <c r="M31" s="86"/>
      <c r="N31" s="334">
        <v>150</v>
      </c>
      <c r="O31" s="319" t="e">
        <f t="shared" si="5"/>
        <v>#DIV/0!</v>
      </c>
      <c r="P31" s="87">
        <f t="shared" si="6"/>
        <v>0</v>
      </c>
      <c r="Q31" s="238">
        <v>25</v>
      </c>
      <c r="R31" s="87" t="e">
        <f t="shared" si="7"/>
        <v>#DIV/0!</v>
      </c>
      <c r="S31" s="87">
        <f t="shared" si="8"/>
        <v>0</v>
      </c>
      <c r="T31" s="3">
        <v>0.09</v>
      </c>
      <c r="U31" s="13">
        <f t="shared" si="9"/>
        <v>0</v>
      </c>
      <c r="V31" s="89"/>
      <c r="W31" s="90"/>
      <c r="X31" s="218"/>
    </row>
    <row r="32" spans="2:25" s="290" customFormat="1" x14ac:dyDescent="0.25">
      <c r="B32" s="25" t="s">
        <v>656</v>
      </c>
      <c r="C32" s="45" t="s">
        <v>2</v>
      </c>
      <c r="D32" s="11">
        <v>150</v>
      </c>
      <c r="E32" s="35" t="s">
        <v>525</v>
      </c>
      <c r="F32" s="35">
        <v>250</v>
      </c>
      <c r="G32" s="9" t="s">
        <v>5</v>
      </c>
      <c r="H32" s="260"/>
      <c r="I32" s="9" t="s">
        <v>5</v>
      </c>
      <c r="J32" s="41" t="s">
        <v>8</v>
      </c>
      <c r="K32" s="2"/>
      <c r="L32" s="264">
        <v>1</v>
      </c>
      <c r="M32" s="86"/>
      <c r="N32" s="334">
        <v>200</v>
      </c>
      <c r="O32" s="319" t="e">
        <f t="shared" si="5"/>
        <v>#DIV/0!</v>
      </c>
      <c r="P32" s="87">
        <f t="shared" si="6"/>
        <v>0</v>
      </c>
      <c r="Q32" s="238">
        <v>25</v>
      </c>
      <c r="R32" s="87" t="e">
        <f t="shared" si="7"/>
        <v>#DIV/0!</v>
      </c>
      <c r="S32" s="87">
        <f t="shared" si="8"/>
        <v>0</v>
      </c>
      <c r="T32" s="3">
        <v>0.09</v>
      </c>
      <c r="U32" s="13">
        <f t="shared" si="9"/>
        <v>0</v>
      </c>
      <c r="V32" s="89" t="s">
        <v>523</v>
      </c>
      <c r="W32" s="90">
        <v>3.56</v>
      </c>
      <c r="X32" s="218"/>
    </row>
    <row r="33" spans="2:25" s="290" customFormat="1" x14ac:dyDescent="0.25">
      <c r="B33" s="25" t="s">
        <v>574</v>
      </c>
      <c r="C33" s="45" t="s">
        <v>2</v>
      </c>
      <c r="D33" s="11">
        <v>100</v>
      </c>
      <c r="E33" s="35"/>
      <c r="F33" s="35"/>
      <c r="G33" s="9" t="s">
        <v>5</v>
      </c>
      <c r="H33" s="260"/>
      <c r="I33" s="9" t="s">
        <v>5</v>
      </c>
      <c r="J33" s="41" t="s">
        <v>400</v>
      </c>
      <c r="K33" s="2"/>
      <c r="L33" s="264">
        <v>1</v>
      </c>
      <c r="M33" s="86"/>
      <c r="N33" s="334">
        <v>100</v>
      </c>
      <c r="O33" s="319" t="e">
        <f t="shared" si="5"/>
        <v>#DIV/0!</v>
      </c>
      <c r="P33" s="87">
        <f t="shared" si="6"/>
        <v>0</v>
      </c>
      <c r="Q33" s="238">
        <v>25</v>
      </c>
      <c r="R33" s="87" t="e">
        <f t="shared" si="7"/>
        <v>#DIV/0!</v>
      </c>
      <c r="S33" s="87">
        <f t="shared" si="8"/>
        <v>0</v>
      </c>
      <c r="T33" s="3">
        <v>0.09</v>
      </c>
      <c r="U33" s="13">
        <f t="shared" si="9"/>
        <v>0</v>
      </c>
      <c r="V33" s="89" t="s">
        <v>523</v>
      </c>
      <c r="W33" s="90">
        <v>3.26</v>
      </c>
      <c r="X33" s="218"/>
    </row>
    <row r="34" spans="2:25" s="290" customFormat="1" x14ac:dyDescent="0.25">
      <c r="B34" s="25" t="s">
        <v>611</v>
      </c>
      <c r="C34" s="45" t="s">
        <v>2</v>
      </c>
      <c r="D34" s="11">
        <v>225</v>
      </c>
      <c r="E34" s="35" t="s">
        <v>525</v>
      </c>
      <c r="F34" s="35">
        <v>250</v>
      </c>
      <c r="G34" s="9" t="s">
        <v>5</v>
      </c>
      <c r="H34" s="260"/>
      <c r="I34" s="9" t="s">
        <v>5</v>
      </c>
      <c r="J34" s="41" t="s">
        <v>612</v>
      </c>
      <c r="K34" s="2"/>
      <c r="L34" s="264">
        <v>1</v>
      </c>
      <c r="M34" s="86"/>
      <c r="N34" s="334">
        <v>225</v>
      </c>
      <c r="O34" s="319" t="e">
        <f t="shared" si="5"/>
        <v>#DIV/0!</v>
      </c>
      <c r="P34" s="87">
        <f t="shared" si="6"/>
        <v>0</v>
      </c>
      <c r="Q34" s="238">
        <v>25</v>
      </c>
      <c r="R34" s="87" t="e">
        <f t="shared" si="7"/>
        <v>#DIV/0!</v>
      </c>
      <c r="S34" s="87">
        <f t="shared" si="8"/>
        <v>0</v>
      </c>
      <c r="T34" s="3">
        <v>0.09</v>
      </c>
      <c r="U34" s="13">
        <f t="shared" si="9"/>
        <v>0</v>
      </c>
      <c r="V34" s="89" t="s">
        <v>523</v>
      </c>
      <c r="W34" s="90">
        <v>2.86</v>
      </c>
      <c r="X34" s="218"/>
    </row>
    <row r="35" spans="2:25" s="290" customFormat="1" x14ac:dyDescent="0.25">
      <c r="B35" s="25" t="s">
        <v>569</v>
      </c>
      <c r="C35" s="45" t="s">
        <v>2</v>
      </c>
      <c r="D35" s="11">
        <v>200</v>
      </c>
      <c r="E35" s="35" t="s">
        <v>525</v>
      </c>
      <c r="F35" s="35">
        <v>250</v>
      </c>
      <c r="G35" s="9" t="s">
        <v>5</v>
      </c>
      <c r="H35" s="260"/>
      <c r="I35" s="9" t="s">
        <v>5</v>
      </c>
      <c r="J35" s="41" t="s">
        <v>575</v>
      </c>
      <c r="K35" s="2"/>
      <c r="L35" s="264">
        <v>1</v>
      </c>
      <c r="M35" s="86"/>
      <c r="N35" s="334">
        <v>200</v>
      </c>
      <c r="O35" s="319" t="e">
        <f t="shared" si="5"/>
        <v>#DIV/0!</v>
      </c>
      <c r="P35" s="87">
        <f t="shared" si="6"/>
        <v>0</v>
      </c>
      <c r="Q35" s="238">
        <v>25</v>
      </c>
      <c r="R35" s="87" t="e">
        <f t="shared" si="7"/>
        <v>#DIV/0!</v>
      </c>
      <c r="S35" s="87">
        <f t="shared" si="8"/>
        <v>0</v>
      </c>
      <c r="T35" s="3">
        <v>0.09</v>
      </c>
      <c r="U35" s="13">
        <f t="shared" si="9"/>
        <v>0</v>
      </c>
      <c r="V35" s="89" t="s">
        <v>523</v>
      </c>
      <c r="W35" s="90">
        <v>1.36</v>
      </c>
      <c r="X35" s="218"/>
    </row>
    <row r="36" spans="2:25" s="290" customFormat="1" x14ac:dyDescent="0.25">
      <c r="B36" s="25" t="s">
        <v>339</v>
      </c>
      <c r="C36" s="25" t="s">
        <v>266</v>
      </c>
      <c r="D36" s="11">
        <v>1500</v>
      </c>
      <c r="E36" s="35"/>
      <c r="F36" s="35"/>
      <c r="G36" s="9" t="s">
        <v>0</v>
      </c>
      <c r="H36" s="260"/>
      <c r="I36" s="9" t="s">
        <v>0</v>
      </c>
      <c r="J36" s="41" t="s">
        <v>1</v>
      </c>
      <c r="K36" s="2"/>
      <c r="L36" s="264">
        <v>6</v>
      </c>
      <c r="M36" s="86"/>
      <c r="N36" s="334">
        <v>1500</v>
      </c>
      <c r="O36" s="319" t="e">
        <f t="shared" si="5"/>
        <v>#DIV/0!</v>
      </c>
      <c r="P36" s="87">
        <f t="shared" si="6"/>
        <v>0</v>
      </c>
      <c r="Q36" s="238">
        <v>25</v>
      </c>
      <c r="R36" s="87" t="e">
        <f t="shared" si="7"/>
        <v>#DIV/0!</v>
      </c>
      <c r="S36" s="87">
        <f t="shared" si="8"/>
        <v>0</v>
      </c>
      <c r="T36" s="3">
        <v>0.09</v>
      </c>
      <c r="U36" s="13">
        <f t="shared" si="9"/>
        <v>0</v>
      </c>
      <c r="V36" s="89"/>
      <c r="W36" s="90"/>
      <c r="X36" s="218"/>
    </row>
    <row r="37" spans="2:25" s="290" customFormat="1" x14ac:dyDescent="0.25">
      <c r="B37" s="10" t="s">
        <v>340</v>
      </c>
      <c r="C37" s="25" t="s">
        <v>341</v>
      </c>
      <c r="D37" s="11">
        <v>1500</v>
      </c>
      <c r="E37" s="35"/>
      <c r="F37" s="35"/>
      <c r="G37" s="9" t="s">
        <v>0</v>
      </c>
      <c r="H37" s="260"/>
      <c r="I37" s="9" t="s">
        <v>0</v>
      </c>
      <c r="J37" s="41" t="s">
        <v>1</v>
      </c>
      <c r="K37" s="2"/>
      <c r="L37" s="264">
        <v>6</v>
      </c>
      <c r="M37" s="86"/>
      <c r="N37" s="334">
        <v>1500</v>
      </c>
      <c r="O37" s="319" t="e">
        <f t="shared" si="5"/>
        <v>#DIV/0!</v>
      </c>
      <c r="P37" s="87">
        <f t="shared" si="6"/>
        <v>0</v>
      </c>
      <c r="Q37" s="238">
        <v>25</v>
      </c>
      <c r="R37" s="87" t="e">
        <f t="shared" si="7"/>
        <v>#DIV/0!</v>
      </c>
      <c r="S37" s="87">
        <f t="shared" si="8"/>
        <v>0</v>
      </c>
      <c r="T37" s="3">
        <v>0.09</v>
      </c>
      <c r="U37" s="13">
        <f t="shared" si="9"/>
        <v>0</v>
      </c>
      <c r="V37" s="89"/>
      <c r="W37" s="90"/>
      <c r="X37" s="218"/>
    </row>
    <row r="38" spans="2:25" s="290" customFormat="1" x14ac:dyDescent="0.25">
      <c r="B38" s="10" t="s">
        <v>613</v>
      </c>
      <c r="C38" s="45" t="s">
        <v>2</v>
      </c>
      <c r="D38" s="11">
        <v>45</v>
      </c>
      <c r="E38" s="35" t="s">
        <v>525</v>
      </c>
      <c r="F38" s="35">
        <v>50</v>
      </c>
      <c r="G38" s="9" t="s">
        <v>5</v>
      </c>
      <c r="H38" s="260"/>
      <c r="I38" s="9" t="s">
        <v>5</v>
      </c>
      <c r="J38" s="41" t="s">
        <v>7</v>
      </c>
      <c r="K38" s="2"/>
      <c r="L38" s="264">
        <v>6</v>
      </c>
      <c r="M38" s="86"/>
      <c r="N38" s="334">
        <v>50</v>
      </c>
      <c r="O38" s="319" t="e">
        <f t="shared" si="5"/>
        <v>#DIV/0!</v>
      </c>
      <c r="P38" s="87">
        <f t="shared" si="6"/>
        <v>0</v>
      </c>
      <c r="Q38" s="238">
        <v>25</v>
      </c>
      <c r="R38" s="87" t="e">
        <f t="shared" si="7"/>
        <v>#DIV/0!</v>
      </c>
      <c r="S38" s="87">
        <f t="shared" si="8"/>
        <v>0</v>
      </c>
      <c r="T38" s="3">
        <v>0.09</v>
      </c>
      <c r="U38" s="13">
        <f t="shared" si="9"/>
        <v>0</v>
      </c>
      <c r="V38" s="89" t="s">
        <v>523</v>
      </c>
      <c r="W38" s="90">
        <v>2.38</v>
      </c>
      <c r="X38" s="218"/>
    </row>
    <row r="39" spans="2:25" s="290" customFormat="1" x14ac:dyDescent="0.25">
      <c r="B39" s="10" t="s">
        <v>614</v>
      </c>
      <c r="C39" s="45" t="s">
        <v>2</v>
      </c>
      <c r="D39" s="11">
        <v>190</v>
      </c>
      <c r="E39" s="35" t="s">
        <v>525</v>
      </c>
      <c r="F39" s="35">
        <v>230</v>
      </c>
      <c r="G39" s="9" t="s">
        <v>5</v>
      </c>
      <c r="H39" s="260"/>
      <c r="I39" s="9" t="s">
        <v>5</v>
      </c>
      <c r="J39" s="41" t="s">
        <v>4</v>
      </c>
      <c r="K39" s="2"/>
      <c r="L39" s="264">
        <v>1</v>
      </c>
      <c r="M39" s="86"/>
      <c r="N39" s="334">
        <v>200</v>
      </c>
      <c r="O39" s="319" t="e">
        <f t="shared" si="5"/>
        <v>#DIV/0!</v>
      </c>
      <c r="P39" s="87">
        <f t="shared" si="6"/>
        <v>0</v>
      </c>
      <c r="Q39" s="238">
        <v>25</v>
      </c>
      <c r="R39" s="87" t="e">
        <f t="shared" si="7"/>
        <v>#DIV/0!</v>
      </c>
      <c r="S39" s="87">
        <f t="shared" si="8"/>
        <v>0</v>
      </c>
      <c r="T39" s="3">
        <v>0.09</v>
      </c>
      <c r="U39" s="13">
        <f t="shared" si="9"/>
        <v>0</v>
      </c>
      <c r="V39" s="89"/>
      <c r="W39" s="90"/>
      <c r="X39" s="14"/>
    </row>
    <row r="40" spans="2:25" s="290" customFormat="1" x14ac:dyDescent="0.25">
      <c r="B40" s="25" t="s">
        <v>343</v>
      </c>
      <c r="C40" s="25" t="s">
        <v>344</v>
      </c>
      <c r="D40" s="11">
        <v>500</v>
      </c>
      <c r="E40" s="35"/>
      <c r="F40" s="35"/>
      <c r="G40" s="9" t="s">
        <v>0</v>
      </c>
      <c r="H40" s="260"/>
      <c r="I40" s="9" t="s">
        <v>0</v>
      </c>
      <c r="J40" s="41" t="s">
        <v>64</v>
      </c>
      <c r="K40" s="2"/>
      <c r="L40" s="264">
        <v>6</v>
      </c>
      <c r="M40" s="86"/>
      <c r="N40" s="334">
        <v>500</v>
      </c>
      <c r="O40" s="319" t="e">
        <f t="shared" si="5"/>
        <v>#DIV/0!</v>
      </c>
      <c r="P40" s="87">
        <f t="shared" si="6"/>
        <v>0</v>
      </c>
      <c r="Q40" s="238">
        <v>25</v>
      </c>
      <c r="R40" s="87" t="e">
        <f t="shared" si="7"/>
        <v>#DIV/0!</v>
      </c>
      <c r="S40" s="87">
        <f t="shared" si="8"/>
        <v>0</v>
      </c>
      <c r="T40" s="3">
        <v>0.09</v>
      </c>
      <c r="U40" s="13">
        <f t="shared" si="9"/>
        <v>0</v>
      </c>
      <c r="V40" s="89"/>
      <c r="W40" s="90"/>
      <c r="X40" s="14"/>
    </row>
    <row r="41" spans="2:25" s="290" customFormat="1" x14ac:dyDescent="0.25">
      <c r="B41" s="25" t="s">
        <v>59</v>
      </c>
      <c r="C41" s="25" t="s">
        <v>182</v>
      </c>
      <c r="D41" s="11">
        <v>400</v>
      </c>
      <c r="E41" s="35"/>
      <c r="F41" s="35"/>
      <c r="G41" s="9" t="s">
        <v>0</v>
      </c>
      <c r="H41" s="260"/>
      <c r="I41" s="9" t="s">
        <v>0</v>
      </c>
      <c r="J41" s="41" t="s">
        <v>64</v>
      </c>
      <c r="K41" s="2"/>
      <c r="L41" s="264">
        <v>6</v>
      </c>
      <c r="M41" s="86"/>
      <c r="N41" s="334">
        <v>400</v>
      </c>
      <c r="O41" s="319" t="e">
        <f t="shared" si="5"/>
        <v>#DIV/0!</v>
      </c>
      <c r="P41" s="87">
        <f t="shared" si="6"/>
        <v>0</v>
      </c>
      <c r="Q41" s="238">
        <v>25</v>
      </c>
      <c r="R41" s="87" t="e">
        <f t="shared" si="7"/>
        <v>#DIV/0!</v>
      </c>
      <c r="S41" s="87">
        <f t="shared" si="8"/>
        <v>0</v>
      </c>
      <c r="T41" s="3">
        <v>0.09</v>
      </c>
      <c r="U41" s="13">
        <f t="shared" si="9"/>
        <v>0</v>
      </c>
      <c r="V41" s="89"/>
      <c r="W41" s="90"/>
      <c r="X41" s="14"/>
    </row>
    <row r="42" spans="2:25" s="4" customFormat="1" x14ac:dyDescent="0.25">
      <c r="B42" s="55"/>
      <c r="C42" s="239"/>
      <c r="D42" s="240"/>
      <c r="E42" s="239"/>
      <c r="F42" s="69"/>
      <c r="G42" s="69"/>
      <c r="H42" s="105"/>
      <c r="I42" s="69"/>
      <c r="J42" s="70"/>
      <c r="K42" s="241"/>
      <c r="L42" s="241"/>
      <c r="M42" s="242" t="s">
        <v>18</v>
      </c>
      <c r="N42" s="242"/>
      <c r="O42" s="242"/>
      <c r="P42" s="242"/>
      <c r="Q42" s="269"/>
      <c r="R42" s="243" t="e">
        <f>SUM(R27:R41)</f>
        <v>#DIV/0!</v>
      </c>
      <c r="S42" s="71"/>
      <c r="T42" s="244"/>
      <c r="U42" s="71"/>
      <c r="V42" s="72"/>
      <c r="W42" s="120"/>
      <c r="X42" s="73"/>
    </row>
    <row r="43" spans="2:25" x14ac:dyDescent="0.25">
      <c r="B43" s="74"/>
      <c r="C43" s="4"/>
      <c r="D43" s="98"/>
      <c r="E43" s="4"/>
      <c r="F43" s="101"/>
      <c r="G43" s="4"/>
      <c r="H43" s="107"/>
      <c r="I43" s="4"/>
      <c r="J43" s="4"/>
      <c r="K43" s="4"/>
      <c r="L43" s="4"/>
      <c r="M43" s="4"/>
      <c r="N43" s="4"/>
      <c r="O43" s="4"/>
      <c r="P43" s="4"/>
      <c r="Q43" s="4"/>
      <c r="R43" s="4"/>
      <c r="S43" s="4"/>
      <c r="T43" s="4"/>
      <c r="U43" s="4"/>
      <c r="V43" s="4"/>
      <c r="W43" s="121"/>
      <c r="X43" s="4"/>
      <c r="Y43" s="4"/>
    </row>
    <row r="44" spans="2:25" s="4" customFormat="1" ht="25.5" customHeight="1" x14ac:dyDescent="0.25">
      <c r="B44" s="56"/>
      <c r="C44" s="255"/>
      <c r="D44" s="256"/>
      <c r="E44" s="255"/>
      <c r="F44" s="64"/>
      <c r="G44" s="64"/>
      <c r="H44" s="108"/>
      <c r="I44" s="64"/>
      <c r="J44" s="65"/>
      <c r="K44" s="257"/>
      <c r="L44" s="257"/>
      <c r="M44" s="258" t="s">
        <v>522</v>
      </c>
      <c r="N44" s="258"/>
      <c r="O44" s="258"/>
      <c r="P44" s="258"/>
      <c r="Q44" s="278"/>
      <c r="R44" s="265" t="e">
        <f>SUM(R23+R42)</f>
        <v>#DIV/0!</v>
      </c>
      <c r="S44" s="66"/>
      <c r="T44" s="259"/>
      <c r="U44" s="66"/>
      <c r="V44" s="67"/>
      <c r="W44" s="122"/>
      <c r="X44" s="68"/>
    </row>
    <row r="45" spans="2:25" x14ac:dyDescent="0.25">
      <c r="B45" s="74"/>
      <c r="C45" s="4"/>
      <c r="D45" s="98"/>
      <c r="E45" s="4"/>
      <c r="F45" s="101"/>
      <c r="G45" s="4"/>
      <c r="H45" s="107"/>
      <c r="I45" s="4"/>
      <c r="J45" s="4"/>
      <c r="K45" s="4"/>
      <c r="L45" s="4"/>
      <c r="M45" s="4"/>
      <c r="N45" s="4"/>
      <c r="O45" s="4"/>
      <c r="P45" s="4"/>
      <c r="Q45" s="4"/>
      <c r="R45" s="4"/>
      <c r="S45" s="4"/>
      <c r="T45" s="4"/>
      <c r="U45" s="4"/>
      <c r="V45" s="121"/>
      <c r="W45" s="4"/>
      <c r="X45" s="4"/>
    </row>
    <row r="46" spans="2:25" x14ac:dyDescent="0.25">
      <c r="C46" s="17"/>
      <c r="G46" s="6"/>
      <c r="H46" s="6"/>
      <c r="I46" s="6"/>
      <c r="J46" s="6"/>
      <c r="K46" s="6"/>
      <c r="L46" s="6"/>
      <c r="M46" s="6"/>
      <c r="N46" s="6"/>
      <c r="O46" s="6"/>
      <c r="P46" s="6"/>
      <c r="Q46" s="6"/>
    </row>
    <row r="47" spans="2:25" x14ac:dyDescent="0.25">
      <c r="G47" s="6"/>
      <c r="H47" s="6"/>
      <c r="I47" s="6"/>
      <c r="J47" s="6"/>
      <c r="K47" s="6"/>
      <c r="L47" s="6"/>
      <c r="M47" s="6"/>
      <c r="N47" s="6"/>
      <c r="O47" s="6"/>
      <c r="P47" s="6"/>
    </row>
    <row r="48" spans="2:25" x14ac:dyDescent="0.25">
      <c r="G48" s="6"/>
      <c r="H48" s="6"/>
      <c r="I48" s="6"/>
      <c r="J48" s="6"/>
      <c r="K48" s="6"/>
      <c r="L48" s="6"/>
      <c r="M48" s="6"/>
      <c r="N48" s="6"/>
      <c r="O48" s="6"/>
      <c r="P48" s="6"/>
      <c r="Q48" s="17"/>
    </row>
    <row r="49" spans="7:17" x14ac:dyDescent="0.25">
      <c r="G49" s="6"/>
      <c r="H49" s="6"/>
      <c r="I49" s="6"/>
      <c r="J49" s="6"/>
      <c r="K49" s="6"/>
      <c r="L49" s="6"/>
      <c r="M49" s="6"/>
      <c r="N49" s="6"/>
      <c r="O49" s="6"/>
      <c r="P49" s="6"/>
      <c r="Q49" s="6"/>
    </row>
    <row r="50" spans="7:17" x14ac:dyDescent="0.25">
      <c r="G50" s="6"/>
      <c r="H50" s="6"/>
      <c r="I50" s="6"/>
      <c r="J50" s="6"/>
      <c r="K50" s="6"/>
      <c r="L50" s="6"/>
      <c r="M50" s="6"/>
      <c r="N50" s="6"/>
      <c r="O50" s="6"/>
      <c r="P50" s="6"/>
      <c r="Q50" s="6"/>
    </row>
  </sheetData>
  <sheetProtection algorithmName="SHA-512" hashValue="Dx6WH/jezjcTjQJnEyxuHphZORTAhkfNCXZLAx/Ep9tzG1z7PUJC9WhMK7Qz17Ct97qtzjFYgKTTM1sQLyw77g==" saltValue="77LboJ+nxqN3TfGOQ4giTg==" spinCount="100000" sheet="1" objects="1" scenarios="1"/>
  <mergeCells count="6">
    <mergeCell ref="D9:G9"/>
    <mergeCell ref="H9:I9"/>
    <mergeCell ref="B2:X2"/>
    <mergeCell ref="B3:X3"/>
    <mergeCell ref="B5:X5"/>
    <mergeCell ref="B6:X6"/>
  </mergeCells>
  <dataValidations count="6">
    <dataValidation type="decimal" allowBlank="1" showInputMessage="1" showErrorMessage="1" sqref="H13:H14 H34:H35 H32 H27 H38:H39 H17">
      <formula1>D13</formula1>
      <formula2>F13</formula2>
    </dataValidation>
    <dataValidation type="whole" allowBlank="1" showInputMessage="1" showErrorMessage="1" sqref="K13:K22 K27:K41">
      <formula1>0</formula1>
      <formula2>L13</formula2>
    </dataValidation>
    <dataValidation type="whole" operator="equal" allowBlank="1" showInputMessage="1" showErrorMessage="1" sqref="H40:H41 H28:H31 H33 H36:H37 H15:H16 H18:H22">
      <formula1>D15</formula1>
    </dataValidation>
    <dataValidation type="decimal" allowBlank="1" showInputMessage="1" showErrorMessage="1" sqref="P13:P22 P27:P41">
      <formula1>0</formula1>
      <formula2>X13</formula2>
    </dataValidation>
    <dataValidation type="decimal" allowBlank="1" showInputMessage="1" showErrorMessage="1" sqref="M13:N22 M27:N41">
      <formula1>0</formula1>
      <formula2>W13</formula2>
    </dataValidation>
    <dataValidation type="decimal" allowBlank="1" showInputMessage="1" showErrorMessage="1" sqref="O13:O22 O27:O41">
      <formula1>0</formula1>
      <formula2>X13</formula2>
    </dataValidation>
  </dataValidations>
  <pageMargins left="0.70866141732283472" right="0.70866141732283472" top="0.74803149606299213" bottom="0.74803149606299213" header="0.31496062992125984" footer="0.31496062992125984"/>
  <pageSetup paperSize="9" scale="35" fitToHeight="0" orientation="landscape" r:id="rId1"/>
  <ignoredErrors>
    <ignoredError sqref="R42 R44 P13:P22 P27:P4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
  <sheetViews>
    <sheetView view="pageBreakPreview" zoomScale="80" zoomScaleNormal="100" zoomScaleSheetLayoutView="80" workbookViewId="0">
      <selection activeCell="F23" sqref="F23"/>
    </sheetView>
  </sheetViews>
  <sheetFormatPr defaultColWidth="25.5703125" defaultRowHeight="15" x14ac:dyDescent="0.25"/>
  <cols>
    <col min="1" max="1" width="2.140625" style="6" customWidth="1"/>
    <col min="2" max="2" width="43.42578125" style="6" customWidth="1"/>
    <col min="3" max="3" width="43.42578125" style="16" customWidth="1"/>
    <col min="4" max="6" width="43.42578125" style="6" customWidth="1"/>
    <col min="7" max="7" width="2.140625" style="15" customWidth="1"/>
    <col min="8" max="8" width="8.140625" style="18" customWidth="1"/>
    <col min="9" max="9" width="13.85546875" style="18" customWidth="1"/>
    <col min="10" max="10" width="14.140625" style="18" customWidth="1"/>
    <col min="11" max="11" width="12.28515625" style="18" customWidth="1"/>
    <col min="12" max="12" width="16" style="18" customWidth="1"/>
    <col min="13" max="13" width="11.42578125" style="18" customWidth="1"/>
    <col min="14" max="14" width="13.140625" style="18" customWidth="1"/>
    <col min="15" max="15" width="16.140625" style="18" customWidth="1"/>
    <col min="16" max="16" width="20.5703125" style="18" customWidth="1"/>
    <col min="17" max="17" width="18.5703125" style="6" customWidth="1"/>
    <col min="18" max="18" width="14.28515625" style="6" customWidth="1"/>
    <col min="19" max="19" width="16.5703125" style="6" customWidth="1"/>
    <col min="20" max="20" width="25.5703125" style="6"/>
    <col min="21" max="21" width="7.85546875" style="6" customWidth="1"/>
    <col min="22" max="22" width="34" style="6" customWidth="1"/>
    <col min="23" max="16384" width="25.5703125" style="6"/>
  </cols>
  <sheetData>
    <row r="1" spans="1:22" x14ac:dyDescent="0.25">
      <c r="A1" s="15"/>
      <c r="B1" s="15"/>
      <c r="E1" s="18"/>
      <c r="H1" s="6"/>
      <c r="I1" s="57"/>
      <c r="J1" s="6"/>
      <c r="K1" s="6"/>
      <c r="Q1" s="18"/>
      <c r="R1" s="18"/>
      <c r="S1" s="18"/>
      <c r="T1" s="18"/>
      <c r="U1" s="123"/>
    </row>
    <row r="2" spans="1:22" ht="23.25" customHeight="1" x14ac:dyDescent="0.35">
      <c r="A2" s="15"/>
      <c r="B2" s="360" t="s">
        <v>519</v>
      </c>
      <c r="C2" s="360"/>
      <c r="D2" s="360"/>
      <c r="E2" s="360"/>
      <c r="F2" s="360"/>
      <c r="H2" s="154"/>
      <c r="I2" s="154"/>
      <c r="J2" s="154"/>
      <c r="K2" s="154"/>
      <c r="L2" s="154"/>
      <c r="M2" s="154"/>
      <c r="N2" s="154"/>
      <c r="O2" s="154"/>
      <c r="P2" s="154"/>
      <c r="Q2" s="154"/>
      <c r="R2" s="154"/>
      <c r="S2" s="154"/>
      <c r="T2" s="154"/>
      <c r="U2" s="154"/>
      <c r="V2" s="154"/>
    </row>
    <row r="3" spans="1:22" ht="23.25" customHeight="1" x14ac:dyDescent="0.35">
      <c r="A3" s="15"/>
      <c r="B3" s="360" t="s">
        <v>520</v>
      </c>
      <c r="C3" s="360"/>
      <c r="D3" s="360"/>
      <c r="E3" s="360"/>
      <c r="F3" s="360"/>
      <c r="H3" s="154"/>
      <c r="I3" s="154"/>
      <c r="J3" s="154"/>
      <c r="K3" s="154"/>
      <c r="L3" s="154"/>
      <c r="M3" s="154"/>
      <c r="N3" s="154"/>
      <c r="O3" s="154"/>
      <c r="P3" s="154"/>
      <c r="Q3" s="154"/>
      <c r="R3" s="154"/>
      <c r="S3" s="154"/>
      <c r="T3" s="154"/>
      <c r="U3" s="154"/>
      <c r="V3" s="154"/>
    </row>
    <row r="4" spans="1:22" ht="23.25" x14ac:dyDescent="0.35">
      <c r="A4" s="15"/>
      <c r="B4" s="15"/>
      <c r="C4" s="59"/>
      <c r="D4" s="59"/>
      <c r="E4" s="96"/>
      <c r="F4" s="59"/>
      <c r="H4" s="59"/>
      <c r="I4" s="58"/>
      <c r="J4" s="59"/>
      <c r="K4" s="59"/>
      <c r="L4" s="59"/>
      <c r="M4" s="59"/>
      <c r="N4" s="59"/>
      <c r="O4" s="59"/>
      <c r="P4" s="59"/>
      <c r="Q4" s="59"/>
      <c r="R4" s="59"/>
      <c r="S4" s="59"/>
      <c r="T4" s="59"/>
      <c r="U4" s="114"/>
      <c r="V4" s="59"/>
    </row>
    <row r="5" spans="1:22" ht="21" customHeight="1" x14ac:dyDescent="0.35">
      <c r="A5" s="15"/>
      <c r="B5" s="361" t="s">
        <v>576</v>
      </c>
      <c r="C5" s="361"/>
      <c r="D5" s="361"/>
      <c r="E5" s="361"/>
      <c r="F5" s="361"/>
      <c r="H5" s="155"/>
      <c r="I5" s="155"/>
      <c r="J5" s="155"/>
      <c r="K5" s="155"/>
      <c r="L5" s="155"/>
      <c r="M5" s="155"/>
      <c r="N5" s="155"/>
      <c r="O5" s="155"/>
      <c r="P5" s="155"/>
      <c r="Q5" s="155"/>
      <c r="R5" s="155"/>
      <c r="S5" s="155"/>
      <c r="T5" s="155"/>
      <c r="U5" s="155"/>
      <c r="V5" s="155"/>
    </row>
    <row r="6" spans="1:22" ht="21" customHeight="1" x14ac:dyDescent="0.35">
      <c r="A6" s="15"/>
      <c r="B6" s="362" t="s">
        <v>722</v>
      </c>
      <c r="C6" s="362"/>
      <c r="D6" s="362"/>
      <c r="E6" s="362"/>
      <c r="F6" s="362"/>
      <c r="H6" s="151"/>
      <c r="I6" s="151"/>
      <c r="J6" s="151"/>
      <c r="K6" s="151"/>
      <c r="L6" s="151"/>
      <c r="M6" s="151"/>
      <c r="N6" s="151"/>
      <c r="O6" s="151"/>
      <c r="P6" s="151"/>
      <c r="Q6" s="151"/>
      <c r="R6" s="151"/>
      <c r="S6" s="151"/>
      <c r="T6" s="151"/>
      <c r="U6" s="151"/>
      <c r="V6" s="151"/>
    </row>
    <row r="7" spans="1:22" ht="21" x14ac:dyDescent="0.35">
      <c r="A7" s="15"/>
      <c r="B7" s="15"/>
      <c r="C7" s="223"/>
      <c r="D7" s="223"/>
      <c r="E7" s="223"/>
      <c r="F7" s="223"/>
      <c r="H7" s="223"/>
      <c r="I7" s="223"/>
      <c r="J7" s="223"/>
      <c r="K7" s="223"/>
      <c r="L7" s="223"/>
      <c r="M7" s="223"/>
      <c r="N7" s="223"/>
      <c r="O7" s="223"/>
      <c r="P7" s="223"/>
      <c r="Q7" s="223"/>
      <c r="R7" s="223"/>
      <c r="S7" s="223"/>
      <c r="T7" s="223"/>
      <c r="U7" s="223"/>
      <c r="V7" s="223"/>
    </row>
    <row r="8" spans="1:22" ht="21" x14ac:dyDescent="0.35">
      <c r="A8" s="15"/>
      <c r="B8" s="15"/>
      <c r="C8" s="223"/>
      <c r="D8" s="223"/>
      <c r="E8" s="223"/>
      <c r="F8" s="223"/>
      <c r="H8" s="223"/>
      <c r="I8" s="223"/>
      <c r="J8" s="223"/>
      <c r="K8" s="223"/>
      <c r="L8" s="223"/>
      <c r="M8" s="223"/>
      <c r="N8" s="223"/>
      <c r="O8" s="223"/>
      <c r="P8" s="223"/>
      <c r="Q8" s="223"/>
      <c r="R8" s="223"/>
      <c r="S8" s="223"/>
      <c r="T8" s="223"/>
      <c r="U8" s="223"/>
      <c r="V8" s="223"/>
    </row>
    <row r="9" spans="1:22" ht="21" x14ac:dyDescent="0.35">
      <c r="A9" s="15"/>
      <c r="B9" s="15"/>
      <c r="C9" s="377" t="s">
        <v>582</v>
      </c>
      <c r="D9" s="378"/>
      <c r="E9" s="22" t="s">
        <v>581</v>
      </c>
      <c r="F9" s="223"/>
      <c r="H9" s="223"/>
      <c r="I9" s="223"/>
      <c r="J9" s="223"/>
      <c r="K9" s="223"/>
      <c r="L9" s="223"/>
      <c r="M9" s="223"/>
      <c r="N9" s="223"/>
      <c r="O9" s="223"/>
      <c r="P9" s="223"/>
      <c r="Q9" s="223"/>
      <c r="R9" s="223"/>
      <c r="S9" s="223"/>
      <c r="T9" s="223"/>
      <c r="U9" s="223"/>
      <c r="V9" s="223"/>
    </row>
    <row r="10" spans="1:22" ht="21" x14ac:dyDescent="0.35">
      <c r="A10" s="15"/>
      <c r="B10" s="15"/>
      <c r="C10" s="152"/>
      <c r="D10" s="153" t="s">
        <v>577</v>
      </c>
      <c r="E10" s="199">
        <f>'1. Weekverstrekking'!P33</f>
        <v>0</v>
      </c>
      <c r="F10" s="223"/>
      <c r="H10" s="223"/>
      <c r="I10" s="223"/>
      <c r="J10" s="223"/>
      <c r="K10" s="223"/>
      <c r="L10" s="223"/>
      <c r="M10" s="223"/>
      <c r="N10" s="223"/>
      <c r="O10" s="223"/>
      <c r="P10" s="223"/>
      <c r="Q10" s="223"/>
      <c r="R10" s="223"/>
      <c r="S10" s="223"/>
      <c r="T10" s="223"/>
      <c r="U10" s="223"/>
      <c r="V10" s="223"/>
    </row>
    <row r="11" spans="1:22" ht="21" x14ac:dyDescent="0.35">
      <c r="A11" s="15"/>
      <c r="B11" s="15"/>
      <c r="C11" s="152"/>
      <c r="D11" s="153" t="s">
        <v>578</v>
      </c>
      <c r="E11" s="200" t="e">
        <f>'2. Winkellijst vers'!S188</f>
        <v>#DIV/0!</v>
      </c>
      <c r="F11" s="223"/>
      <c r="H11" s="223"/>
      <c r="I11" s="223"/>
      <c r="J11" s="223"/>
      <c r="K11" s="223"/>
      <c r="L11" s="223"/>
      <c r="M11" s="223"/>
      <c r="N11" s="223"/>
      <c r="O11" s="223"/>
      <c r="P11" s="223"/>
      <c r="Q11" s="223"/>
      <c r="R11" s="223"/>
      <c r="S11" s="223"/>
      <c r="T11" s="223"/>
      <c r="U11" s="223"/>
      <c r="V11" s="223"/>
    </row>
    <row r="12" spans="1:22" ht="21" x14ac:dyDescent="0.35">
      <c r="A12" s="15"/>
      <c r="B12" s="15"/>
      <c r="C12" s="152"/>
      <c r="D12" s="153" t="s">
        <v>579</v>
      </c>
      <c r="E12" s="200" t="e">
        <f>'3. Winkellijst DKW en overig'!R368</f>
        <v>#DIV/0!</v>
      </c>
      <c r="F12" s="223"/>
      <c r="H12" s="223"/>
      <c r="I12" s="223"/>
      <c r="J12" s="223"/>
      <c r="K12" s="223"/>
      <c r="L12" s="223"/>
      <c r="M12" s="223"/>
      <c r="N12" s="223"/>
      <c r="O12" s="223"/>
      <c r="P12" s="223"/>
      <c r="Q12" s="223"/>
      <c r="R12" s="223"/>
      <c r="S12" s="223"/>
      <c r="T12" s="223"/>
      <c r="U12" s="223"/>
      <c r="V12" s="223"/>
    </row>
    <row r="13" spans="1:22" ht="21" x14ac:dyDescent="0.35">
      <c r="A13" s="15"/>
      <c r="B13" s="15"/>
      <c r="C13" s="152"/>
      <c r="D13" s="153" t="s">
        <v>580</v>
      </c>
      <c r="E13" s="200" t="e">
        <f>'4. EBI'!R44</f>
        <v>#DIV/0!</v>
      </c>
      <c r="F13" s="223"/>
      <c r="H13" s="223"/>
      <c r="I13" s="223"/>
      <c r="J13" s="223"/>
      <c r="K13" s="223"/>
      <c r="L13" s="223"/>
      <c r="M13" s="223"/>
      <c r="N13" s="223"/>
      <c r="O13" s="223"/>
      <c r="P13" s="223"/>
      <c r="Q13" s="223"/>
      <c r="R13" s="223"/>
      <c r="S13" s="223"/>
      <c r="T13" s="223"/>
      <c r="U13" s="223"/>
      <c r="V13" s="223"/>
    </row>
    <row r="14" spans="1:22" ht="14.25" customHeight="1" x14ac:dyDescent="0.35">
      <c r="A14" s="15"/>
      <c r="B14" s="15"/>
      <c r="C14" s="223"/>
      <c r="D14" s="223"/>
      <c r="E14" s="201"/>
      <c r="F14" s="223"/>
      <c r="H14" s="223"/>
      <c r="I14" s="223"/>
      <c r="J14" s="223"/>
      <c r="K14" s="223"/>
      <c r="L14" s="223"/>
      <c r="M14" s="223"/>
      <c r="N14" s="223"/>
      <c r="O14" s="223"/>
      <c r="P14" s="223"/>
      <c r="Q14" s="223"/>
      <c r="R14" s="223"/>
      <c r="S14" s="223"/>
      <c r="T14" s="223"/>
      <c r="U14" s="223"/>
      <c r="V14" s="223"/>
    </row>
    <row r="15" spans="1:22" ht="52.5" customHeight="1" x14ac:dyDescent="0.35">
      <c r="A15" s="15"/>
      <c r="B15" s="15"/>
      <c r="C15" s="375" t="s">
        <v>583</v>
      </c>
      <c r="D15" s="376"/>
      <c r="E15" s="202" t="e">
        <f>SUM(E10:E13)</f>
        <v>#DIV/0!</v>
      </c>
      <c r="F15" s="223"/>
      <c r="H15" s="223"/>
      <c r="I15" s="223"/>
      <c r="J15" s="223"/>
      <c r="K15" s="223"/>
      <c r="L15" s="223"/>
      <c r="M15" s="223"/>
      <c r="N15" s="223"/>
      <c r="O15" s="223"/>
      <c r="P15" s="223"/>
      <c r="Q15" s="223"/>
      <c r="R15" s="223"/>
      <c r="S15" s="223"/>
      <c r="T15" s="223"/>
      <c r="U15" s="223"/>
      <c r="V15" s="223"/>
    </row>
    <row r="16" spans="1:22" ht="21" x14ac:dyDescent="0.35">
      <c r="A16" s="15"/>
      <c r="B16" s="15"/>
      <c r="E16" s="223"/>
      <c r="F16" s="223"/>
      <c r="H16" s="223"/>
      <c r="I16" s="223"/>
      <c r="J16" s="223"/>
      <c r="K16" s="223"/>
      <c r="L16" s="223"/>
      <c r="M16" s="223"/>
      <c r="N16" s="223"/>
      <c r="O16" s="223"/>
      <c r="P16" s="223"/>
      <c r="Q16" s="223"/>
      <c r="R16" s="223"/>
      <c r="S16" s="223"/>
      <c r="T16" s="223"/>
      <c r="U16" s="223"/>
      <c r="V16" s="223"/>
    </row>
    <row r="17" spans="1:22" ht="21" x14ac:dyDescent="0.35">
      <c r="A17" s="15"/>
      <c r="B17" s="15"/>
      <c r="C17" s="223"/>
      <c r="D17" s="223"/>
      <c r="E17" s="223"/>
      <c r="F17" s="223"/>
      <c r="H17" s="223"/>
      <c r="I17" s="223"/>
      <c r="J17" s="223"/>
      <c r="K17" s="223"/>
      <c r="L17" s="223"/>
      <c r="M17" s="223"/>
      <c r="N17" s="223"/>
      <c r="O17" s="223"/>
      <c r="P17" s="223"/>
      <c r="Q17" s="223"/>
      <c r="R17" s="223"/>
      <c r="S17" s="223"/>
      <c r="T17" s="223"/>
      <c r="U17" s="223"/>
      <c r="V17" s="223"/>
    </row>
    <row r="18" spans="1:22" ht="21" x14ac:dyDescent="0.35">
      <c r="A18" s="15"/>
      <c r="B18" s="15"/>
      <c r="C18" s="223"/>
      <c r="D18" s="223"/>
      <c r="E18" s="223"/>
      <c r="F18" s="223"/>
      <c r="H18" s="223"/>
      <c r="I18" s="223"/>
      <c r="J18" s="223"/>
      <c r="K18" s="223"/>
      <c r="L18" s="223"/>
      <c r="M18" s="223"/>
      <c r="N18" s="223"/>
      <c r="O18" s="223"/>
      <c r="P18" s="223"/>
      <c r="Q18" s="223"/>
      <c r="R18" s="223"/>
      <c r="S18" s="223"/>
      <c r="T18" s="223"/>
      <c r="U18" s="223"/>
      <c r="V18" s="223"/>
    </row>
  </sheetData>
  <sheetProtection algorithmName="SHA-512" hashValue="/MXSwColpMixc8HnRpWgymtWsynZg/yNSLyV/COTDzzMKXI4oK29XJvwFlPpWTZhR6RdoVOeLorMV/cqKdMfcg==" saltValue="QeMkC4MSG1xjPMAKjJSTmw==" spinCount="100000" sheet="1" objects="1" scenarios="1"/>
  <mergeCells count="6">
    <mergeCell ref="C15:D15"/>
    <mergeCell ref="B2:F2"/>
    <mergeCell ref="B3:F3"/>
    <mergeCell ref="B5:F5"/>
    <mergeCell ref="B6:F6"/>
    <mergeCell ref="C9:D9"/>
  </mergeCells>
  <pageMargins left="0.70866141732283472" right="0.70866141732283472" top="0.74803149606299213" bottom="0.74803149606299213" header="0.31496062992125984" footer="0.31496062992125984"/>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Toelichting</vt:lpstr>
      <vt:lpstr>1. Weekverstrekking</vt:lpstr>
      <vt:lpstr>2. Winkellijst vers</vt:lpstr>
      <vt:lpstr>3. Winkellijst DKW en overig</vt:lpstr>
      <vt:lpstr>4. EBI</vt:lpstr>
      <vt:lpstr>5. Totaal</vt:lpstr>
      <vt:lpstr>'1. Weekverstrekking'!Afdrukbereik</vt:lpstr>
      <vt:lpstr>'2. Winkellijst vers'!Afdrukbereik</vt:lpstr>
      <vt:lpstr>'3. Winkellijst DKW en overig'!Afdrukbereik</vt:lpstr>
      <vt:lpstr>'4. EBI'!Afdrukbereik</vt:lpstr>
      <vt:lpstr>'5. Totaal'!Afdrukbereik</vt:lpstr>
      <vt:lpstr>Toelichting!Afdrukbereik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Eijk, Petra van</dc:creator>
  <cp:lastModifiedBy>Eijk, Petra van</cp:lastModifiedBy>
  <cp:lastPrinted>2024-09-18T12:21:34Z</cp:lastPrinted>
  <dcterms:created xsi:type="dcterms:W3CDTF">2023-11-09T10:41:24Z</dcterms:created>
  <dcterms:modified xsi:type="dcterms:W3CDTF">2025-04-15T09:51:43Z</dcterms:modified>
</cp:coreProperties>
</file>