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enexis.sharepoint.com/sites/SWO-120120231-HeraanbestedingKeuringenkalibratie/Gedeelde documenten/Heraanbesteding Keuring en kalibratie/Inkoop/1 - Aanbestedingsdocumenten/Concept/A - Offerteaanvraag en bijlagen/"/>
    </mc:Choice>
  </mc:AlternateContent>
  <xr:revisionPtr revIDLastSave="319" documentId="8_{4D434730-78A6-440B-932B-C02341F1E083}" xr6:coauthVersionLast="47" xr6:coauthVersionMax="47" xr10:uidLastSave="{3C951758-3D12-4769-9213-6A86BAA3673A}"/>
  <bookViews>
    <workbookView xWindow="-120" yWindow="-120" windowWidth="30960" windowHeight="15720" activeTab="1" xr2:uid="{00000000-000D-0000-FFFF-FFFF00000000}"/>
  </bookViews>
  <sheets>
    <sheet name="Uitleg" sheetId="10" r:id="rId1"/>
    <sheet name="Prijstabel" sheetId="8" r:id="rId2"/>
  </sheets>
  <definedNames>
    <definedName name="_xlnm._FilterDatabase" localSheetId="1" hidden="1">Prijstabel!$A$2:$K$49</definedName>
    <definedName name="Coding" localSheetId="1">#REF!</definedName>
    <definedName name="Cod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8" l="1"/>
  <c r="H5" i="8"/>
  <c r="I5" i="8"/>
  <c r="J50" i="8"/>
  <c r="I37" i="8"/>
  <c r="I38" i="8"/>
  <c r="I39" i="8"/>
  <c r="I40" i="8"/>
  <c r="I41" i="8"/>
  <c r="I42" i="8"/>
  <c r="I43" i="8"/>
  <c r="I44" i="8"/>
  <c r="I45" i="8"/>
  <c r="I46" i="8"/>
  <c r="I47" i="8"/>
  <c r="I48" i="8"/>
  <c r="I49" i="8"/>
  <c r="H37" i="8"/>
  <c r="H38" i="8"/>
  <c r="H39" i="8"/>
  <c r="H40" i="8"/>
  <c r="H41" i="8"/>
  <c r="H42" i="8"/>
  <c r="H43" i="8"/>
  <c r="H44" i="8"/>
  <c r="H45" i="8"/>
  <c r="H46" i="8"/>
  <c r="H47" i="8"/>
  <c r="H48" i="8"/>
  <c r="H49" i="8"/>
  <c r="I35" i="8"/>
  <c r="H35" i="8"/>
  <c r="H4" i="8"/>
  <c r="I4" i="8"/>
  <c r="H6" i="8"/>
  <c r="I6" i="8"/>
  <c r="H7" i="8"/>
  <c r="I7" i="8"/>
  <c r="H8" i="8"/>
  <c r="I8" i="8"/>
  <c r="H9" i="8"/>
  <c r="I9" i="8"/>
  <c r="I10" i="8"/>
  <c r="H11" i="8"/>
  <c r="I11" i="8"/>
  <c r="H12" i="8"/>
  <c r="I12" i="8"/>
  <c r="H13" i="8"/>
  <c r="I13" i="8"/>
  <c r="H14" i="8"/>
  <c r="I14" i="8"/>
  <c r="H15" i="8"/>
  <c r="I15" i="8"/>
  <c r="H16" i="8"/>
  <c r="I16" i="8"/>
  <c r="H17" i="8"/>
  <c r="I17" i="8"/>
  <c r="H18" i="8"/>
  <c r="I18" i="8"/>
  <c r="H19" i="8"/>
  <c r="I19" i="8"/>
  <c r="H20" i="8"/>
  <c r="I20" i="8"/>
  <c r="H21" i="8"/>
  <c r="I21" i="8"/>
  <c r="H22" i="8"/>
  <c r="I22" i="8"/>
  <c r="H23" i="8"/>
  <c r="I23" i="8"/>
  <c r="H24" i="8"/>
  <c r="I24" i="8"/>
  <c r="H25" i="8"/>
  <c r="I25" i="8"/>
  <c r="H26" i="8"/>
  <c r="I26" i="8"/>
  <c r="H27" i="8"/>
  <c r="I27" i="8"/>
  <c r="H28" i="8"/>
  <c r="I28" i="8"/>
  <c r="H29" i="8"/>
  <c r="I29" i="8"/>
  <c r="H30" i="8"/>
  <c r="I30" i="8"/>
  <c r="H31" i="8"/>
  <c r="I31" i="8"/>
  <c r="H32" i="8"/>
  <c r="I32" i="8"/>
  <c r="H33" i="8"/>
  <c r="I33" i="8"/>
  <c r="H34" i="8"/>
  <c r="I34" i="8"/>
  <c r="K5" i="8" l="1"/>
  <c r="K45" i="8"/>
  <c r="K44" i="8"/>
  <c r="K37" i="8"/>
  <c r="K35" i="8"/>
  <c r="K22" i="8"/>
  <c r="K47" i="8"/>
  <c r="K39" i="8"/>
  <c r="K31" i="8"/>
  <c r="K49" i="8"/>
  <c r="K41" i="8"/>
  <c r="K12" i="8"/>
  <c r="K15" i="8"/>
  <c r="K48" i="8"/>
  <c r="K40" i="8"/>
  <c r="K6" i="8"/>
  <c r="K38" i="8"/>
  <c r="K43" i="8"/>
  <c r="K46" i="8"/>
  <c r="K19" i="8"/>
  <c r="K42" i="8"/>
  <c r="K7" i="8"/>
  <c r="K18" i="8"/>
  <c r="K28" i="8"/>
  <c r="K10" i="8"/>
  <c r="K23" i="8"/>
  <c r="K34" i="8"/>
  <c r="K14" i="8"/>
  <c r="K20" i="8"/>
  <c r="K9" i="8"/>
  <c r="K30" i="8"/>
  <c r="K16" i="8"/>
  <c r="K29" i="8"/>
  <c r="K26" i="8"/>
  <c r="K13" i="8"/>
  <c r="K32" i="8"/>
  <c r="K17" i="8"/>
  <c r="K27" i="8"/>
  <c r="K24" i="8"/>
  <c r="K21" i="8"/>
  <c r="K8" i="8"/>
  <c r="K4" i="8"/>
  <c r="K25" i="8"/>
  <c r="K11" i="8"/>
  <c r="K33" i="8"/>
  <c r="K50" i="8" l="1"/>
</calcChain>
</file>

<file path=xl/sharedStrings.xml><?xml version="1.0" encoding="utf-8"?>
<sst xmlns="http://schemas.openxmlformats.org/spreadsheetml/2006/main" count="211" uniqueCount="117">
  <si>
    <t>Algemeen</t>
  </si>
  <si>
    <t xml:space="preserve">Het is de Leverancier absoluut niet toegestaan om cellen, rijen of kolommen toe te voegen of verwijderen en/of inhoud te wijzigen met uitzondering van de groen cellen. </t>
  </si>
  <si>
    <t>Producent</t>
  </si>
  <si>
    <t>Artikelnummer</t>
  </si>
  <si>
    <t>Omschrijving artikel</t>
  </si>
  <si>
    <t>Meeteenheid</t>
  </si>
  <si>
    <t>Overhead &amp; Handling (indirecte kosten)  [%]</t>
  </si>
  <si>
    <t>Winstmarge [%]</t>
  </si>
  <si>
    <t>aantal t.b.v. prijscalculatie</t>
  </si>
  <si>
    <t>Prijs (excl. BTW)</t>
  </si>
  <si>
    <t>Per stuk</t>
  </si>
  <si>
    <t>Pfisterer</t>
  </si>
  <si>
    <t>Cembre</t>
  </si>
  <si>
    <t>Megger</t>
  </si>
  <si>
    <t>Radiodetection</t>
  </si>
  <si>
    <t>BAUR</t>
  </si>
  <si>
    <t>MUCO</t>
  </si>
  <si>
    <t>Naam Leverancier</t>
  </si>
  <si>
    <t>Overhead &amp; handling</t>
  </si>
  <si>
    <t>Uniform voor elk product</t>
  </si>
  <si>
    <t>Aan de genoemde aantallen kunnen geen rechten worden ontleend.</t>
  </si>
  <si>
    <t>Winstmarge</t>
  </si>
  <si>
    <t>Totaal</t>
  </si>
  <si>
    <t>SONEL</t>
  </si>
  <si>
    <t>CHAUVIN ARNOUX</t>
  </si>
  <si>
    <t>Horstmann</t>
  </si>
  <si>
    <t>Camlin</t>
  </si>
  <si>
    <t>MS Techniek</t>
  </si>
  <si>
    <t>Metrel</t>
  </si>
  <si>
    <t>HV Diagnostics</t>
  </si>
  <si>
    <t>HOLEC</t>
  </si>
  <si>
    <t>Heynen</t>
  </si>
  <si>
    <t>Klauke</t>
  </si>
  <si>
    <t>PFISTERER</t>
  </si>
  <si>
    <t>T&amp;R Test Equipment</t>
  </si>
  <si>
    <t>Friedrich</t>
  </si>
  <si>
    <t>FLUKE</t>
  </si>
  <si>
    <t>OMICRON</t>
  </si>
  <si>
    <t>Teleflex</t>
  </si>
  <si>
    <t>FLIR</t>
  </si>
  <si>
    <t>GMC-Instruments</t>
  </si>
  <si>
    <t>Teunis</t>
  </si>
  <si>
    <t>SONEL Aardingsmeter SONEL MRU-120(Sonel MRU-120 Ground Resistance Tester)</t>
  </si>
  <si>
    <t>CHAUVIN ARNOUX Amperetang digitaal Chauvin Arnoux F205(Chauvin Arnoux F205 Clamp Meter)</t>
  </si>
  <si>
    <t>Horstmann Capacitiefbelegmeter Horstmann Orion 3.1 (contactspanningsmeter)(Horstmann Orion 3.1 Contact Voltage Detector)</t>
  </si>
  <si>
    <t>Megger Doorstroomkoffer SVERKER 750 (secundair testapparaat)(Megger SVERKER 750 Relay Test Kit)</t>
  </si>
  <si>
    <t>Pfisterer Fasevergelijker Pfisterer 10kV (1-polige type SPPC 5 (single pole voltage detector))(Pfisterer SPPC 5 Single Pole Voltage Detector)</t>
  </si>
  <si>
    <t>MUCO Fase uitkleur injector MUCO FP-DET-N</t>
  </si>
  <si>
    <t>Camlin Fingerprintkoffer Profile P3(Camlin Profile P3 Transformer Diagnostic System)</t>
  </si>
  <si>
    <t>Sonel Circuit impedantie tester Sonel MZC-310S(Sonel MZC-310S Loop Impedance Meter)</t>
  </si>
  <si>
    <t>Megger Handflex TDR1000/3P (impulsecho meter/reflectometer)(Megger TDR1000/3P Time Domain Reflectometer)</t>
  </si>
  <si>
    <t>MS Techniek Inschakelautomaat NSG7000</t>
  </si>
  <si>
    <t>Metrel Installatietester BetaGTPlus(Metrel BetaGTPlus Electrical Installation Tester)</t>
  </si>
  <si>
    <t>Megger Isolatieweerstandmeter Megger DET4TCR2(Megger DET4TCR2 Earth Resistance Tester)</t>
  </si>
  <si>
    <t>BAUR Kabelselectieapparaat BAUR KSG 200(BAUR KSG 200 Cable Selection System)</t>
  </si>
  <si>
    <t>HV Diagnostics Kabelpersapparaat HVA 28VLF(HV Diagnostics HVA28 VLF Hipot Tester)</t>
  </si>
  <si>
    <t>HOLEC Kabelpersstok HOLEC O-0-10</t>
  </si>
  <si>
    <t>Heynen Kabelselectie apparaat V 3.0 MS G300</t>
  </si>
  <si>
    <t>Radiodetection Kabelzoekapp RD 8100 TX10 (locatietechniek)(Radiodetection RD8100 Locator with TX10 Transmitter)</t>
  </si>
  <si>
    <t>Klauke Klauke Textron ESSGG85L knipper+lader (schaar/laadset)(Klauke ESSGG85L Battery Operated Crimping Tool)</t>
  </si>
  <si>
    <t>PFISTERER EPV Capacitiefbelegmeter(Pfisterer EPV Capacitance Voltage Detector)</t>
  </si>
  <si>
    <t>T&amp;R Test Equipment Micro-ohmmeter DMO 200(T&amp;R DMO200 Digital Micro Ohmmeter)</t>
  </si>
  <si>
    <t>Friedrich Momentsleutel Friedrich 5-50 Nm(Friedrich Torque Wrench 5-50 Nm)</t>
  </si>
  <si>
    <t>FLUKE Multimeter Fluke 177 True-RMS(Fluke 177 True-RMS Digital Multimeter)</t>
  </si>
  <si>
    <t>FLUKE Data logger Fluke 1748 compleet netanalyzer(Fluke 1748 Power Quality Logger)</t>
  </si>
  <si>
    <t>OMICRON Omicronmeter CMC 356(OMICRON CMC 356 Universal Relay Test Set)</t>
  </si>
  <si>
    <t>FLUKE Oscilloscoop Fluke 199C(Fluke 199C Scopemeter)</t>
  </si>
  <si>
    <t>Cembre Hydraulische hand perstang HT 51(Cembre HT 51 Hydraulic Crimping Tool)</t>
  </si>
  <si>
    <t>Klauke Perstang Klauke K05D(Klauke K05D Crimping Tool)</t>
  </si>
  <si>
    <t>Teleflex Pulsmeter Teleflex TDR 2050 (reflectometer)(Teleflex TDR2050 Time Domain Reflectometer)</t>
  </si>
  <si>
    <t>FLIR Warmtebeeldcamera FLIR TG165-X(FLIR TG165-X Thermal Imaging Camera)</t>
  </si>
  <si>
    <t>GMC-Instruments Testkoffer Elektra TG Basic 1 NL</t>
  </si>
  <si>
    <t>Teunis Powerbox 750 voeding</t>
  </si>
  <si>
    <t>Megger Weerstandsmeter Megger MIT310 (insulation tester)(Megger MIT310 Insulation Tester)</t>
  </si>
  <si>
    <t>Specialistisch materieel t.b.v. het gas netwerk</t>
  </si>
  <si>
    <t>Specialistisch materieel t.b.v. het elektra netwerk</t>
  </si>
  <si>
    <t>Kleiss &amp; Co</t>
  </si>
  <si>
    <t>Esders b.v.</t>
  </si>
  <si>
    <t>Georg Fischer</t>
  </si>
  <si>
    <t>Sewerin</t>
  </si>
  <si>
    <t>MC Miller</t>
  </si>
  <si>
    <t>Eriks</t>
  </si>
  <si>
    <t>Wigersma en Sikkema</t>
  </si>
  <si>
    <t>IPCO</t>
  </si>
  <si>
    <t>Paul Wegener GmbH</t>
  </si>
  <si>
    <t>Micron Tec</t>
  </si>
  <si>
    <t>Blazenset app. BZA-P3 DN50-DN200 (Blazenset BZA-P3 DN50-DN200)</t>
  </si>
  <si>
    <t>Druktestmeetkoffer Esders DL2000NL V2 (Druktestmeetkoffer DL2000NL V2)</t>
  </si>
  <si>
    <t>Druktest 2000 EX HMG2 (Druktest 2000 EX HMG2)</t>
  </si>
  <si>
    <t>Lasapparaat HPE Georg Fischer MSA400 (MSA 400)</t>
  </si>
  <si>
    <t>Fakkelinstallatie PTB 04 ATEX 400 (Fakkelinstallatie PTB 04)</t>
  </si>
  <si>
    <t>Gasdetectieapparaat EX-TEC HS 680 (EX-TEC HS 680)</t>
  </si>
  <si>
    <t>Referentie elektrode kathodische bescherming (RE-5)</t>
  </si>
  <si>
    <t>Bypass-slang 5m Solvapalslang (Solvapalslang Bypass-slang 5m)</t>
  </si>
  <si>
    <t>Plexor testkoffer wireless PN16-3 (Plexor testkoffer wireless PN16-3)</t>
  </si>
  <si>
    <t>Afsluit Bostop Ipco set tijdelijk afsluitmiddel gas (Bostop Ipco set)</t>
  </si>
  <si>
    <t>Datalogger Paul Wegener N6/5 0-10 bar (N6/5 0-10 bar Datalogger)</t>
  </si>
  <si>
    <t>Draadkaliber G25 G2 1/2 B No Go Tool (Draadkaliber G25 G2 1/2 B No Go Tool)</t>
  </si>
  <si>
    <t>LeckOmiO EX HMG2 lekmeettoestel (LeckOmiO EX HMG2)</t>
  </si>
  <si>
    <t>Handtekening Leverancier</t>
  </si>
  <si>
    <t>Keurende instantie</t>
  </si>
  <si>
    <t>CIJ (Borculo)</t>
  </si>
  <si>
    <t>Control&amp;Protection</t>
  </si>
  <si>
    <t>Teunis of Materieelbeheer</t>
  </si>
  <si>
    <t>Omicron</t>
  </si>
  <si>
    <t>GMC</t>
  </si>
  <si>
    <t>Wigersma &amp; Sikkema</t>
  </si>
  <si>
    <r>
      <t>Kl</t>
    </r>
    <r>
      <rPr>
        <b/>
        <i/>
        <sz val="11"/>
        <color rgb="FFFFFFFF"/>
        <rFont val="Calibri"/>
        <family val="2"/>
      </rPr>
      <t>ei</t>
    </r>
    <r>
      <rPr>
        <b/>
        <sz val="11"/>
        <color rgb="FFFFFFFF"/>
        <rFont val="Calibri"/>
        <family val="2"/>
      </rPr>
      <t>ss &amp; Co</t>
    </r>
  </si>
  <si>
    <t>De leverancier wordt gevraagd op het tabblad "Prijstabel" informatie in te vullen in verschillende tabellen, hieronder treft u een nadere toelichting hierop.</t>
  </si>
  <si>
    <r>
      <t xml:space="preserve">De uiteindelijke berekening van uw </t>
    </r>
    <r>
      <rPr>
        <b/>
        <sz val="11"/>
        <color rgb="FF635D63"/>
        <rFont val="Arial"/>
        <family val="2"/>
      </rPr>
      <t>Prijs</t>
    </r>
    <r>
      <rPr>
        <sz val="11"/>
        <color rgb="FF635D63"/>
        <rFont val="Arial"/>
        <family val="2"/>
      </rPr>
      <t xml:space="preserve"> treft u aan op het Tabblad "Prijstabel" in cel </t>
    </r>
    <r>
      <rPr>
        <b/>
        <sz val="11"/>
        <color rgb="FF635D63"/>
        <rFont val="Arial"/>
        <family val="2"/>
      </rPr>
      <t>K50</t>
    </r>
    <r>
      <rPr>
        <sz val="11"/>
        <color rgb="FF635D63"/>
        <rFont val="Arial"/>
        <family val="2"/>
      </rPr>
      <t xml:space="preserve"> dit is tevens uw Inschrijfprijs. De Inschrijfprijs is de som van de prijzen uit kolom </t>
    </r>
    <r>
      <rPr>
        <b/>
        <sz val="11"/>
        <color rgb="FF635D63"/>
        <rFont val="Arial"/>
        <family val="2"/>
      </rPr>
      <t xml:space="preserve">K. </t>
    </r>
    <r>
      <rPr>
        <sz val="11"/>
        <color rgb="FF635D63"/>
        <rFont val="Arial"/>
        <family val="2"/>
      </rPr>
      <t xml:space="preserve">De prijzen zijn opgebouwd uit de netto kostprijs (kolom </t>
    </r>
    <r>
      <rPr>
        <b/>
        <sz val="11"/>
        <color rgb="FF635D63"/>
        <rFont val="Arial"/>
        <family val="2"/>
      </rPr>
      <t>G)</t>
    </r>
    <r>
      <rPr>
        <sz val="11"/>
        <color rgb="FF635D63"/>
        <rFont val="Arial"/>
        <family val="2"/>
      </rPr>
      <t xml:space="preserve">, verhoogd met het percentage overhead (kolom </t>
    </r>
    <r>
      <rPr>
        <b/>
        <sz val="11"/>
        <color rgb="FF635D63"/>
        <rFont val="Arial"/>
        <family val="2"/>
      </rPr>
      <t>H</t>
    </r>
    <r>
      <rPr>
        <sz val="11"/>
        <color rgb="FF635D63"/>
        <rFont val="Arial"/>
        <family val="2"/>
      </rPr>
      <t xml:space="preserve">) en het percentage winstamarge (kolom </t>
    </r>
    <r>
      <rPr>
        <b/>
        <sz val="11"/>
        <color rgb="FF635D63"/>
        <rFont val="Arial"/>
        <family val="2"/>
      </rPr>
      <t>I</t>
    </r>
    <r>
      <rPr>
        <sz val="11"/>
        <color rgb="FF635D63"/>
        <rFont val="Arial"/>
        <family val="2"/>
      </rPr>
      <t xml:space="preserve">). Om te komen tot de totaalprijzen (kolom </t>
    </r>
    <r>
      <rPr>
        <b/>
        <sz val="11"/>
        <color rgb="FF635D63"/>
        <rFont val="Arial"/>
        <family val="2"/>
      </rPr>
      <t>K</t>
    </r>
    <r>
      <rPr>
        <sz val="11"/>
        <color rgb="FF635D63"/>
        <rFont val="Arial"/>
        <family val="2"/>
      </rPr>
      <t xml:space="preserve">) is de som van de netto kostprijs, overhead &amp; handling en winstamarge vermenigvuldigd met het aantal t.b.v. prijscalculatie (kolom </t>
    </r>
    <r>
      <rPr>
        <b/>
        <sz val="11"/>
        <color rgb="FF635D63"/>
        <rFont val="Arial"/>
        <family val="2"/>
      </rPr>
      <t>J</t>
    </r>
    <r>
      <rPr>
        <sz val="11"/>
        <color rgb="FF635D63"/>
        <rFont val="Arial"/>
        <family val="2"/>
      </rPr>
      <t>).</t>
    </r>
  </si>
  <si>
    <r>
      <t>In Kolom '</t>
    </r>
    <r>
      <rPr>
        <b/>
        <sz val="11"/>
        <color rgb="FF635D63"/>
        <rFont val="Arial"/>
        <family val="2"/>
      </rPr>
      <t>G</t>
    </r>
    <r>
      <rPr>
        <sz val="11"/>
        <color rgb="FF635D63"/>
        <rFont val="Arial"/>
        <family val="2"/>
      </rPr>
      <t>' vult u de netto kostprijs voor de keuring en kalibratie van het betreffende artikel in. Deze kostprijs is gebaseerd op uren en afschrijving van benodigde aparatuur.</t>
    </r>
  </si>
  <si>
    <r>
      <t xml:space="preserve">In cel </t>
    </r>
    <r>
      <rPr>
        <b/>
        <sz val="11"/>
        <color rgb="FF635D63"/>
        <rFont val="Arial"/>
        <family val="2"/>
      </rPr>
      <t>J52</t>
    </r>
    <r>
      <rPr>
        <sz val="11"/>
        <color rgb="FF635D63"/>
        <rFont val="Arial"/>
        <family val="2"/>
      </rPr>
      <t>, geeft u het percentage overhead &amp; handling op per stuk. Overhead betreffen de indirecte kosten.</t>
    </r>
  </si>
  <si>
    <r>
      <t xml:space="preserve">In cel </t>
    </r>
    <r>
      <rPr>
        <b/>
        <sz val="11"/>
        <color rgb="FF635D63"/>
        <rFont val="Arial"/>
        <family val="2"/>
      </rPr>
      <t>J53</t>
    </r>
    <r>
      <rPr>
        <sz val="11"/>
        <color rgb="FF635D63"/>
        <rFont val="Arial"/>
        <family val="2"/>
      </rPr>
      <t>, geeft de winstmarge aan in procenten.</t>
    </r>
  </si>
  <si>
    <t>Tabblad "Prijstabel"</t>
  </si>
  <si>
    <r>
      <t xml:space="preserve">De Leverancier vult </t>
    </r>
    <r>
      <rPr>
        <u/>
        <sz val="11"/>
        <color rgb="FF635D63"/>
        <rFont val="Arial"/>
        <family val="2"/>
      </rPr>
      <t>alle groene cellen in</t>
    </r>
    <r>
      <rPr>
        <sz val="11"/>
        <color rgb="FF635D63"/>
        <rFont val="Arial"/>
        <family val="2"/>
      </rPr>
      <t>. Overige berekeningen vinden automatisch plaats. In elke groene cel moet een bedrag of percentage ingevuld worden m.u.v. de ondertekening hier vult men naam en handtekening in.</t>
    </r>
  </si>
  <si>
    <t>Netto prijs Keuren/Kalibreren (uren en evt. afschrijving apparatuur) per stuk  [EUR]</t>
  </si>
  <si>
    <t>Het assortiment specialistisch materieel is opgedeeld in productgroepen. Bij het tot stand komen van dit prijstabel is de 80/20-regeling toegepast. Per productgroep die binnen de 80% van de omvang valt zijn één of max. twee representatieve producten geselecteerd en opgenomen in de prijstabel. Dit product/ deze producten dien(t)(en) als referentie voor de gehele productgroep. 
De opgegeven aantallen per referentieproduct zijn gebaseerd op een inschatting van het verbruik binnen de volledige productgroep, en niet op het specifieke referentieproduct dat wordt uitgevraagd.
Op dit moment is er onvoldoende inzicht in het actieve materieelpakket om een exacte samenstelling van het assortiment af te geven. De opgegeven aantallen dienen dan ook ter indicatie en kunnen in de praktijk afwijken.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</si>
</sst>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2]\ * #,##0.00_-;\-[$€-2]\ * #,##0.00_-;_-[$€-2]\ * &quot;-&quot;??_-;_-@_-"/>
    <numFmt numFmtId="165" formatCode="#,##0.00\ &quot;€&quot;"/>
    <numFmt numFmtId="166" formatCode="_ [$€-2]\ * #,##0.00_ ;_ [$€-2]\ * \-#,##0.00_ ;_ [$€-2]\ * &quot;-&quot;??_ ;_ @_ "/>
  </numFmts>
  <fonts count="18" x14ac:knownFonts="1">
    <font>
      <sz val="11"/>
      <color theme="1"/>
      <name val="Calibri"/>
      <family val="2"/>
      <scheme val="minor"/>
    </font>
    <font>
      <sz val="11"/>
      <color theme="1"/>
      <name val="Arial"/>
      <family val="2"/>
    </font>
    <font>
      <b/>
      <sz val="11"/>
      <color theme="1"/>
      <name val="Arial"/>
      <family val="2"/>
    </font>
    <font>
      <b/>
      <sz val="11"/>
      <color indexed="9"/>
      <name val="Arial"/>
      <family val="2"/>
    </font>
    <font>
      <sz val="11"/>
      <color indexed="8"/>
      <name val="Arial"/>
      <family val="2"/>
    </font>
    <font>
      <sz val="11"/>
      <color rgb="FF635D63"/>
      <name val="Arial"/>
      <family val="2"/>
    </font>
    <font>
      <sz val="11"/>
      <color theme="1"/>
      <name val="Calibri"/>
      <family val="2"/>
      <scheme val="minor"/>
    </font>
    <font>
      <sz val="14"/>
      <color theme="0"/>
      <name val="Trebuchet MS"/>
      <family val="2"/>
    </font>
    <font>
      <b/>
      <sz val="11"/>
      <color rgb="FFFFFFFF"/>
      <name val="Calibri"/>
      <family val="2"/>
    </font>
    <font>
      <b/>
      <sz val="10"/>
      <color rgb="FFFFFFFF"/>
      <name val="Calibri"/>
      <family val="2"/>
    </font>
    <font>
      <b/>
      <sz val="11"/>
      <color theme="0"/>
      <name val="Arial"/>
      <family val="2"/>
    </font>
    <font>
      <u/>
      <sz val="11"/>
      <color rgb="FF635D63"/>
      <name val="Arial"/>
      <family val="2"/>
    </font>
    <font>
      <b/>
      <sz val="11"/>
      <color rgb="FF635D63"/>
      <name val="Arial"/>
      <family val="2"/>
    </font>
    <font>
      <b/>
      <sz val="14"/>
      <color rgb="FFFFFFFF"/>
      <name val="Calibri"/>
      <family val="2"/>
    </font>
    <font>
      <sz val="14"/>
      <color theme="1"/>
      <name val="Calibri"/>
      <family val="2"/>
      <scheme val="minor"/>
    </font>
    <font>
      <b/>
      <sz val="14"/>
      <color theme="1"/>
      <name val="Calibri"/>
      <family val="2"/>
      <scheme val="minor"/>
    </font>
    <font>
      <b/>
      <i/>
      <sz val="11"/>
      <color rgb="FFFFFFFF"/>
      <name val="Calibri"/>
      <family val="2"/>
    </font>
    <font>
      <b/>
      <sz val="11"/>
      <color rgb="FFFFFFFF"/>
      <name val="Calibri"/>
    </font>
  </fonts>
  <fills count="13">
    <fill>
      <patternFill patternType="none"/>
    </fill>
    <fill>
      <patternFill patternType="gray125"/>
    </fill>
    <fill>
      <patternFill patternType="solid">
        <fgColor rgb="FFBDDB00"/>
        <bgColor indexed="64"/>
      </patternFill>
    </fill>
    <fill>
      <patternFill patternType="solid">
        <fgColor rgb="FF04296C"/>
        <bgColor indexed="64"/>
      </patternFill>
    </fill>
    <fill>
      <patternFill patternType="solid">
        <fgColor rgb="FFDE0073"/>
        <bgColor indexed="64"/>
      </patternFill>
    </fill>
    <fill>
      <patternFill patternType="solid">
        <fgColor theme="0"/>
        <bgColor indexed="64"/>
      </patternFill>
    </fill>
    <fill>
      <patternFill patternType="solid">
        <fgColor theme="4" tint="-0.249977111117893"/>
        <bgColor rgb="FF000000"/>
      </patternFill>
    </fill>
    <fill>
      <patternFill patternType="solid">
        <fgColor rgb="FFBDDA00"/>
        <bgColor rgb="FF000000"/>
      </patternFill>
    </fill>
    <fill>
      <patternFill patternType="solid">
        <fgColor theme="0" tint="-0.249977111117893"/>
        <bgColor rgb="FF000000"/>
      </patternFill>
    </fill>
    <fill>
      <patternFill patternType="solid">
        <fgColor theme="2"/>
        <bgColor indexed="64"/>
      </patternFill>
    </fill>
    <fill>
      <patternFill patternType="solid">
        <fgColor theme="0" tint="-0.14999847407452621"/>
        <bgColor rgb="FF000000"/>
      </patternFill>
    </fill>
    <fill>
      <patternFill patternType="solid">
        <fgColor rgb="FF04296C"/>
        <bgColor rgb="FF000000"/>
      </patternFill>
    </fill>
    <fill>
      <patternFill patternType="solid">
        <fgColor rgb="FFDE0073"/>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style="thin">
        <color rgb="FF000000"/>
      </top>
      <bottom style="thin">
        <color rgb="FF000000"/>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rgb="FF635D63"/>
      </top>
      <bottom style="medium">
        <color rgb="FF635D63"/>
      </bottom>
      <diagonal/>
    </border>
  </borders>
  <cellStyleXfs count="2">
    <xf numFmtId="0" fontId="0" fillId="0" borderId="0"/>
    <xf numFmtId="9" fontId="6" fillId="0" borderId="0" applyFont="0" applyFill="0" applyBorder="0" applyAlignment="0" applyProtection="0"/>
  </cellStyleXfs>
  <cellXfs count="54">
    <xf numFmtId="0" fontId="0" fillId="0" borderId="0" xfId="0"/>
    <xf numFmtId="0" fontId="1" fillId="0" borderId="0" xfId="0" applyFont="1"/>
    <xf numFmtId="0" fontId="3" fillId="3" borderId="1" xfId="0" applyFont="1" applyFill="1" applyBorder="1" applyAlignment="1">
      <alignment horizontal="left" vertical="center"/>
    </xf>
    <xf numFmtId="164" fontId="9" fillId="7" borderId="7" xfId="0" applyNumberFormat="1" applyFont="1" applyFill="1" applyBorder="1" applyAlignment="1" applyProtection="1">
      <alignment vertical="center"/>
      <protection locked="0"/>
    </xf>
    <xf numFmtId="0" fontId="0" fillId="0" borderId="0" xfId="0" applyAlignment="1">
      <alignment horizontal="left"/>
    </xf>
    <xf numFmtId="165" fontId="0" fillId="0" borderId="0" xfId="0" applyNumberFormat="1"/>
    <xf numFmtId="165" fontId="2" fillId="9" borderId="4" xfId="1" applyNumberFormat="1" applyFont="1" applyFill="1" applyBorder="1" applyAlignment="1">
      <alignment horizontal="center" vertical="center" wrapText="1"/>
    </xf>
    <xf numFmtId="164" fontId="2" fillId="9" borderId="4" xfId="1" applyNumberFormat="1" applyFont="1" applyFill="1" applyBorder="1" applyAlignment="1">
      <alignment horizontal="center" vertical="center" wrapText="1"/>
    </xf>
    <xf numFmtId="0" fontId="7" fillId="4" borderId="10" xfId="0" applyFont="1" applyFill="1" applyBorder="1" applyAlignment="1">
      <alignment horizontal="center" vertical="center" wrapText="1"/>
    </xf>
    <xf numFmtId="9" fontId="9" fillId="10" borderId="7" xfId="1" applyFont="1" applyFill="1" applyBorder="1" applyAlignment="1" applyProtection="1">
      <alignment vertical="center"/>
      <protection locked="0"/>
    </xf>
    <xf numFmtId="0" fontId="8" fillId="11" borderId="5" xfId="0" applyFont="1" applyFill="1" applyBorder="1" applyAlignment="1">
      <alignment vertical="center" wrapText="1"/>
    </xf>
    <xf numFmtId="0" fontId="8" fillId="11" borderId="6" xfId="0" applyFont="1" applyFill="1" applyBorder="1" applyAlignment="1">
      <alignment vertical="center" wrapText="1"/>
    </xf>
    <xf numFmtId="0" fontId="8" fillId="11" borderId="7" xfId="0" applyFont="1" applyFill="1" applyBorder="1" applyAlignment="1">
      <alignment vertical="center" wrapText="1"/>
    </xf>
    <xf numFmtId="0" fontId="8" fillId="11" borderId="6" xfId="0" applyFont="1" applyFill="1" applyBorder="1" applyAlignment="1">
      <alignment vertical="center"/>
    </xf>
    <xf numFmtId="0" fontId="8" fillId="6" borderId="2" xfId="0" applyFont="1" applyFill="1" applyBorder="1" applyAlignment="1">
      <alignment vertical="center" wrapText="1"/>
    </xf>
    <xf numFmtId="0" fontId="8" fillId="6" borderId="3" xfId="0" applyFont="1" applyFill="1" applyBorder="1" applyAlignment="1">
      <alignment vertical="center" wrapText="1"/>
    </xf>
    <xf numFmtId="0" fontId="8" fillId="6" borderId="13" xfId="0" applyFont="1" applyFill="1" applyBorder="1" applyAlignment="1">
      <alignment vertical="center" wrapText="1"/>
    </xf>
    <xf numFmtId="0" fontId="8" fillId="6" borderId="14" xfId="0" applyFont="1" applyFill="1" applyBorder="1" applyAlignment="1">
      <alignment vertical="center" wrapText="1"/>
    </xf>
    <xf numFmtId="3" fontId="2" fillId="5" borderId="0" xfId="1" applyNumberFormat="1" applyFont="1" applyFill="1" applyBorder="1" applyAlignment="1">
      <alignment horizontal="center" vertical="center" wrapText="1"/>
    </xf>
    <xf numFmtId="164" fontId="2" fillId="5" borderId="0" xfId="1" applyNumberFormat="1" applyFont="1" applyFill="1" applyBorder="1" applyAlignment="1">
      <alignment horizontal="center" vertical="center" wrapText="1"/>
    </xf>
    <xf numFmtId="0" fontId="5" fillId="0" borderId="11" xfId="0" applyFont="1" applyBorder="1" applyAlignment="1">
      <alignment vertical="center" wrapText="1"/>
    </xf>
    <xf numFmtId="0" fontId="0" fillId="0" borderId="0" xfId="0" applyAlignment="1">
      <alignment wrapText="1"/>
    </xf>
    <xf numFmtId="0" fontId="5" fillId="0" borderId="9" xfId="0" applyFont="1" applyBorder="1" applyAlignment="1">
      <alignment vertical="center" wrapText="1"/>
    </xf>
    <xf numFmtId="0" fontId="10" fillId="3" borderId="8" xfId="0" applyFont="1" applyFill="1" applyBorder="1" applyAlignment="1">
      <alignment vertical="center" wrapText="1"/>
    </xf>
    <xf numFmtId="9" fontId="9" fillId="7" borderId="15" xfId="1" applyFont="1" applyFill="1" applyBorder="1" applyAlignment="1" applyProtection="1">
      <alignment vertical="center"/>
      <protection locked="0"/>
    </xf>
    <xf numFmtId="9" fontId="9" fillId="7" borderId="16" xfId="1" applyFont="1" applyFill="1" applyBorder="1" applyAlignment="1" applyProtection="1">
      <alignment vertical="center"/>
      <protection locked="0"/>
    </xf>
    <xf numFmtId="166" fontId="9" fillId="8" borderId="12" xfId="0" applyNumberFormat="1" applyFont="1" applyFill="1" applyBorder="1" applyAlignment="1">
      <alignment vertical="center"/>
    </xf>
    <xf numFmtId="3" fontId="9" fillId="8" borderId="5" xfId="0" applyNumberFormat="1" applyFont="1" applyFill="1" applyBorder="1" applyAlignment="1" applyProtection="1">
      <alignment horizontal="center" vertical="center"/>
      <protection locked="0"/>
    </xf>
    <xf numFmtId="165" fontId="2" fillId="5" borderId="0" xfId="1" applyNumberFormat="1" applyFont="1" applyFill="1" applyBorder="1" applyAlignment="1">
      <alignment horizontal="center" vertical="center" wrapText="1"/>
    </xf>
    <xf numFmtId="3" fontId="9" fillId="8" borderId="7" xfId="0" applyNumberFormat="1" applyFont="1" applyFill="1" applyBorder="1" applyAlignment="1" applyProtection="1">
      <alignment horizontal="center" vertical="center"/>
      <protection locked="0"/>
    </xf>
    <xf numFmtId="165" fontId="15" fillId="0" borderId="19" xfId="0" applyNumberFormat="1" applyFont="1" applyBorder="1"/>
    <xf numFmtId="3" fontId="15" fillId="0" borderId="0" xfId="1" applyNumberFormat="1" applyFont="1" applyAlignment="1">
      <alignment horizontal="center"/>
    </xf>
    <xf numFmtId="165" fontId="15" fillId="0" borderId="0" xfId="0" applyNumberFormat="1" applyFont="1"/>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8" fillId="11" borderId="24" xfId="0" applyFont="1" applyFill="1" applyBorder="1" applyAlignment="1">
      <alignment vertical="center" wrapText="1"/>
    </xf>
    <xf numFmtId="0" fontId="8" fillId="11" borderId="25" xfId="0" applyFont="1" applyFill="1" applyBorder="1" applyAlignment="1">
      <alignment vertical="center" wrapText="1"/>
    </xf>
    <xf numFmtId="0" fontId="8" fillId="11" borderId="26" xfId="0" applyFont="1" applyFill="1" applyBorder="1" applyAlignment="1">
      <alignment vertical="center" wrapText="1"/>
    </xf>
    <xf numFmtId="164" fontId="9" fillId="7" borderId="26" xfId="0" applyNumberFormat="1" applyFont="1" applyFill="1" applyBorder="1" applyAlignment="1" applyProtection="1">
      <alignment vertical="center"/>
      <protection locked="0"/>
    </xf>
    <xf numFmtId="9" fontId="9" fillId="10" borderId="26" xfId="1" applyFont="1" applyFill="1" applyBorder="1" applyAlignment="1" applyProtection="1">
      <alignment vertical="center"/>
      <protection locked="0"/>
    </xf>
    <xf numFmtId="3" fontId="9" fillId="8" borderId="24" xfId="0" applyNumberFormat="1" applyFont="1" applyFill="1" applyBorder="1" applyAlignment="1" applyProtection="1">
      <alignment horizontal="center" vertical="center"/>
      <protection locked="0"/>
    </xf>
    <xf numFmtId="166" fontId="9" fillId="8" borderId="27" xfId="0" applyNumberFormat="1" applyFont="1" applyFill="1" applyBorder="1" applyAlignment="1">
      <alignment vertical="center"/>
    </xf>
    <xf numFmtId="0" fontId="5" fillId="0" borderId="31" xfId="0" applyFont="1" applyBorder="1" applyAlignment="1">
      <alignment vertical="center" wrapText="1"/>
    </xf>
    <xf numFmtId="0" fontId="4" fillId="2" borderId="1" xfId="0" applyFont="1" applyFill="1" applyBorder="1" applyAlignment="1">
      <alignment horizontal="left"/>
    </xf>
    <xf numFmtId="0" fontId="13" fillId="12" borderId="17" xfId="0" applyFont="1" applyFill="1" applyBorder="1" applyAlignment="1">
      <alignment horizontal="center" vertical="center"/>
    </xf>
    <xf numFmtId="0" fontId="14" fillId="4" borderId="18" xfId="0" applyFont="1" applyFill="1" applyBorder="1" applyAlignment="1">
      <alignment horizontal="center" vertical="center"/>
    </xf>
    <xf numFmtId="0" fontId="0" fillId="0" borderId="18" xfId="0" applyBorder="1" applyAlignment="1">
      <alignment vertical="center"/>
    </xf>
    <xf numFmtId="0" fontId="0" fillId="0" borderId="20" xfId="0" applyBorder="1" applyAlignment="1">
      <alignment vertical="center"/>
    </xf>
    <xf numFmtId="0" fontId="13" fillId="12" borderId="28"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0" fillId="0" borderId="29" xfId="0" applyBorder="1" applyAlignment="1">
      <alignment vertical="center"/>
    </xf>
    <xf numFmtId="0" fontId="0" fillId="0" borderId="30" xfId="0" applyBorder="1" applyAlignment="1">
      <alignment vertical="center"/>
    </xf>
    <xf numFmtId="0" fontId="17" fillId="11" borderId="26" xfId="0" applyFont="1" applyFill="1" applyBorder="1" applyAlignment="1">
      <alignment vertical="center" wrapText="1"/>
    </xf>
  </cellXfs>
  <cellStyles count="2">
    <cellStyle name="Percent 2" xfId="1" xr:uid="{5685BC06-38C5-4F57-A8B3-2BB33E64C9F5}"/>
    <cellStyle name="Standaard" xfId="0" builtinId="0"/>
  </cellStyles>
  <dxfs count="0"/>
  <tableStyles count="0" defaultTableStyle="TableStyleMedium2" defaultPivotStyle="PivotStyleLight16"/>
  <colors>
    <mruColors>
      <color rgb="FF635D63"/>
      <color rgb="FFDE0073"/>
      <color rgb="FF04296C"/>
      <color rgb="FFBDD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59B49-6AD2-4B2E-9629-3E652691CEFB}">
  <dimension ref="B1:B11"/>
  <sheetViews>
    <sheetView topLeftCell="B1" workbookViewId="0">
      <selection activeCell="B26" sqref="B26"/>
    </sheetView>
  </sheetViews>
  <sheetFormatPr defaultRowHeight="15" x14ac:dyDescent="0.25"/>
  <cols>
    <col min="2" max="2" width="215.42578125" style="21" customWidth="1"/>
  </cols>
  <sheetData>
    <row r="1" spans="2:2" ht="15.75" thickBot="1" x14ac:dyDescent="0.3"/>
    <row r="2" spans="2:2" ht="20.100000000000001" customHeight="1" x14ac:dyDescent="0.25">
      <c r="B2" s="22" t="s">
        <v>108</v>
      </c>
    </row>
    <row r="3" spans="2:2" ht="19.5" customHeight="1" thickBot="1" x14ac:dyDescent="0.3">
      <c r="B3" s="23" t="s">
        <v>113</v>
      </c>
    </row>
    <row r="4" spans="2:2" ht="65.45" customHeight="1" thickBot="1" x14ac:dyDescent="0.3">
      <c r="B4" s="43" t="s">
        <v>116</v>
      </c>
    </row>
    <row r="5" spans="2:2" ht="20.100000000000001" customHeight="1" thickBot="1" x14ac:dyDescent="0.3">
      <c r="B5" s="43" t="s">
        <v>110</v>
      </c>
    </row>
    <row r="6" spans="2:2" ht="20.100000000000001" customHeight="1" thickBot="1" x14ac:dyDescent="0.3">
      <c r="B6" s="43" t="s">
        <v>111</v>
      </c>
    </row>
    <row r="7" spans="2:2" ht="20.100000000000001" customHeight="1" thickBot="1" x14ac:dyDescent="0.3">
      <c r="B7" s="43" t="s">
        <v>112</v>
      </c>
    </row>
    <row r="8" spans="2:2" ht="20.100000000000001" customHeight="1" thickBot="1" x14ac:dyDescent="0.3">
      <c r="B8" s="23" t="s">
        <v>0</v>
      </c>
    </row>
    <row r="9" spans="2:2" ht="20.100000000000001" customHeight="1" thickBot="1" x14ac:dyDescent="0.3">
      <c r="B9" s="43" t="s">
        <v>114</v>
      </c>
    </row>
    <row r="10" spans="2:2" ht="20.100000000000001" customHeight="1" thickBot="1" x14ac:dyDescent="0.3">
      <c r="B10" s="43" t="s">
        <v>1</v>
      </c>
    </row>
    <row r="11" spans="2:2" ht="50.1" customHeight="1" thickBot="1" x14ac:dyDescent="0.3">
      <c r="B11" s="20" t="s">
        <v>109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E910A-FC4A-4105-A555-6E892C1BB63D}">
  <sheetPr>
    <tabColor theme="6"/>
  </sheetPr>
  <dimension ref="B1:K55"/>
  <sheetViews>
    <sheetView tabSelected="1" topLeftCell="A29" zoomScale="90" zoomScaleNormal="90" workbookViewId="0">
      <selection activeCell="E54" sqref="E54"/>
    </sheetView>
  </sheetViews>
  <sheetFormatPr defaultColWidth="8.7109375" defaultRowHeight="15" x14ac:dyDescent="0.25"/>
  <cols>
    <col min="2" max="2" width="31.5703125" style="4" customWidth="1"/>
    <col min="3" max="3" width="19.28515625" style="4" bestFit="1" customWidth="1"/>
    <col min="4" max="4" width="20" style="4" bestFit="1" customWidth="1"/>
    <col min="5" max="5" width="117.5703125" style="4" customWidth="1"/>
    <col min="6" max="6" width="17.7109375" customWidth="1"/>
    <col min="7" max="7" width="25" customWidth="1"/>
    <col min="8" max="8" width="28" style="5" customWidth="1"/>
    <col min="9" max="9" width="20.28515625" style="5" customWidth="1"/>
    <col min="10" max="10" width="18.85546875" style="5" bestFit="1" customWidth="1"/>
    <col min="11" max="11" width="27.85546875" style="5" customWidth="1"/>
  </cols>
  <sheetData>
    <row r="1" spans="2:11" ht="15.75" thickBot="1" x14ac:dyDescent="0.3">
      <c r="B1"/>
      <c r="C1"/>
      <c r="D1"/>
      <c r="E1"/>
      <c r="H1"/>
      <c r="I1"/>
      <c r="J1"/>
      <c r="K1"/>
    </row>
    <row r="2" spans="2:11" ht="112.5" x14ac:dyDescent="0.25">
      <c r="B2" s="33" t="s">
        <v>100</v>
      </c>
      <c r="C2" s="34" t="s">
        <v>2</v>
      </c>
      <c r="D2" s="34" t="s">
        <v>3</v>
      </c>
      <c r="E2" s="34" t="s">
        <v>4</v>
      </c>
      <c r="F2" s="8" t="s">
        <v>5</v>
      </c>
      <c r="G2" s="8" t="s">
        <v>115</v>
      </c>
      <c r="H2" s="8" t="s">
        <v>6</v>
      </c>
      <c r="I2" s="8" t="s">
        <v>7</v>
      </c>
      <c r="J2" s="33" t="s">
        <v>8</v>
      </c>
      <c r="K2" s="35" t="s">
        <v>9</v>
      </c>
    </row>
    <row r="3" spans="2:11" ht="18.75" x14ac:dyDescent="0.25">
      <c r="B3" s="49" t="s">
        <v>75</v>
      </c>
      <c r="C3" s="50"/>
      <c r="D3" s="50"/>
      <c r="E3" s="50"/>
      <c r="F3" s="50"/>
      <c r="G3" s="51"/>
      <c r="H3" s="51"/>
      <c r="I3" s="51"/>
      <c r="J3" s="51"/>
      <c r="K3" s="52"/>
    </row>
    <row r="4" spans="2:11" x14ac:dyDescent="0.25">
      <c r="B4" s="36" t="s">
        <v>101</v>
      </c>
      <c r="C4" s="37" t="s">
        <v>23</v>
      </c>
      <c r="D4" s="37"/>
      <c r="E4" s="37" t="s">
        <v>42</v>
      </c>
      <c r="F4" s="38" t="s">
        <v>10</v>
      </c>
      <c r="G4" s="39">
        <v>0</v>
      </c>
      <c r="H4" s="40">
        <f>$J$52</f>
        <v>0</v>
      </c>
      <c r="I4" s="40">
        <f>$J$53</f>
        <v>0</v>
      </c>
      <c r="J4" s="41">
        <v>190</v>
      </c>
      <c r="K4" s="42">
        <f>((G4+G4*H4)+(G4*I4))*J4</f>
        <v>0</v>
      </c>
    </row>
    <row r="5" spans="2:11" x14ac:dyDescent="0.25">
      <c r="B5" s="10" t="s">
        <v>101</v>
      </c>
      <c r="C5" s="11" t="s">
        <v>24</v>
      </c>
      <c r="D5" s="11"/>
      <c r="E5" s="11" t="s">
        <v>43</v>
      </c>
      <c r="F5" s="53" t="s">
        <v>10</v>
      </c>
      <c r="G5" s="39">
        <v>0</v>
      </c>
      <c r="H5" s="40">
        <f>$J$52</f>
        <v>0</v>
      </c>
      <c r="I5" s="40">
        <f>$J$53</f>
        <v>0</v>
      </c>
      <c r="J5" s="27">
        <v>1440</v>
      </c>
      <c r="K5" s="26">
        <f t="shared" ref="K5:K34" si="0">((G5+G5*H5)+(G5*I5))*J5</f>
        <v>0</v>
      </c>
    </row>
    <row r="6" spans="2:11" x14ac:dyDescent="0.25">
      <c r="B6" s="10" t="s">
        <v>101</v>
      </c>
      <c r="C6" s="11" t="s">
        <v>25</v>
      </c>
      <c r="D6" s="11"/>
      <c r="E6" s="11" t="s">
        <v>44</v>
      </c>
      <c r="F6" s="12" t="s">
        <v>10</v>
      </c>
      <c r="G6" s="3">
        <v>0</v>
      </c>
      <c r="H6" s="9">
        <f t="shared" ref="H6:H35" si="1">$J$52</f>
        <v>0</v>
      </c>
      <c r="I6" s="9">
        <f t="shared" ref="I6:I35" si="2">$J$53</f>
        <v>0</v>
      </c>
      <c r="J6" s="27">
        <v>250</v>
      </c>
      <c r="K6" s="26">
        <f t="shared" si="0"/>
        <v>0</v>
      </c>
    </row>
    <row r="7" spans="2:11" x14ac:dyDescent="0.25">
      <c r="B7" s="10" t="s">
        <v>101</v>
      </c>
      <c r="C7" s="11" t="s">
        <v>13</v>
      </c>
      <c r="D7" s="11"/>
      <c r="E7" s="11" t="s">
        <v>45</v>
      </c>
      <c r="F7" s="12" t="s">
        <v>10</v>
      </c>
      <c r="G7" s="3">
        <v>0</v>
      </c>
      <c r="H7" s="9">
        <f t="shared" si="1"/>
        <v>0</v>
      </c>
      <c r="I7" s="9">
        <f t="shared" si="2"/>
        <v>0</v>
      </c>
      <c r="J7" s="27">
        <v>50</v>
      </c>
      <c r="K7" s="26">
        <f t="shared" si="0"/>
        <v>0</v>
      </c>
    </row>
    <row r="8" spans="2:11" ht="30" x14ac:dyDescent="0.25">
      <c r="B8" s="10" t="s">
        <v>101</v>
      </c>
      <c r="C8" s="11" t="s">
        <v>11</v>
      </c>
      <c r="D8" s="11"/>
      <c r="E8" s="11" t="s">
        <v>46</v>
      </c>
      <c r="F8" s="12" t="s">
        <v>10</v>
      </c>
      <c r="G8" s="3">
        <v>0</v>
      </c>
      <c r="H8" s="9">
        <f t="shared" si="1"/>
        <v>0</v>
      </c>
      <c r="I8" s="9">
        <f t="shared" si="2"/>
        <v>0</v>
      </c>
      <c r="J8" s="27">
        <v>800</v>
      </c>
      <c r="K8" s="26">
        <f t="shared" si="0"/>
        <v>0</v>
      </c>
    </row>
    <row r="9" spans="2:11" x14ac:dyDescent="0.25">
      <c r="B9" s="10" t="s">
        <v>101</v>
      </c>
      <c r="C9" s="11" t="s">
        <v>16</v>
      </c>
      <c r="D9" s="11"/>
      <c r="E9" s="11" t="s">
        <v>47</v>
      </c>
      <c r="F9" s="12" t="s">
        <v>10</v>
      </c>
      <c r="G9" s="3">
        <v>0</v>
      </c>
      <c r="H9" s="9">
        <f t="shared" si="1"/>
        <v>0</v>
      </c>
      <c r="I9" s="9">
        <f t="shared" si="2"/>
        <v>0</v>
      </c>
      <c r="J9" s="27">
        <v>730</v>
      </c>
      <c r="K9" s="26">
        <f t="shared" si="0"/>
        <v>0</v>
      </c>
    </row>
    <row r="10" spans="2:11" x14ac:dyDescent="0.25">
      <c r="B10" s="10" t="s">
        <v>26</v>
      </c>
      <c r="C10" s="11" t="s">
        <v>26</v>
      </c>
      <c r="D10" s="11"/>
      <c r="E10" s="11" t="s">
        <v>48</v>
      </c>
      <c r="F10" s="12" t="s">
        <v>10</v>
      </c>
      <c r="G10" s="3">
        <v>0</v>
      </c>
      <c r="H10" s="9">
        <f>$J$52</f>
        <v>0</v>
      </c>
      <c r="I10" s="9">
        <f t="shared" si="2"/>
        <v>0</v>
      </c>
      <c r="J10" s="27">
        <v>50</v>
      </c>
      <c r="K10" s="26">
        <f t="shared" si="0"/>
        <v>0</v>
      </c>
    </row>
    <row r="11" spans="2:11" x14ac:dyDescent="0.25">
      <c r="B11" s="10" t="s">
        <v>101</v>
      </c>
      <c r="C11" s="11" t="s">
        <v>23</v>
      </c>
      <c r="D11" s="11"/>
      <c r="E11" s="11" t="s">
        <v>49</v>
      </c>
      <c r="F11" s="12" t="s">
        <v>10</v>
      </c>
      <c r="G11" s="3">
        <v>0</v>
      </c>
      <c r="H11" s="9">
        <f t="shared" si="1"/>
        <v>0</v>
      </c>
      <c r="I11" s="9">
        <f t="shared" si="2"/>
        <v>0</v>
      </c>
      <c r="J11" s="27">
        <v>180</v>
      </c>
      <c r="K11" s="26">
        <f t="shared" si="0"/>
        <v>0</v>
      </c>
    </row>
    <row r="12" spans="2:11" x14ac:dyDescent="0.25">
      <c r="B12" s="10" t="s">
        <v>101</v>
      </c>
      <c r="C12" s="11" t="s">
        <v>13</v>
      </c>
      <c r="D12" s="11"/>
      <c r="E12" s="11" t="s">
        <v>50</v>
      </c>
      <c r="F12" s="12" t="s">
        <v>10</v>
      </c>
      <c r="G12" s="3">
        <v>0</v>
      </c>
      <c r="H12" s="9">
        <f t="shared" si="1"/>
        <v>0</v>
      </c>
      <c r="I12" s="9">
        <f t="shared" si="2"/>
        <v>0</v>
      </c>
      <c r="J12" s="27">
        <v>60</v>
      </c>
      <c r="K12" s="26">
        <f t="shared" si="0"/>
        <v>0</v>
      </c>
    </row>
    <row r="13" spans="2:11" x14ac:dyDescent="0.25">
      <c r="B13" s="10" t="s">
        <v>31</v>
      </c>
      <c r="C13" s="11" t="s">
        <v>27</v>
      </c>
      <c r="D13" s="11"/>
      <c r="E13" s="11" t="s">
        <v>51</v>
      </c>
      <c r="F13" s="12" t="s">
        <v>10</v>
      </c>
      <c r="G13" s="3">
        <v>0</v>
      </c>
      <c r="H13" s="9">
        <f t="shared" si="1"/>
        <v>0</v>
      </c>
      <c r="I13" s="9">
        <f t="shared" si="2"/>
        <v>0</v>
      </c>
      <c r="J13" s="27">
        <v>210</v>
      </c>
      <c r="K13" s="26">
        <f t="shared" si="0"/>
        <v>0</v>
      </c>
    </row>
    <row r="14" spans="2:11" x14ac:dyDescent="0.25">
      <c r="B14" s="10" t="s">
        <v>101</v>
      </c>
      <c r="C14" s="11" t="s">
        <v>28</v>
      </c>
      <c r="D14" s="11"/>
      <c r="E14" s="11" t="s">
        <v>52</v>
      </c>
      <c r="F14" s="12" t="s">
        <v>10</v>
      </c>
      <c r="G14" s="3">
        <v>0</v>
      </c>
      <c r="H14" s="9">
        <f t="shared" si="1"/>
        <v>0</v>
      </c>
      <c r="I14" s="9">
        <f t="shared" si="2"/>
        <v>0</v>
      </c>
      <c r="J14" s="27">
        <v>30</v>
      </c>
      <c r="K14" s="26">
        <f t="shared" si="0"/>
        <v>0</v>
      </c>
    </row>
    <row r="15" spans="2:11" x14ac:dyDescent="0.25">
      <c r="B15" s="10" t="s">
        <v>101</v>
      </c>
      <c r="C15" s="11" t="s">
        <v>13</v>
      </c>
      <c r="D15" s="13"/>
      <c r="E15" s="11" t="s">
        <v>53</v>
      </c>
      <c r="F15" s="12" t="s">
        <v>10</v>
      </c>
      <c r="G15" s="3">
        <v>0</v>
      </c>
      <c r="H15" s="9">
        <f t="shared" si="1"/>
        <v>0</v>
      </c>
      <c r="I15" s="9">
        <f t="shared" si="2"/>
        <v>0</v>
      </c>
      <c r="J15" s="27">
        <v>630</v>
      </c>
      <c r="K15" s="26">
        <f t="shared" si="0"/>
        <v>0</v>
      </c>
    </row>
    <row r="16" spans="2:11" x14ac:dyDescent="0.25">
      <c r="B16" s="10" t="s">
        <v>101</v>
      </c>
      <c r="C16" s="11" t="s">
        <v>15</v>
      </c>
      <c r="D16" s="13"/>
      <c r="E16" s="11" t="s">
        <v>54</v>
      </c>
      <c r="F16" s="12" t="s">
        <v>10</v>
      </c>
      <c r="G16" s="3">
        <v>0</v>
      </c>
      <c r="H16" s="9">
        <f t="shared" si="1"/>
        <v>0</v>
      </c>
      <c r="I16" s="9">
        <f t="shared" si="2"/>
        <v>0</v>
      </c>
      <c r="J16" s="27">
        <v>330</v>
      </c>
      <c r="K16" s="26">
        <f t="shared" si="0"/>
        <v>0</v>
      </c>
    </row>
    <row r="17" spans="2:11" x14ac:dyDescent="0.25">
      <c r="B17" s="10" t="s">
        <v>102</v>
      </c>
      <c r="C17" s="11" t="s">
        <v>29</v>
      </c>
      <c r="D17" s="13"/>
      <c r="E17" s="11" t="s">
        <v>55</v>
      </c>
      <c r="F17" s="12" t="s">
        <v>10</v>
      </c>
      <c r="G17" s="3">
        <v>0</v>
      </c>
      <c r="H17" s="9">
        <f t="shared" si="1"/>
        <v>0</v>
      </c>
      <c r="I17" s="9">
        <f t="shared" si="2"/>
        <v>0</v>
      </c>
      <c r="J17" s="27">
        <v>470</v>
      </c>
      <c r="K17" s="26">
        <f t="shared" si="0"/>
        <v>0</v>
      </c>
    </row>
    <row r="18" spans="2:11" x14ac:dyDescent="0.25">
      <c r="B18" s="10" t="s">
        <v>101</v>
      </c>
      <c r="C18" s="11" t="s">
        <v>30</v>
      </c>
      <c r="D18" s="13"/>
      <c r="E18" s="11" t="s">
        <v>56</v>
      </c>
      <c r="F18" s="12" t="s">
        <v>10</v>
      </c>
      <c r="G18" s="3">
        <v>0</v>
      </c>
      <c r="H18" s="9">
        <f t="shared" si="1"/>
        <v>0</v>
      </c>
      <c r="I18" s="9">
        <f t="shared" si="2"/>
        <v>0</v>
      </c>
      <c r="J18" s="27">
        <v>70</v>
      </c>
      <c r="K18" s="26">
        <f t="shared" si="0"/>
        <v>0</v>
      </c>
    </row>
    <row r="19" spans="2:11" x14ac:dyDescent="0.25">
      <c r="B19" s="10" t="s">
        <v>101</v>
      </c>
      <c r="C19" s="11" t="s">
        <v>31</v>
      </c>
      <c r="D19" s="13"/>
      <c r="E19" s="11" t="s">
        <v>57</v>
      </c>
      <c r="F19" s="12" t="s">
        <v>10</v>
      </c>
      <c r="G19" s="3">
        <v>0</v>
      </c>
      <c r="H19" s="9">
        <f t="shared" si="1"/>
        <v>0</v>
      </c>
      <c r="I19" s="9">
        <f t="shared" si="2"/>
        <v>0</v>
      </c>
      <c r="J19" s="27">
        <v>290</v>
      </c>
      <c r="K19" s="26">
        <f t="shared" si="0"/>
        <v>0</v>
      </c>
    </row>
    <row r="20" spans="2:11" x14ac:dyDescent="0.25">
      <c r="B20" s="10" t="s">
        <v>101</v>
      </c>
      <c r="C20" s="11" t="s">
        <v>14</v>
      </c>
      <c r="D20" s="13"/>
      <c r="E20" s="13" t="s">
        <v>58</v>
      </c>
      <c r="F20" s="12" t="s">
        <v>10</v>
      </c>
      <c r="G20" s="3">
        <v>0</v>
      </c>
      <c r="H20" s="9">
        <f t="shared" si="1"/>
        <v>0</v>
      </c>
      <c r="I20" s="9">
        <f t="shared" si="2"/>
        <v>0</v>
      </c>
      <c r="J20" s="27">
        <v>120</v>
      </c>
      <c r="K20" s="26">
        <f t="shared" si="0"/>
        <v>0</v>
      </c>
    </row>
    <row r="21" spans="2:11" x14ac:dyDescent="0.25">
      <c r="B21" s="10" t="s">
        <v>41</v>
      </c>
      <c r="C21" s="11" t="s">
        <v>32</v>
      </c>
      <c r="D21" s="11"/>
      <c r="E21" s="11" t="s">
        <v>59</v>
      </c>
      <c r="F21" s="12" t="s">
        <v>10</v>
      </c>
      <c r="G21" s="3">
        <v>0</v>
      </c>
      <c r="H21" s="9">
        <f t="shared" si="1"/>
        <v>0</v>
      </c>
      <c r="I21" s="9">
        <f t="shared" si="2"/>
        <v>0</v>
      </c>
      <c r="J21" s="27">
        <v>480</v>
      </c>
      <c r="K21" s="26">
        <f t="shared" si="0"/>
        <v>0</v>
      </c>
    </row>
    <row r="22" spans="2:11" x14ac:dyDescent="0.25">
      <c r="B22" s="10" t="s">
        <v>101</v>
      </c>
      <c r="C22" s="11" t="s">
        <v>33</v>
      </c>
      <c r="D22" s="11"/>
      <c r="E22" s="11" t="s">
        <v>60</v>
      </c>
      <c r="F22" s="12" t="s">
        <v>10</v>
      </c>
      <c r="G22" s="3">
        <v>0</v>
      </c>
      <c r="H22" s="9">
        <f t="shared" si="1"/>
        <v>0</v>
      </c>
      <c r="I22" s="9">
        <f t="shared" si="2"/>
        <v>0</v>
      </c>
      <c r="J22" s="27">
        <v>1330</v>
      </c>
      <c r="K22" s="26">
        <f t="shared" si="0"/>
        <v>0</v>
      </c>
    </row>
    <row r="23" spans="2:11" x14ac:dyDescent="0.25">
      <c r="B23" s="10" t="s">
        <v>101</v>
      </c>
      <c r="C23" s="11" t="s">
        <v>34</v>
      </c>
      <c r="D23" s="11"/>
      <c r="E23" s="11" t="s">
        <v>61</v>
      </c>
      <c r="F23" s="12" t="s">
        <v>10</v>
      </c>
      <c r="G23" s="3">
        <v>0</v>
      </c>
      <c r="H23" s="9">
        <f t="shared" si="1"/>
        <v>0</v>
      </c>
      <c r="I23" s="9">
        <f t="shared" si="2"/>
        <v>0</v>
      </c>
      <c r="J23" s="27">
        <v>10</v>
      </c>
      <c r="K23" s="26">
        <f t="shared" si="0"/>
        <v>0</v>
      </c>
    </row>
    <row r="24" spans="2:11" x14ac:dyDescent="0.25">
      <c r="B24" s="10" t="s">
        <v>103</v>
      </c>
      <c r="C24" s="11" t="s">
        <v>35</v>
      </c>
      <c r="D24" s="11"/>
      <c r="E24" s="11" t="s">
        <v>62</v>
      </c>
      <c r="F24" s="12" t="s">
        <v>10</v>
      </c>
      <c r="G24" s="3">
        <v>0</v>
      </c>
      <c r="H24" s="9">
        <f t="shared" si="1"/>
        <v>0</v>
      </c>
      <c r="I24" s="9">
        <f t="shared" si="2"/>
        <v>0</v>
      </c>
      <c r="J24" s="27">
        <v>1810</v>
      </c>
      <c r="K24" s="26">
        <f t="shared" si="0"/>
        <v>0</v>
      </c>
    </row>
    <row r="25" spans="2:11" x14ac:dyDescent="0.25">
      <c r="B25" s="10" t="s">
        <v>101</v>
      </c>
      <c r="C25" s="11" t="s">
        <v>36</v>
      </c>
      <c r="D25" s="11"/>
      <c r="E25" s="11" t="s">
        <v>63</v>
      </c>
      <c r="F25" s="12" t="s">
        <v>10</v>
      </c>
      <c r="G25" s="3">
        <v>0</v>
      </c>
      <c r="H25" s="9">
        <f t="shared" si="1"/>
        <v>0</v>
      </c>
      <c r="I25" s="9">
        <f t="shared" si="2"/>
        <v>0</v>
      </c>
      <c r="J25" s="27">
        <v>1570</v>
      </c>
      <c r="K25" s="26">
        <f t="shared" si="0"/>
        <v>0</v>
      </c>
    </row>
    <row r="26" spans="2:11" x14ac:dyDescent="0.25">
      <c r="B26" s="10" t="s">
        <v>101</v>
      </c>
      <c r="C26" s="11" t="s">
        <v>36</v>
      </c>
      <c r="D26" s="11"/>
      <c r="E26" s="11" t="s">
        <v>64</v>
      </c>
      <c r="F26" s="12" t="s">
        <v>10</v>
      </c>
      <c r="G26" s="3">
        <v>0</v>
      </c>
      <c r="H26" s="9">
        <f t="shared" si="1"/>
        <v>0</v>
      </c>
      <c r="I26" s="9">
        <f t="shared" si="2"/>
        <v>0</v>
      </c>
      <c r="J26" s="27">
        <v>600</v>
      </c>
      <c r="K26" s="26">
        <f t="shared" si="0"/>
        <v>0</v>
      </c>
    </row>
    <row r="27" spans="2:11" x14ac:dyDescent="0.25">
      <c r="B27" s="10" t="s">
        <v>104</v>
      </c>
      <c r="C27" s="11" t="s">
        <v>37</v>
      </c>
      <c r="D27" s="11"/>
      <c r="E27" s="11" t="s">
        <v>65</v>
      </c>
      <c r="F27" s="12" t="s">
        <v>10</v>
      </c>
      <c r="G27" s="3">
        <v>0</v>
      </c>
      <c r="H27" s="9">
        <f t="shared" si="1"/>
        <v>0</v>
      </c>
      <c r="I27" s="9">
        <f t="shared" si="2"/>
        <v>0</v>
      </c>
      <c r="J27" s="27">
        <v>120</v>
      </c>
      <c r="K27" s="26">
        <f t="shared" si="0"/>
        <v>0</v>
      </c>
    </row>
    <row r="28" spans="2:11" x14ac:dyDescent="0.25">
      <c r="B28" s="10" t="s">
        <v>101</v>
      </c>
      <c r="C28" s="11" t="s">
        <v>36</v>
      </c>
      <c r="D28" s="11"/>
      <c r="E28" s="11" t="s">
        <v>66</v>
      </c>
      <c r="F28" s="12" t="s">
        <v>10</v>
      </c>
      <c r="G28" s="3">
        <v>0</v>
      </c>
      <c r="H28" s="9">
        <f t="shared" si="1"/>
        <v>0</v>
      </c>
      <c r="I28" s="9">
        <f t="shared" si="2"/>
        <v>0</v>
      </c>
      <c r="J28" s="27">
        <v>30</v>
      </c>
      <c r="K28" s="26">
        <f t="shared" si="0"/>
        <v>0</v>
      </c>
    </row>
    <row r="29" spans="2:11" x14ac:dyDescent="0.25">
      <c r="B29" s="10" t="s">
        <v>41</v>
      </c>
      <c r="C29" s="11" t="s">
        <v>12</v>
      </c>
      <c r="D29" s="11"/>
      <c r="E29" s="11" t="s">
        <v>67</v>
      </c>
      <c r="F29" s="12" t="s">
        <v>10</v>
      </c>
      <c r="G29" s="3">
        <v>0</v>
      </c>
      <c r="H29" s="9">
        <f t="shared" si="1"/>
        <v>0</v>
      </c>
      <c r="I29" s="9">
        <f t="shared" si="2"/>
        <v>0</v>
      </c>
      <c r="J29" s="27">
        <v>190</v>
      </c>
      <c r="K29" s="26">
        <f t="shared" si="0"/>
        <v>0</v>
      </c>
    </row>
    <row r="30" spans="2:11" x14ac:dyDescent="0.25">
      <c r="B30" s="10" t="s">
        <v>41</v>
      </c>
      <c r="C30" s="11" t="s">
        <v>32</v>
      </c>
      <c r="D30" s="11"/>
      <c r="E30" s="11" t="s">
        <v>68</v>
      </c>
      <c r="F30" s="12" t="s">
        <v>10</v>
      </c>
      <c r="G30" s="3">
        <v>0</v>
      </c>
      <c r="H30" s="9">
        <f t="shared" si="1"/>
        <v>0</v>
      </c>
      <c r="I30" s="9">
        <f t="shared" si="2"/>
        <v>0</v>
      </c>
      <c r="J30" s="27">
        <v>300</v>
      </c>
      <c r="K30" s="26">
        <f t="shared" si="0"/>
        <v>0</v>
      </c>
    </row>
    <row r="31" spans="2:11" x14ac:dyDescent="0.25">
      <c r="B31" s="10" t="s">
        <v>101</v>
      </c>
      <c r="C31" s="11" t="s">
        <v>38</v>
      </c>
      <c r="D31" s="11"/>
      <c r="E31" s="11" t="s">
        <v>69</v>
      </c>
      <c r="F31" s="12" t="s">
        <v>10</v>
      </c>
      <c r="G31" s="3">
        <v>0</v>
      </c>
      <c r="H31" s="9">
        <f t="shared" si="1"/>
        <v>0</v>
      </c>
      <c r="I31" s="9">
        <f t="shared" si="2"/>
        <v>0</v>
      </c>
      <c r="J31" s="27">
        <v>10</v>
      </c>
      <c r="K31" s="26">
        <f t="shared" si="0"/>
        <v>0</v>
      </c>
    </row>
    <row r="32" spans="2:11" x14ac:dyDescent="0.25">
      <c r="B32" s="10" t="s">
        <v>101</v>
      </c>
      <c r="C32" s="11" t="s">
        <v>39</v>
      </c>
      <c r="D32" s="11"/>
      <c r="E32" s="11" t="s">
        <v>70</v>
      </c>
      <c r="F32" s="12" t="s">
        <v>10</v>
      </c>
      <c r="G32" s="3">
        <v>0</v>
      </c>
      <c r="H32" s="9">
        <f t="shared" si="1"/>
        <v>0</v>
      </c>
      <c r="I32" s="9">
        <f t="shared" si="2"/>
        <v>0</v>
      </c>
      <c r="J32" s="27">
        <v>420</v>
      </c>
      <c r="K32" s="26">
        <f t="shared" si="0"/>
        <v>0</v>
      </c>
    </row>
    <row r="33" spans="2:11" x14ac:dyDescent="0.25">
      <c r="B33" s="10" t="s">
        <v>105</v>
      </c>
      <c r="C33" s="11" t="s">
        <v>40</v>
      </c>
      <c r="D33" s="11"/>
      <c r="E33" s="11" t="s">
        <v>71</v>
      </c>
      <c r="F33" s="12" t="s">
        <v>10</v>
      </c>
      <c r="G33" s="3">
        <v>0</v>
      </c>
      <c r="H33" s="9">
        <f t="shared" si="1"/>
        <v>0</v>
      </c>
      <c r="I33" s="9">
        <f t="shared" si="2"/>
        <v>0</v>
      </c>
      <c r="J33" s="27">
        <v>30</v>
      </c>
      <c r="K33" s="26">
        <f t="shared" si="0"/>
        <v>0</v>
      </c>
    </row>
    <row r="34" spans="2:11" x14ac:dyDescent="0.25">
      <c r="B34" s="10" t="s">
        <v>41</v>
      </c>
      <c r="C34" s="11" t="s">
        <v>41</v>
      </c>
      <c r="D34" s="11"/>
      <c r="E34" s="11" t="s">
        <v>72</v>
      </c>
      <c r="F34" s="12" t="s">
        <v>10</v>
      </c>
      <c r="G34" s="3">
        <v>0</v>
      </c>
      <c r="H34" s="9">
        <f t="shared" si="1"/>
        <v>0</v>
      </c>
      <c r="I34" s="9">
        <f t="shared" si="2"/>
        <v>0</v>
      </c>
      <c r="J34" s="27">
        <v>840</v>
      </c>
      <c r="K34" s="26">
        <f t="shared" si="0"/>
        <v>0</v>
      </c>
    </row>
    <row r="35" spans="2:11" x14ac:dyDescent="0.25">
      <c r="B35" s="10" t="s">
        <v>101</v>
      </c>
      <c r="C35" s="11" t="s">
        <v>13</v>
      </c>
      <c r="D35" s="11"/>
      <c r="E35" s="11" t="s">
        <v>73</v>
      </c>
      <c r="F35" s="12" t="s">
        <v>10</v>
      </c>
      <c r="G35" s="3">
        <v>0</v>
      </c>
      <c r="H35" s="9">
        <f t="shared" si="1"/>
        <v>0</v>
      </c>
      <c r="I35" s="9">
        <f t="shared" si="2"/>
        <v>0</v>
      </c>
      <c r="J35" s="27">
        <v>90</v>
      </c>
      <c r="K35" s="26">
        <f t="shared" ref="K35:K49" si="3">((G35+G35*H35)+(G35*I35))*J35</f>
        <v>0</v>
      </c>
    </row>
    <row r="36" spans="2:11" ht="18.75" x14ac:dyDescent="0.25">
      <c r="B36" s="45" t="s">
        <v>74</v>
      </c>
      <c r="C36" s="46"/>
      <c r="D36" s="46"/>
      <c r="E36" s="46"/>
      <c r="F36" s="46"/>
      <c r="G36" s="47"/>
      <c r="H36" s="47"/>
      <c r="I36" s="47"/>
      <c r="J36" s="47"/>
      <c r="K36" s="48"/>
    </row>
    <row r="37" spans="2:11" x14ac:dyDescent="0.25">
      <c r="B37" s="11" t="s">
        <v>107</v>
      </c>
      <c r="C37" s="11" t="s">
        <v>76</v>
      </c>
      <c r="D37" s="11"/>
      <c r="E37" s="11" t="s">
        <v>86</v>
      </c>
      <c r="F37" s="12" t="s">
        <v>10</v>
      </c>
      <c r="G37" s="3">
        <v>0</v>
      </c>
      <c r="H37" s="9">
        <f t="shared" ref="H37:H49" si="4">$J$52</f>
        <v>0</v>
      </c>
      <c r="I37" s="9">
        <f t="shared" ref="I37:I49" si="5">$J$53</f>
        <v>0</v>
      </c>
      <c r="J37" s="29">
        <v>1150</v>
      </c>
      <c r="K37" s="26">
        <f t="shared" si="3"/>
        <v>0</v>
      </c>
    </row>
    <row r="38" spans="2:11" x14ac:dyDescent="0.25">
      <c r="B38" s="11" t="s">
        <v>77</v>
      </c>
      <c r="C38" s="11" t="s">
        <v>77</v>
      </c>
      <c r="D38" s="11"/>
      <c r="E38" s="11" t="s">
        <v>87</v>
      </c>
      <c r="F38" s="12" t="s">
        <v>10</v>
      </c>
      <c r="G38" s="3">
        <v>0</v>
      </c>
      <c r="H38" s="9">
        <f t="shared" si="4"/>
        <v>0</v>
      </c>
      <c r="I38" s="9">
        <f t="shared" si="5"/>
        <v>0</v>
      </c>
      <c r="J38" s="29">
        <v>320</v>
      </c>
      <c r="K38" s="26">
        <f t="shared" si="3"/>
        <v>0</v>
      </c>
    </row>
    <row r="39" spans="2:11" x14ac:dyDescent="0.25">
      <c r="B39" s="11" t="s">
        <v>77</v>
      </c>
      <c r="C39" s="11" t="s">
        <v>77</v>
      </c>
      <c r="D39" s="11"/>
      <c r="E39" s="11" t="s">
        <v>88</v>
      </c>
      <c r="F39" s="12" t="s">
        <v>10</v>
      </c>
      <c r="G39" s="3">
        <v>0</v>
      </c>
      <c r="H39" s="9">
        <f t="shared" si="4"/>
        <v>0</v>
      </c>
      <c r="I39" s="9">
        <f t="shared" si="5"/>
        <v>0</v>
      </c>
      <c r="J39" s="29">
        <v>10</v>
      </c>
      <c r="K39" s="26">
        <f t="shared" si="3"/>
        <v>0</v>
      </c>
    </row>
    <row r="40" spans="2:11" x14ac:dyDescent="0.25">
      <c r="B40" s="11" t="s">
        <v>78</v>
      </c>
      <c r="C40" s="11" t="s">
        <v>78</v>
      </c>
      <c r="D40" s="11"/>
      <c r="E40" s="11" t="s">
        <v>89</v>
      </c>
      <c r="F40" s="12" t="s">
        <v>10</v>
      </c>
      <c r="G40" s="3">
        <v>0</v>
      </c>
      <c r="H40" s="9">
        <f t="shared" si="4"/>
        <v>0</v>
      </c>
      <c r="I40" s="9">
        <f t="shared" si="5"/>
        <v>0</v>
      </c>
      <c r="J40" s="29">
        <v>80</v>
      </c>
      <c r="K40" s="26">
        <f t="shared" si="3"/>
        <v>0</v>
      </c>
    </row>
    <row r="41" spans="2:11" x14ac:dyDescent="0.25">
      <c r="B41" s="11" t="s">
        <v>77</v>
      </c>
      <c r="C41" s="11" t="s">
        <v>77</v>
      </c>
      <c r="D41" s="11"/>
      <c r="E41" s="11" t="s">
        <v>90</v>
      </c>
      <c r="F41" s="12" t="s">
        <v>10</v>
      </c>
      <c r="G41" s="3">
        <v>0</v>
      </c>
      <c r="H41" s="9">
        <f t="shared" si="4"/>
        <v>0</v>
      </c>
      <c r="I41" s="9">
        <f t="shared" si="5"/>
        <v>0</v>
      </c>
      <c r="J41" s="29">
        <v>40</v>
      </c>
      <c r="K41" s="26">
        <f t="shared" si="3"/>
        <v>0</v>
      </c>
    </row>
    <row r="42" spans="2:11" x14ac:dyDescent="0.25">
      <c r="B42" s="11" t="s">
        <v>79</v>
      </c>
      <c r="C42" s="11" t="s">
        <v>79</v>
      </c>
      <c r="D42" s="11"/>
      <c r="E42" s="11" t="s">
        <v>91</v>
      </c>
      <c r="F42" s="12" t="s">
        <v>10</v>
      </c>
      <c r="G42" s="3">
        <v>0</v>
      </c>
      <c r="H42" s="9">
        <f t="shared" si="4"/>
        <v>0</v>
      </c>
      <c r="I42" s="9">
        <f t="shared" si="5"/>
        <v>0</v>
      </c>
      <c r="J42" s="29">
        <v>70</v>
      </c>
      <c r="K42" s="26">
        <f t="shared" si="3"/>
        <v>0</v>
      </c>
    </row>
    <row r="43" spans="2:11" x14ac:dyDescent="0.25">
      <c r="B43" s="11" t="s">
        <v>80</v>
      </c>
      <c r="C43" s="11" t="s">
        <v>80</v>
      </c>
      <c r="D43" s="11"/>
      <c r="E43" s="11" t="s">
        <v>92</v>
      </c>
      <c r="F43" s="12" t="s">
        <v>10</v>
      </c>
      <c r="G43" s="3">
        <v>0</v>
      </c>
      <c r="H43" s="9">
        <f t="shared" si="4"/>
        <v>0</v>
      </c>
      <c r="I43" s="9">
        <f t="shared" si="5"/>
        <v>0</v>
      </c>
      <c r="J43" s="29">
        <v>200</v>
      </c>
      <c r="K43" s="26">
        <f t="shared" si="3"/>
        <v>0</v>
      </c>
    </row>
    <row r="44" spans="2:11" x14ac:dyDescent="0.25">
      <c r="B44" s="11" t="s">
        <v>81</v>
      </c>
      <c r="C44" s="11" t="s">
        <v>81</v>
      </c>
      <c r="D44" s="11"/>
      <c r="E44" s="11" t="s">
        <v>93</v>
      </c>
      <c r="F44" s="12" t="s">
        <v>10</v>
      </c>
      <c r="G44" s="3">
        <v>0</v>
      </c>
      <c r="H44" s="9">
        <f t="shared" si="4"/>
        <v>0</v>
      </c>
      <c r="I44" s="9">
        <f t="shared" si="5"/>
        <v>0</v>
      </c>
      <c r="J44" s="29">
        <v>230</v>
      </c>
      <c r="K44" s="26">
        <f t="shared" si="3"/>
        <v>0</v>
      </c>
    </row>
    <row r="45" spans="2:11" ht="30" x14ac:dyDescent="0.25">
      <c r="B45" s="11" t="s">
        <v>82</v>
      </c>
      <c r="C45" s="11" t="s">
        <v>106</v>
      </c>
      <c r="D45" s="11"/>
      <c r="E45" s="11" t="s">
        <v>94</v>
      </c>
      <c r="F45" s="12" t="s">
        <v>10</v>
      </c>
      <c r="G45" s="3">
        <v>0</v>
      </c>
      <c r="H45" s="9">
        <f t="shared" si="4"/>
        <v>0</v>
      </c>
      <c r="I45" s="9">
        <f t="shared" si="5"/>
        <v>0</v>
      </c>
      <c r="J45" s="29">
        <v>50</v>
      </c>
      <c r="K45" s="26">
        <f t="shared" si="3"/>
        <v>0</v>
      </c>
    </row>
    <row r="46" spans="2:11" x14ac:dyDescent="0.25">
      <c r="B46" s="11" t="s">
        <v>83</v>
      </c>
      <c r="C46" s="11" t="s">
        <v>83</v>
      </c>
      <c r="D46" s="11"/>
      <c r="E46" s="11" t="s">
        <v>95</v>
      </c>
      <c r="F46" s="12" t="s">
        <v>10</v>
      </c>
      <c r="G46" s="3">
        <v>0</v>
      </c>
      <c r="H46" s="9">
        <f t="shared" si="4"/>
        <v>0</v>
      </c>
      <c r="I46" s="9">
        <f t="shared" si="5"/>
        <v>0</v>
      </c>
      <c r="J46" s="29">
        <v>350</v>
      </c>
      <c r="K46" s="26">
        <f t="shared" si="3"/>
        <v>0</v>
      </c>
    </row>
    <row r="47" spans="2:11" ht="30" x14ac:dyDescent="0.25">
      <c r="B47" s="11" t="s">
        <v>84</v>
      </c>
      <c r="C47" s="11" t="s">
        <v>84</v>
      </c>
      <c r="D47" s="11"/>
      <c r="E47" s="11" t="s">
        <v>96</v>
      </c>
      <c r="F47" s="12" t="s">
        <v>10</v>
      </c>
      <c r="G47" s="3">
        <v>0</v>
      </c>
      <c r="H47" s="9">
        <f t="shared" si="4"/>
        <v>0</v>
      </c>
      <c r="I47" s="9">
        <f t="shared" si="5"/>
        <v>0</v>
      </c>
      <c r="J47" s="29">
        <v>50</v>
      </c>
      <c r="K47" s="26">
        <f t="shared" si="3"/>
        <v>0</v>
      </c>
    </row>
    <row r="48" spans="2:11" x14ac:dyDescent="0.25">
      <c r="B48" s="11" t="s">
        <v>85</v>
      </c>
      <c r="C48" s="11" t="s">
        <v>85</v>
      </c>
      <c r="D48" s="11"/>
      <c r="E48" s="11" t="s">
        <v>97</v>
      </c>
      <c r="F48" s="12" t="s">
        <v>10</v>
      </c>
      <c r="G48" s="3">
        <v>0</v>
      </c>
      <c r="H48" s="9">
        <f t="shared" si="4"/>
        <v>0</v>
      </c>
      <c r="I48" s="9">
        <f t="shared" si="5"/>
        <v>0</v>
      </c>
      <c r="J48" s="29">
        <v>10</v>
      </c>
      <c r="K48" s="26">
        <f t="shared" si="3"/>
        <v>0</v>
      </c>
    </row>
    <row r="49" spans="2:11" x14ac:dyDescent="0.25">
      <c r="B49" s="11" t="s">
        <v>77</v>
      </c>
      <c r="C49" s="11" t="s">
        <v>77</v>
      </c>
      <c r="D49" s="11"/>
      <c r="E49" s="11" t="s">
        <v>98</v>
      </c>
      <c r="F49" s="12" t="s">
        <v>10</v>
      </c>
      <c r="G49" s="3">
        <v>0</v>
      </c>
      <c r="H49" s="9">
        <f t="shared" si="4"/>
        <v>0</v>
      </c>
      <c r="I49" s="9">
        <f t="shared" si="5"/>
        <v>0</v>
      </c>
      <c r="J49" s="29">
        <v>2610</v>
      </c>
      <c r="K49" s="26">
        <f t="shared" si="3"/>
        <v>0</v>
      </c>
    </row>
    <row r="50" spans="2:11" ht="18.75" x14ac:dyDescent="0.3">
      <c r="I50" s="30" t="s">
        <v>22</v>
      </c>
      <c r="J50" s="31">
        <f>SUM(J4:J49)</f>
        <v>18900</v>
      </c>
      <c r="K50" s="32">
        <f>SUM(K4:K49)</f>
        <v>0</v>
      </c>
    </row>
    <row r="51" spans="2:11" ht="15.75" thickBot="1" x14ac:dyDescent="0.3">
      <c r="F51" s="4"/>
      <c r="G51" s="4"/>
      <c r="H51" s="4"/>
      <c r="I51" s="28"/>
      <c r="J51" s="18"/>
      <c r="K51" s="19"/>
    </row>
    <row r="52" spans="2:11" ht="30" x14ac:dyDescent="0.25">
      <c r="B52" s="2" t="s">
        <v>17</v>
      </c>
      <c r="C52" s="44"/>
      <c r="D52" s="44"/>
      <c r="F52" s="4"/>
      <c r="H52" s="14" t="s">
        <v>18</v>
      </c>
      <c r="I52" s="15" t="s">
        <v>19</v>
      </c>
      <c r="J52" s="24">
        <v>0</v>
      </c>
      <c r="K52"/>
    </row>
    <row r="53" spans="2:11" ht="30.75" thickBot="1" x14ac:dyDescent="0.3">
      <c r="B53" s="2" t="s">
        <v>99</v>
      </c>
      <c r="C53" s="44"/>
      <c r="D53" s="44"/>
      <c r="F53" s="4"/>
      <c r="H53" s="16" t="s">
        <v>21</v>
      </c>
      <c r="I53" s="17" t="s">
        <v>19</v>
      </c>
      <c r="J53" s="25">
        <v>0</v>
      </c>
      <c r="K53" s="4"/>
    </row>
    <row r="54" spans="2:11" ht="15.75" thickBot="1" x14ac:dyDescent="0.3">
      <c r="B54" s="1" t="s">
        <v>20</v>
      </c>
    </row>
    <row r="55" spans="2:11" ht="15.75" thickBot="1" x14ac:dyDescent="0.3">
      <c r="J55" s="6" t="s">
        <v>22</v>
      </c>
      <c r="K55" s="7"/>
    </row>
  </sheetData>
  <mergeCells count="4">
    <mergeCell ref="C52:D52"/>
    <mergeCell ref="C53:D53"/>
    <mergeCell ref="B36:K36"/>
    <mergeCell ref="B3:K3"/>
  </mergeCells>
  <dataValidations disablePrompts="1" count="1">
    <dataValidation type="list" allowBlank="1" showInputMessage="1" showErrorMessage="1" sqref="I52:I53" xr:uid="{D11CB0A4-B394-47C6-A6AC-6F2BFD245C5A}">
      <formula1>#REF!</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68CE9496CBC642868AEF01E6944593" ma:contentTypeVersion="3" ma:contentTypeDescription="Een nieuw document maken." ma:contentTypeScope="" ma:versionID="1137630dfbaeffce6f26cdd5fac84c62">
  <xsd:schema xmlns:xsd="http://www.w3.org/2001/XMLSchema" xmlns:xs="http://www.w3.org/2001/XMLSchema" xmlns:p="http://schemas.microsoft.com/office/2006/metadata/properties" xmlns:ns2="bc371fef-d9e8-493e-936d-07282b1c005d" targetNamespace="http://schemas.microsoft.com/office/2006/metadata/properties" ma:root="true" ma:fieldsID="762bb27f590d5d0529994657a34d5640" ns2:_="">
    <xsd:import namespace="bc371fef-d9e8-493e-936d-07282b1c005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71fef-d9e8-493e-936d-07282b1c0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C32F89-E457-4BEC-B1D8-67DC138BA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371fef-d9e8-493e-936d-07282b1c0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0C908-009A-476F-A712-90A31B567F4F}">
  <ds:schemaRefs>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http://purl.org/dc/dcmitype/"/>
    <ds:schemaRef ds:uri="bc371fef-d9e8-493e-936d-07282b1c005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D1DE5B6-0099-492E-ABD7-96DF7A8F905C}">
  <ds:schemaRefs>
    <ds:schemaRef ds:uri="http://schemas.microsoft.com/sharepoint/v3/contenttype/forms"/>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Uitleg</vt:lpstr>
      <vt:lpstr>Prijstabel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TCO model (externe kosten)</dc:title>
  <dc:subject/>
  <dc:creator>Willem Maassen van den Brink</dc:creator>
  <cp:keywords/>
  <dc:description/>
  <cp:lastModifiedBy>Dekker- Eisma, Hanneke</cp:lastModifiedBy>
  <cp:revision/>
  <dcterms:created xsi:type="dcterms:W3CDTF">2016-01-22T09:23:03Z</dcterms:created>
  <dcterms:modified xsi:type="dcterms:W3CDTF">2025-07-18T11:29:26Z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0x0101007F68CE9496CBC642868AEF01E6944593</vt:lpwstr>
  </property>
  <property fmtid="{D5CDD505-2E9C-101B-9397-08002B2CF9AE}" pid="3" name="MediaServiceImageTags">
    <vt:lpwstr/>
  </property>
</Properties>
</file>