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fc-ka-iwc-profiles\iwc-profiles\ZWG\Bureaublad\EA - Afvalmanagement (publicatie)\2025.08.05 - Afvalmanagement\"/>
    </mc:Choice>
  </mc:AlternateContent>
  <xr:revisionPtr revIDLastSave="0" documentId="14_{43CABDB1-7049-4CDB-8A7F-3F76D909A0B3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G4 Inschrijvingssom" sheetId="9" r:id="rId1"/>
  </sheets>
  <definedNames>
    <definedName name="MaxPnt" localSheetId="0">'G4 Inschrijvingssom'!$B$10</definedName>
    <definedName name="MaxPnt">#REF!</definedName>
    <definedName name="PrIn" localSheetId="0">'G4 Inschrijvingssom'!$B$14</definedName>
    <definedName name="PrIn">#REF!</definedName>
    <definedName name="PrKn" localSheetId="0">'G4 Inschrijvingssom'!$B$7</definedName>
    <definedName name="PrKn">#REF!</definedName>
    <definedName name="PrMax" localSheetId="0">'G4 Inschrijvingssom'!$B$9</definedName>
    <definedName name="PrMax">#REF!</definedName>
    <definedName name="PuKn" localSheetId="0">'G4 Inschrijvingssom'!$B$8</definedName>
    <definedName name="PuKn">#REF!</definedName>
  </definedNames>
  <calcPr calcId="191029"/>
</workbook>
</file>

<file path=xl/calcChain.xml><?xml version="1.0" encoding="utf-8"?>
<calcChain xmlns="http://schemas.openxmlformats.org/spreadsheetml/2006/main">
  <c r="A25" i="9" l="1"/>
  <c r="A29" i="9" s="1"/>
  <c r="C21" i="9"/>
  <c r="B21" i="9"/>
  <c r="C20" i="9"/>
  <c r="B20" i="9"/>
  <c r="M11" i="9"/>
  <c r="L11" i="9"/>
  <c r="N10" i="9"/>
  <c r="M10" i="9"/>
  <c r="J8" i="9"/>
  <c r="I8" i="9"/>
  <c r="M7" i="9"/>
  <c r="K7" i="9"/>
  <c r="J7" i="9"/>
  <c r="M8" i="9" l="1"/>
</calcChain>
</file>

<file path=xl/sharedStrings.xml><?xml version="1.0" encoding="utf-8"?>
<sst xmlns="http://schemas.openxmlformats.org/spreadsheetml/2006/main" count="27" uniqueCount="22">
  <si>
    <t>Prijsknippunt</t>
  </si>
  <si>
    <t>Maximale prijs</t>
  </si>
  <si>
    <t>x</t>
  </si>
  <si>
    <t>y</t>
  </si>
  <si>
    <t>euro</t>
  </si>
  <si>
    <t>punten</t>
  </si>
  <si>
    <t>Deel 1</t>
  </si>
  <si>
    <t>Deel 2</t>
  </si>
  <si>
    <t>A</t>
  </si>
  <si>
    <t>B</t>
  </si>
  <si>
    <t>Maximum pnt</t>
  </si>
  <si>
    <t>Naam</t>
  </si>
  <si>
    <t>=In te vullen door inschrijver</t>
  </si>
  <si>
    <t>Punten minimale inschrijvingssom</t>
  </si>
  <si>
    <t>Punten maximale Inschrijvingssom</t>
  </si>
  <si>
    <t>Prijsbandbreedte</t>
  </si>
  <si>
    <t>Inschrijving inschrijver</t>
  </si>
  <si>
    <t>Berekende gewogen score</t>
  </si>
  <si>
    <t>Berekende gegevens grafiek:</t>
  </si>
  <si>
    <t xml:space="preserve">Aanneemsom </t>
  </si>
  <si>
    <t>Bijlage 6 - Rekenschema</t>
  </si>
  <si>
    <t>100 / (45000 - 65000) * (inschrijvingssom - 65000)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</si>
</sst>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Protection="1"/>
    <xf numFmtId="1" fontId="0" fillId="0" borderId="0" xfId="0" applyNumberFormat="1" applyProtection="1"/>
    <xf numFmtId="0" fontId="0" fillId="5" borderId="0" xfId="0" applyFill="1" applyProtection="1"/>
    <xf numFmtId="0" fontId="0" fillId="5" borderId="0" xfId="0" applyFill="1" applyBorder="1" applyProtection="1"/>
    <xf numFmtId="0" fontId="1" fillId="3" borderId="0" xfId="0" applyFont="1" applyFill="1" applyBorder="1" applyProtection="1"/>
    <xf numFmtId="0" fontId="0" fillId="5" borderId="1" xfId="0" applyFill="1" applyBorder="1" applyAlignment="1" applyProtection="1">
      <alignment horizontal="right"/>
    </xf>
    <xf numFmtId="0" fontId="0" fillId="6" borderId="2" xfId="0" applyFill="1" applyBorder="1" applyProtection="1"/>
    <xf numFmtId="0" fontId="0" fillId="6" borderId="0" xfId="0" applyFill="1" applyBorder="1" applyProtection="1"/>
    <xf numFmtId="0" fontId="0" fillId="6" borderId="0" xfId="0" applyFill="1" applyBorder="1" applyAlignment="1" applyProtection="1">
      <alignment horizontal="right"/>
    </xf>
    <xf numFmtId="0" fontId="0" fillId="6" borderId="3" xfId="0" applyFill="1" applyBorder="1" applyProtection="1"/>
    <xf numFmtId="0" fontId="1" fillId="6" borderId="8" xfId="0" applyFont="1" applyFill="1" applyBorder="1" applyProtection="1"/>
    <xf numFmtId="0" fontId="1" fillId="6" borderId="7" xfId="0" applyFont="1" applyFill="1" applyBorder="1" applyProtection="1"/>
    <xf numFmtId="0" fontId="1" fillId="6" borderId="7" xfId="0" applyFont="1" applyFill="1" applyBorder="1" applyAlignment="1" applyProtection="1">
      <alignment horizontal="right"/>
    </xf>
    <xf numFmtId="0" fontId="1" fillId="6" borderId="9" xfId="0" applyFont="1" applyFill="1" applyBorder="1" applyProtection="1"/>
    <xf numFmtId="0" fontId="0" fillId="0" borderId="13" xfId="0" applyBorder="1" applyProtection="1"/>
    <xf numFmtId="0" fontId="0" fillId="5" borderId="14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1" fillId="7" borderId="2" xfId="0" applyFont="1" applyFill="1" applyBorder="1" applyProtection="1"/>
    <xf numFmtId="0" fontId="1" fillId="7" borderId="0" xfId="0" applyFont="1" applyFill="1" applyBorder="1" applyProtection="1"/>
    <xf numFmtId="0" fontId="1" fillId="7" borderId="0" xfId="0" applyFont="1" applyFill="1" applyBorder="1" applyAlignment="1" applyProtection="1">
      <alignment horizontal="right"/>
    </xf>
    <xf numFmtId="0" fontId="1" fillId="7" borderId="3" xfId="0" applyFont="1" applyFill="1" applyBorder="1" applyProtection="1"/>
    <xf numFmtId="0" fontId="4" fillId="7" borderId="2" xfId="0" applyFont="1" applyFill="1" applyBorder="1" applyProtection="1"/>
    <xf numFmtId="0" fontId="4" fillId="7" borderId="0" xfId="0" applyFont="1" applyFill="1" applyBorder="1" applyProtection="1"/>
    <xf numFmtId="0" fontId="4" fillId="7" borderId="0" xfId="0" applyFont="1" applyFill="1" applyBorder="1" applyAlignment="1" applyProtection="1">
      <alignment horizontal="right"/>
    </xf>
    <xf numFmtId="0" fontId="4" fillId="7" borderId="3" xfId="0" applyFont="1" applyFill="1" applyBorder="1" applyProtection="1"/>
    <xf numFmtId="0" fontId="0" fillId="7" borderId="4" xfId="0" applyFill="1" applyBorder="1" applyProtection="1"/>
    <xf numFmtId="0" fontId="0" fillId="7" borderId="5" xfId="0" applyFill="1" applyBorder="1" applyProtection="1"/>
    <xf numFmtId="0" fontId="0" fillId="7" borderId="5" xfId="0" applyFill="1" applyBorder="1" applyAlignment="1" applyProtection="1">
      <alignment horizontal="right"/>
    </xf>
    <xf numFmtId="0" fontId="0" fillId="7" borderId="6" xfId="0" applyFill="1" applyBorder="1" applyProtection="1"/>
    <xf numFmtId="0" fontId="1" fillId="5" borderId="0" xfId="0" applyFont="1" applyFill="1" applyAlignment="1" applyProtection="1">
      <alignment horizontal="left"/>
    </xf>
    <xf numFmtId="0" fontId="1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left"/>
    </xf>
    <xf numFmtId="0" fontId="0" fillId="9" borderId="0" xfId="0" applyFill="1" applyProtection="1"/>
    <xf numFmtId="0" fontId="0" fillId="5" borderId="2" xfId="0" applyFill="1" applyBorder="1" applyProtection="1"/>
    <xf numFmtId="0" fontId="0" fillId="5" borderId="3" xfId="0" applyFill="1" applyBorder="1" applyProtection="1"/>
    <xf numFmtId="0" fontId="4" fillId="5" borderId="2" xfId="0" applyFont="1" applyFill="1" applyBorder="1" applyProtection="1"/>
    <xf numFmtId="0" fontId="5" fillId="5" borderId="0" xfId="0" applyFont="1" applyFill="1" applyBorder="1" applyAlignment="1" applyProtection="1">
      <alignment horizontal="center"/>
    </xf>
    <xf numFmtId="0" fontId="4" fillId="5" borderId="3" xfId="0" applyFont="1" applyFill="1" applyBorder="1" applyProtection="1"/>
    <xf numFmtId="164" fontId="3" fillId="5" borderId="0" xfId="0" applyNumberFormat="1" applyFont="1" applyFill="1" applyBorder="1" applyProtection="1"/>
    <xf numFmtId="49" fontId="0" fillId="5" borderId="2" xfId="0" applyNumberFormat="1" applyFill="1" applyBorder="1" applyAlignment="1" applyProtection="1">
      <alignment horizontal="center"/>
    </xf>
    <xf numFmtId="49" fontId="0" fillId="5" borderId="0" xfId="0" applyNumberFormat="1" applyFill="1" applyBorder="1" applyAlignment="1" applyProtection="1">
      <alignment horizontal="center"/>
    </xf>
    <xf numFmtId="49" fontId="0" fillId="5" borderId="3" xfId="0" applyNumberForma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/>
    </xf>
    <xf numFmtId="0" fontId="1" fillId="3" borderId="6" xfId="0" applyFont="1" applyFill="1" applyBorder="1" applyAlignment="1" applyProtection="1">
      <alignment horizontal="center"/>
    </xf>
    <xf numFmtId="165" fontId="2" fillId="4" borderId="2" xfId="0" applyNumberFormat="1" applyFont="1" applyFill="1" applyBorder="1" applyAlignment="1" applyProtection="1">
      <alignment horizontal="center" vertical="center"/>
    </xf>
    <xf numFmtId="165" fontId="2" fillId="4" borderId="0" xfId="0" applyNumberFormat="1" applyFont="1" applyFill="1" applyBorder="1" applyAlignment="1" applyProtection="1">
      <alignment horizontal="center" vertical="center"/>
    </xf>
    <xf numFmtId="165" fontId="2" fillId="4" borderId="3" xfId="0" applyNumberFormat="1" applyFont="1" applyFill="1" applyBorder="1" applyAlignment="1" applyProtection="1">
      <alignment horizontal="center" vertical="center"/>
    </xf>
    <xf numFmtId="1" fontId="2" fillId="0" borderId="2" xfId="0" applyNumberFormat="1" applyFont="1" applyFill="1" applyBorder="1" applyAlignment="1" applyProtection="1">
      <alignment horizontal="center" vertical="center"/>
    </xf>
    <xf numFmtId="1" fontId="2" fillId="0" borderId="0" xfId="0" applyNumberFormat="1" applyFont="1" applyFill="1" applyBorder="1" applyAlignment="1" applyProtection="1">
      <alignment horizontal="center" vertical="center"/>
    </xf>
    <xf numFmtId="1" fontId="2" fillId="0" borderId="3" xfId="0" applyNumberFormat="1" applyFont="1" applyFill="1" applyBorder="1" applyAlignment="1" applyProtection="1">
      <alignment horizontal="center" vertical="center"/>
    </xf>
    <xf numFmtId="1" fontId="2" fillId="0" borderId="4" xfId="0" applyNumberFormat="1" applyFont="1" applyFill="1" applyBorder="1" applyAlignment="1" applyProtection="1">
      <alignment horizontal="center" vertical="center"/>
    </xf>
    <xf numFmtId="1" fontId="2" fillId="0" borderId="5" xfId="0" applyNumberFormat="1" applyFont="1" applyFill="1" applyBorder="1" applyAlignment="1" applyProtection="1">
      <alignment horizontal="center" vertical="center"/>
    </xf>
    <xf numFmtId="1" fontId="2" fillId="0" borderId="6" xfId="0" applyNumberFormat="1" applyFont="1" applyFill="1" applyBorder="1" applyAlignment="1" applyProtection="1">
      <alignment horizontal="center" vertical="center"/>
    </xf>
    <xf numFmtId="0" fontId="6" fillId="4" borderId="7" xfId="0" applyFont="1" applyFill="1" applyBorder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0" fontId="1" fillId="5" borderId="2" xfId="0" applyFont="1" applyFill="1" applyBorder="1" applyAlignment="1" applyProtection="1">
      <alignment horizontal="center"/>
    </xf>
    <xf numFmtId="0" fontId="1" fillId="5" borderId="0" xfId="0" applyFont="1" applyFill="1" applyBorder="1" applyAlignment="1" applyProtection="1">
      <alignment horizontal="center"/>
    </xf>
    <xf numFmtId="0" fontId="1" fillId="5" borderId="3" xfId="0" applyFont="1" applyFill="1" applyBorder="1" applyAlignment="1" applyProtection="1">
      <alignment horizontal="center"/>
    </xf>
    <xf numFmtId="0" fontId="7" fillId="8" borderId="0" xfId="0" applyFont="1" applyFill="1" applyAlignment="1" applyProtection="1">
      <alignment horizontal="left"/>
    </xf>
    <xf numFmtId="0" fontId="1" fillId="5" borderId="0" xfId="0" applyFont="1" applyFill="1" applyBorder="1" applyAlignment="1" applyProtection="1">
      <alignment horizontal="right"/>
    </xf>
    <xf numFmtId="49" fontId="1" fillId="2" borderId="0" xfId="0" applyNumberFormat="1" applyFont="1" applyFill="1" applyBorder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  <xf numFmtId="0" fontId="1" fillId="3" borderId="11" xfId="0" applyFont="1" applyFill="1" applyBorder="1" applyAlignment="1" applyProtection="1">
      <alignment horizontal="center"/>
    </xf>
    <xf numFmtId="0" fontId="1" fillId="3" borderId="12" xfId="0" applyFont="1" applyFill="1" applyBorder="1" applyAlignment="1" applyProtection="1">
      <alignment horizontal="center"/>
    </xf>
    <xf numFmtId="0" fontId="1" fillId="3" borderId="8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/>
    </xf>
    <xf numFmtId="0" fontId="1" fillId="3" borderId="9" xfId="0" applyFont="1" applyFill="1" applyBorder="1" applyAlignment="1" applyProtection="1">
      <alignment horizontal="center"/>
    </xf>
  </cellXfs>
  <cellStyles count="1">
    <cellStyle name="Standaard" xfId="0" builtinId="0"/>
  </cellStyles>
  <dxfs count="1">
    <dxf>
      <fill>
        <patternFill>
          <bgColor rgb="FF00FF00"/>
        </patternFill>
      </fill>
    </dxf>
  </dxfs>
  <tableStyles count="0" defaultTableStyle="TableStyleMedium2" defaultPivotStyle="PivotStyleLight16"/>
  <colors>
    <mruColors>
      <color rgb="FFFFB9B9"/>
      <color rgb="FF09AF0D"/>
      <color rgb="FF00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356966490506567E-2"/>
          <c:y val="0.10242730575708604"/>
          <c:w val="0.92917455442029184"/>
          <c:h val="0.7559288180263777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3">
                  <a:tint val="58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tint val="58000"/>
                </a:schemeClr>
              </a:solidFill>
              <a:ln w="9525">
                <a:solidFill>
                  <a:schemeClr val="accent3">
                    <a:tint val="58000"/>
                  </a:schemeClr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22-4E0E-AA06-DDBC75FF64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'G4 Inschrijvingssom'!$I$7:$J$7</c:f>
              <c:numCache>
                <c:formatCode>General</c:formatCode>
                <c:ptCount val="2"/>
                <c:pt idx="0">
                  <c:v>0</c:v>
                </c:pt>
                <c:pt idx="1">
                  <c:v>45000</c:v>
                </c:pt>
              </c:numCache>
            </c:numRef>
          </c:xVal>
          <c:yVal>
            <c:numRef>
              <c:f>'G4 Inschrijvingssom'!$I$8:$J$8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E22-4E0E-AA06-DDBC75FF646A}"/>
            </c:ext>
          </c:extLst>
        </c:ser>
        <c:ser>
          <c:idx val="1"/>
          <c:order val="1"/>
          <c:tx>
            <c:v>twee</c:v>
          </c:tx>
          <c:spPr>
            <a:ln w="19050" cap="rnd">
              <a:solidFill>
                <a:schemeClr val="accent3">
                  <a:tint val="86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tint val="86000"/>
                </a:schemeClr>
              </a:solidFill>
              <a:ln w="9525">
                <a:solidFill>
                  <a:schemeClr val="accent3">
                    <a:tint val="86000"/>
                  </a:schemeClr>
                </a:solidFill>
              </a:ln>
              <a:effectLst/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22-4E0E-AA06-DDBC75FF64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'G4 Inschrijvingssom'!$J$7:$K$7</c:f>
              <c:numCache>
                <c:formatCode>General</c:formatCode>
                <c:ptCount val="2"/>
                <c:pt idx="0">
                  <c:v>45000</c:v>
                </c:pt>
                <c:pt idx="1">
                  <c:v>65000</c:v>
                </c:pt>
              </c:numCache>
            </c:numRef>
          </c:xVal>
          <c:yVal>
            <c:numRef>
              <c:f>'G4 Inschrijvingssom'!$J$8:$K$8</c:f>
              <c:numCache>
                <c:formatCode>General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E22-4E0E-AA06-DDBC75FF646A}"/>
            </c:ext>
          </c:extLst>
        </c:ser>
        <c:ser>
          <c:idx val="2"/>
          <c:order val="2"/>
          <c:tx>
            <c:v>drie</c:v>
          </c:tx>
          <c:spPr>
            <a:ln w="19050" cap="rnd">
              <a:solidFill>
                <a:schemeClr val="accent3">
                  <a:shade val="86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shade val="86000"/>
                </a:schemeClr>
              </a:solidFill>
              <a:ln w="9525">
                <a:solidFill>
                  <a:schemeClr val="accent3">
                    <a:shade val="86000"/>
                  </a:schemeClr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3">
                    <a:shade val="86000"/>
                  </a:schemeClr>
                </a:solidFill>
                <a:ln w="9525">
                  <a:solidFill>
                    <a:schemeClr val="accent3">
                      <a:shade val="86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22-4E0E-AA06-DDBC75FF646A}"/>
              </c:ext>
            </c:extLst>
          </c:dPt>
          <c:dLbls>
            <c:dLbl>
              <c:idx val="0"/>
              <c:layout>
                <c:manualLayout>
                  <c:x val="-7.2681487525296767E-2"/>
                  <c:y val="3.2095272323324743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22-4E0E-AA06-DDBC75FF64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b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'G4 Inschrijvingssom'!$M$7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'G4 Inschrijvingssom'!$M$8</c:f>
              <c:numCache>
                <c:formatCode>0</c:formatCode>
                <c:ptCount val="1"/>
                <c:pt idx="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E22-4E0E-AA06-DDBC75FF646A}"/>
            </c:ext>
          </c:extLst>
        </c:ser>
        <c:ser>
          <c:idx val="3"/>
          <c:order val="3"/>
          <c:tx>
            <c:v>vier</c:v>
          </c:tx>
          <c:spPr>
            <a:ln w="19050" cap="rnd">
              <a:solidFill>
                <a:schemeClr val="accent3">
                  <a:shade val="58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shade val="58000"/>
                </a:schemeClr>
              </a:solidFill>
              <a:ln w="9525">
                <a:solidFill>
                  <a:schemeClr val="accent3">
                    <a:shade val="58000"/>
                  </a:schemeClr>
                </a:solidFill>
              </a:ln>
              <a:effectLst/>
            </c:spPr>
          </c:marker>
          <c:dLbls>
            <c:delete val="1"/>
          </c:dLbls>
          <c:xVal>
            <c:numRef>
              <c:f>#REF!</c:f>
            </c:numRef>
          </c:xVal>
          <c:yVal>
            <c:numRef>
              <c:f>'G4 Inschrijvingssom'!$L$11:$M$11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E22-4E0E-AA06-DDBC75FF646A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168639872"/>
        <c:axId val="168679296"/>
      </c:scatterChart>
      <c:valAx>
        <c:axId val="168639872"/>
        <c:scaling>
          <c:orientation val="minMax"/>
          <c:max val="500000"/>
          <c:min val="10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8679296"/>
        <c:crossesAt val="0"/>
        <c:crossBetween val="midCat"/>
      </c:valAx>
      <c:valAx>
        <c:axId val="1686792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8639872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0</xdr:row>
      <xdr:rowOff>190499</xdr:rowOff>
    </xdr:from>
    <xdr:to>
      <xdr:col>15</xdr:col>
      <xdr:colOff>609599</xdr:colOff>
      <xdr:row>30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35BBD11B-2D4B-4BB4-8B06-89ECEFC2D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0.8858</cdr:x>
      <cdr:y>0.90664</cdr:y>
    </cdr:from>
    <cdr:to>
      <cdr:x>0.95432</cdr:x>
      <cdr:y>1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6273092" y="2737530"/>
          <a:ext cx="485248" cy="2818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euro</a:t>
          </a:r>
        </a:p>
      </cdr:txBody>
    </cdr:sp>
  </cdr:relSizeAnchor>
  <cdr:relSizeAnchor xmlns:cdr="http://schemas.openxmlformats.org/drawingml/2006/chartDrawing">
    <cdr:from>
      <cdr:x>0.07442</cdr:x>
      <cdr:y>0.11146</cdr:y>
    </cdr:from>
    <cdr:to>
      <cdr:x>0.19166</cdr:x>
      <cdr:y>0.20482</cdr:y>
    </cdr:to>
    <cdr:sp macro="" textlink="">
      <cdr:nvSpPr>
        <cdr:cNvPr id="4" name="Tekstvak 1">
          <a:extLst xmlns:a="http://schemas.openxmlformats.org/drawingml/2006/main">
            <a:ext uri="{FF2B5EF4-FFF2-40B4-BE49-F238E27FC236}">
              <a16:creationId xmlns:a16="http://schemas.microsoft.com/office/drawing/2014/main" id="{002749DF-36E2-40C0-87DC-E717D93458F1}"/>
            </a:ext>
          </a:extLst>
        </cdr:cNvPr>
        <cdr:cNvSpPr txBox="1"/>
      </cdr:nvSpPr>
      <cdr:spPr>
        <a:xfrm xmlns:a="http://schemas.openxmlformats.org/drawingml/2006/main">
          <a:off x="527050" y="336550"/>
          <a:ext cx="830264" cy="2818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000" b="1"/>
            <a:t>Punten</a:t>
          </a:r>
        </a:p>
      </cdr:txBody>
    </cdr:sp>
  </cdr:relSizeAnchor>
  <cdr:relSizeAnchor xmlns:cdr="http://schemas.openxmlformats.org/drawingml/2006/chartDrawing">
    <cdr:from>
      <cdr:x>0.35306</cdr:x>
      <cdr:y>0.92982</cdr:y>
    </cdr:from>
    <cdr:to>
      <cdr:x>0.57902</cdr:x>
      <cdr:y>0.99415</cdr:y>
    </cdr:to>
    <cdr:sp macro="" textlink="">
      <cdr:nvSpPr>
        <cdr:cNvPr id="3" name="Tekstvak 2">
          <a:extLst xmlns:a="http://schemas.openxmlformats.org/drawingml/2006/main">
            <a:ext uri="{FF2B5EF4-FFF2-40B4-BE49-F238E27FC236}">
              <a16:creationId xmlns:a16="http://schemas.microsoft.com/office/drawing/2014/main" id="{05A94D62-7B72-568D-6DDB-77604CEB9F07}"/>
            </a:ext>
          </a:extLst>
        </cdr:cNvPr>
        <cdr:cNvSpPr txBox="1"/>
      </cdr:nvSpPr>
      <cdr:spPr>
        <a:xfrm xmlns:a="http://schemas.openxmlformats.org/drawingml/2006/main">
          <a:off x="2500314" y="3028951"/>
          <a:ext cx="1600200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100"/>
            <a:t>Inschrijfsom</a:t>
          </a:r>
        </a:p>
        <a:p xmlns:a="http://schemas.openxmlformats.org/drawingml/2006/main">
          <a:endParaRPr lang="nl-NL" sz="1100"/>
        </a:p>
      </cdr:txBody>
    </cdr:sp>
  </cdr:relSizeAnchor>
</c:userShape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DC9D-2703-42F5-8C10-FC972A77B14D}">
  <sheetPr>
    <pageSetUpPr fitToPage="1"/>
  </sheetPr>
  <dimension ref="A1:T30"/>
  <sheetViews>
    <sheetView tabSelected="1" workbookViewId="0">
      <selection activeCell="E17" sqref="E17"/>
    </sheetView>
  </sheetViews>
  <sheetFormatPr defaultColWidth="0" defaultRowHeight="15" customHeight="1" zeroHeight="1" x14ac:dyDescent="0.25"/>
  <cols>
    <col min="1" max="1" width="32.140625" style="1" bestFit="1" customWidth="1"/>
    <col min="2" max="3" width="13.7109375" style="1" customWidth="1"/>
    <col min="4" max="4" width="9.140625" style="1" customWidth="1"/>
    <col min="5" max="5" width="4.140625" style="33" customWidth="1"/>
    <col min="6" max="6" width="15.28515625" style="33" customWidth="1"/>
    <col min="7" max="16" width="9.140625" style="1" customWidth="1"/>
    <col min="17" max="18" width="9.140625" style="3" hidden="1" customWidth="1"/>
    <col min="19" max="20" width="0" style="1" hidden="1" customWidth="1"/>
    <col min="21" max="16384" width="9.140625" style="1" hidden="1"/>
  </cols>
  <sheetData>
    <row r="1" spans="1:20" s="32" customFormat="1" x14ac:dyDescent="0.25">
      <c r="A1" s="60" t="s">
        <v>20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30"/>
      <c r="R1" s="30"/>
      <c r="S1" s="31"/>
      <c r="T1" s="31"/>
    </row>
    <row r="2" spans="1:20" hidden="1" x14ac:dyDescent="0.25">
      <c r="A2" s="4"/>
      <c r="B2" s="4"/>
      <c r="C2" s="4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20" ht="63.75" hidden="1" customHeight="1" x14ac:dyDescent="0.25">
      <c r="A3" s="5" t="s">
        <v>11</v>
      </c>
      <c r="B3" s="61"/>
      <c r="C3" s="61"/>
      <c r="D3" s="61"/>
      <c r="E3" s="3"/>
      <c r="F3" s="1"/>
    </row>
    <row r="4" spans="1:20" ht="12.75" customHeight="1" x14ac:dyDescent="0.25">
      <c r="A4" s="62" t="s">
        <v>12</v>
      </c>
      <c r="B4" s="62"/>
      <c r="C4" s="62"/>
      <c r="D4" s="62"/>
      <c r="E4" s="3"/>
    </row>
    <row r="5" spans="1:20" ht="15.75" thickBot="1" x14ac:dyDescent="0.3">
      <c r="A5" s="4"/>
      <c r="B5" s="4"/>
      <c r="C5" s="4"/>
      <c r="D5" s="4"/>
      <c r="E5" s="3"/>
    </row>
    <row r="6" spans="1:20" ht="15.75" thickBot="1" x14ac:dyDescent="0.3">
      <c r="A6" s="63" t="s">
        <v>15</v>
      </c>
      <c r="B6" s="64"/>
      <c r="C6" s="64"/>
      <c r="D6" s="65"/>
      <c r="E6" s="3"/>
      <c r="I6" s="1" t="s">
        <v>2</v>
      </c>
      <c r="J6" s="1" t="s">
        <v>3</v>
      </c>
    </row>
    <row r="7" spans="1:20" x14ac:dyDescent="0.25">
      <c r="A7" s="11" t="s">
        <v>0</v>
      </c>
      <c r="B7" s="12">
        <v>45000</v>
      </c>
      <c r="C7" s="13" t="s">
        <v>4</v>
      </c>
      <c r="D7" s="14"/>
      <c r="E7" s="3"/>
      <c r="I7" s="1">
        <v>0</v>
      </c>
      <c r="J7" s="1">
        <f>PrKn</f>
        <v>45000</v>
      </c>
      <c r="K7" s="1">
        <f>PrMax</f>
        <v>65000</v>
      </c>
      <c r="M7" s="1">
        <f>PrIn</f>
        <v>0</v>
      </c>
    </row>
    <row r="8" spans="1:20" x14ac:dyDescent="0.25">
      <c r="A8" s="7" t="s">
        <v>13</v>
      </c>
      <c r="B8" s="8">
        <v>100</v>
      </c>
      <c r="C8" s="9" t="s">
        <v>5</v>
      </c>
      <c r="D8" s="10"/>
      <c r="E8" s="3"/>
      <c r="I8" s="1">
        <f>MaxPnt</f>
        <v>100</v>
      </c>
      <c r="J8" s="1">
        <f>PuKn</f>
        <v>100</v>
      </c>
      <c r="K8" s="1">
        <v>0</v>
      </c>
      <c r="M8" s="2">
        <f>IF(PrIn&lt;=PrMax,A25,0)</f>
        <v>100</v>
      </c>
    </row>
    <row r="9" spans="1:20" x14ac:dyDescent="0.25">
      <c r="A9" s="18" t="s">
        <v>1</v>
      </c>
      <c r="B9" s="19">
        <v>65000</v>
      </c>
      <c r="C9" s="20" t="s">
        <v>4</v>
      </c>
      <c r="D9" s="21"/>
      <c r="E9" s="3"/>
    </row>
    <row r="10" spans="1:20" hidden="1" x14ac:dyDescent="0.25">
      <c r="A10" s="22" t="s">
        <v>10</v>
      </c>
      <c r="B10" s="23">
        <v>100</v>
      </c>
      <c r="C10" s="24" t="s">
        <v>5</v>
      </c>
      <c r="D10" s="25"/>
      <c r="E10" s="3"/>
      <c r="L10" s="1">
        <v>0</v>
      </c>
      <c r="M10" s="1">
        <f>PrKn</f>
        <v>45000</v>
      </c>
      <c r="N10" s="1">
        <f>PrKn</f>
        <v>45000</v>
      </c>
    </row>
    <row r="11" spans="1:20" ht="15.75" thickBot="1" x14ac:dyDescent="0.3">
      <c r="A11" s="26" t="s">
        <v>14</v>
      </c>
      <c r="B11" s="27">
        <v>0</v>
      </c>
      <c r="C11" s="28" t="s">
        <v>5</v>
      </c>
      <c r="D11" s="29"/>
      <c r="E11" s="3"/>
      <c r="L11" s="1">
        <f>PuKn</f>
        <v>100</v>
      </c>
      <c r="M11" s="1">
        <f>PuKn</f>
        <v>100</v>
      </c>
      <c r="N11" s="1">
        <v>0</v>
      </c>
    </row>
    <row r="12" spans="1:20" ht="15.75" thickBot="1" x14ac:dyDescent="0.3">
      <c r="A12" s="3"/>
      <c r="B12" s="3"/>
      <c r="C12" s="3"/>
      <c r="D12" s="3"/>
      <c r="E12" s="3"/>
    </row>
    <row r="13" spans="1:20" x14ac:dyDescent="0.25">
      <c r="A13" s="66" t="s">
        <v>16</v>
      </c>
      <c r="B13" s="67"/>
      <c r="C13" s="67"/>
      <c r="D13" s="68"/>
      <c r="E13" s="3"/>
    </row>
    <row r="14" spans="1:20" x14ac:dyDescent="0.25">
      <c r="A14" s="15" t="s">
        <v>19</v>
      </c>
      <c r="B14" s="17"/>
      <c r="C14" s="6" t="s">
        <v>4</v>
      </c>
      <c r="D14" s="16"/>
      <c r="E14" s="3"/>
    </row>
    <row r="15" spans="1:20" x14ac:dyDescent="0.25">
      <c r="A15" s="34"/>
      <c r="B15" s="4"/>
      <c r="C15" s="4"/>
      <c r="D15" s="35"/>
      <c r="E15" s="3"/>
    </row>
    <row r="16" spans="1:20" x14ac:dyDescent="0.25">
      <c r="A16" s="57" t="s">
        <v>18</v>
      </c>
      <c r="B16" s="58"/>
      <c r="C16" s="58"/>
      <c r="D16" s="59"/>
      <c r="E16" s="3"/>
    </row>
    <row r="17" spans="1:16" x14ac:dyDescent="0.25">
      <c r="A17" s="40" t="s">
        <v>21</v>
      </c>
      <c r="B17" s="41"/>
      <c r="C17" s="41"/>
      <c r="D17" s="42"/>
      <c r="E17" s="3"/>
    </row>
    <row r="18" spans="1:16" hidden="1" x14ac:dyDescent="0.25">
      <c r="A18" s="34"/>
      <c r="B18" s="4"/>
      <c r="C18" s="4"/>
      <c r="D18" s="35"/>
      <c r="E18" s="3"/>
    </row>
    <row r="19" spans="1:16" hidden="1" x14ac:dyDescent="0.25">
      <c r="A19" s="36"/>
      <c r="B19" s="37" t="s">
        <v>8</v>
      </c>
      <c r="C19" s="37" t="s">
        <v>9</v>
      </c>
      <c r="D19" s="38"/>
      <c r="E19" s="3"/>
    </row>
    <row r="20" spans="1:16" hidden="1" x14ac:dyDescent="0.25">
      <c r="A20" s="36" t="s">
        <v>6</v>
      </c>
      <c r="B20" s="39">
        <f>(PuKn-MaxPnt)/PrKn</f>
        <v>0</v>
      </c>
      <c r="C20" s="39">
        <f>MaxPnt</f>
        <v>100</v>
      </c>
      <c r="D20" s="38"/>
      <c r="E20" s="3"/>
    </row>
    <row r="21" spans="1:16" hidden="1" x14ac:dyDescent="0.25">
      <c r="A21" s="36" t="s">
        <v>7</v>
      </c>
      <c r="B21" s="39">
        <f>(0-PuKn)/(PrMax-PrKn)</f>
        <v>-5.0000000000000001E-3</v>
      </c>
      <c r="C21" s="39">
        <f>PrMax*PuKn/(PrMax-PrKn)</f>
        <v>325</v>
      </c>
      <c r="D21" s="38"/>
      <c r="E21" s="3"/>
    </row>
    <row r="22" spans="1:16" hidden="1" x14ac:dyDescent="0.25">
      <c r="A22" s="34"/>
      <c r="B22" s="4"/>
      <c r="C22" s="4"/>
      <c r="D22" s="35"/>
      <c r="E22" s="3"/>
    </row>
    <row r="23" spans="1:16" x14ac:dyDescent="0.25">
      <c r="A23" s="34"/>
      <c r="B23" s="4"/>
      <c r="C23" s="4"/>
      <c r="D23" s="35"/>
      <c r="E23" s="3"/>
    </row>
    <row r="24" spans="1:16" ht="15.75" thickBot="1" x14ac:dyDescent="0.3">
      <c r="A24" s="43" t="s">
        <v>17</v>
      </c>
      <c r="B24" s="44"/>
      <c r="C24" s="44"/>
      <c r="D24" s="45"/>
      <c r="E24" s="3"/>
    </row>
    <row r="25" spans="1:16" ht="15.75" hidden="1" thickBot="1" x14ac:dyDescent="0.3">
      <c r="A25" s="46">
        <f>IF(PrIn&lt;=PrKn,ROUND((PuKn-MaxPnt)/PrKn*PrIn+MaxPnt,3),IF(PrIn&gt;=PrMax,"0",ROUND(((0-PuKn)/(PrMax-PrKn))*PrIn+PrMax*PuKn/(PrMax-PrKn),3)))</f>
        <v>100</v>
      </c>
      <c r="B25" s="47"/>
      <c r="C25" s="47"/>
      <c r="D25" s="48"/>
      <c r="E25" s="3"/>
    </row>
    <row r="26" spans="1:16" ht="15" hidden="1" customHeight="1" x14ac:dyDescent="0.25">
      <c r="A26" s="46"/>
      <c r="B26" s="47"/>
      <c r="C26" s="47"/>
      <c r="D26" s="48"/>
      <c r="E26" s="3"/>
    </row>
    <row r="27" spans="1:16" ht="15" hidden="1" customHeight="1" x14ac:dyDescent="0.25">
      <c r="A27" s="49" t="s">
        <v>5</v>
      </c>
      <c r="B27" s="50"/>
      <c r="C27" s="50"/>
      <c r="D27" s="51"/>
      <c r="E27" s="3"/>
    </row>
    <row r="28" spans="1:16" ht="15" hidden="1" customHeight="1" thickBot="1" x14ac:dyDescent="0.3">
      <c r="A28" s="52"/>
      <c r="B28" s="53"/>
      <c r="C28" s="53"/>
      <c r="D28" s="54"/>
      <c r="E28" s="3"/>
    </row>
    <row r="29" spans="1:16" x14ac:dyDescent="0.25">
      <c r="A29" s="55">
        <f>A25*0.4</f>
        <v>40</v>
      </c>
      <c r="B29" s="55"/>
      <c r="C29" s="55"/>
      <c r="D29" s="55"/>
      <c r="E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56"/>
      <c r="B30" s="56"/>
      <c r="C30" s="56"/>
      <c r="D30" s="56"/>
      <c r="E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sheetProtection algorithmName="SHA-512" hashValue="xvkdeC2UhJ+Ce4jxmkCFFi06W5joepRfn7DG+ch6ZFBaNUbqm2V05/CjyrOBTG8tIZnrcF/OGthKaAoFuiy7aQ==" saltValue="5X+LdfX9QqAPQxaot9NwSw==" spinCount="100000" sheet="1" objects="1" scenarios="1"/>
  <mergeCells count="11">
    <mergeCell ref="A16:D16"/>
    <mergeCell ref="A1:P1"/>
    <mergeCell ref="B3:D3"/>
    <mergeCell ref="A4:D4"/>
    <mergeCell ref="A6:D6"/>
    <mergeCell ref="A13:D13"/>
    <mergeCell ref="A17:D17"/>
    <mergeCell ref="A24:D24"/>
    <mergeCell ref="A25:D26"/>
    <mergeCell ref="A27:D28"/>
    <mergeCell ref="A29:D30"/>
  </mergeCells>
  <conditionalFormatting sqref="A27:D28">
    <cfRule type="containsText" dxfId="0" priority="1" operator="containsText" text="punten">
      <formula>NOT(ISERROR(SEARCH("punten",A27)))</formula>
    </cfRule>
  </conditionalFormatting>
  <pageMargins left="0.51181102362204722" right="0.51181102362204722" top="0.74803149606299213" bottom="0.74803149606299213" header="0.31496062992125984" footer="0.31496062992125984"/>
  <pageSetup paperSize="9" scale="8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0DFC2739713C47B094866892BE85EF" ma:contentTypeVersion="11" ma:contentTypeDescription="Een nieuw document maken." ma:contentTypeScope="" ma:versionID="cfb6d4dd32e7031677ae46b24af27972">
  <xsd:schema xmlns:xsd="http://www.w3.org/2001/XMLSchema" xmlns:xs="http://www.w3.org/2001/XMLSchema" xmlns:p="http://schemas.microsoft.com/office/2006/metadata/properties" xmlns:ns2="80bd1302-89f1-40a9-b620-d230fd7554da" xmlns:ns3="23c0cdba-9950-4295-bcb1-ad3bd631a016" targetNamespace="http://schemas.microsoft.com/office/2006/metadata/properties" ma:root="true" ma:fieldsID="8d1d46400e688f3f21397a5cb736fc31" ns2:_="" ns3:_="">
    <xsd:import namespace="80bd1302-89f1-40a9-b620-d230fd7554da"/>
    <xsd:import namespace="23c0cdba-9950-4295-bcb1-ad3bd631a01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e_x002d_Docs_x0020_nummer" minOccurs="0"/>
                <xsd:element ref="ns3:Vernietigingstermij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d1302-89f1-40a9-b620-d230fd7554d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0cdba-9950-4295-bcb1-ad3bd631a016" elementFormDefault="qualified">
    <xsd:import namespace="http://schemas.microsoft.com/office/2006/documentManagement/types"/>
    <xsd:import namespace="http://schemas.microsoft.com/office/infopath/2007/PartnerControls"/>
    <xsd:element name="e_x002d_Docs_x0020_nummer" ma:index="11" nillable="true" ma:displayName="e-Docs nummer" ma:internalName="e_x002d_Docs_x0020_nummer">
      <xsd:simpleType>
        <xsd:restriction base="dms:Number"/>
      </xsd:simpleType>
    </xsd:element>
    <xsd:element name="Vernietigingstermijn" ma:index="12" nillable="true" ma:displayName="Vernietigingstermijn" ma:default="7 j" ma:internalName="Vernietigingstermijn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9c9410d3-3134-405a-ada6-8f7f5551d971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_x002d_Docs_x0020_nummer xmlns="23c0cdba-9950-4295-bcb1-ad3bd631a016" xsi:nil="true"/>
    <Vernietigingstermijn xmlns="23c0cdba-9950-4295-bcb1-ad3bd631a016">7 j</Vernietigingstermijn>
    <_dlc_DocId xmlns="80bd1302-89f1-40a9-b620-d230fd7554da">DCMR-831713476-593</_dlc_DocId>
    <_dlc_DocIdUrl xmlns="80bd1302-89f1-40a9-b620-d230fd7554da">
      <Url>https://dcmrnl.sharepoint.com/sites/Aanbestedingstrajecten/_layouts/15/DocIdRedir.aspx?ID=DCMR-831713476-593</Url>
      <Description>DCMR-831713476-593</Description>
    </_dlc_DocIdUrl>
  </documentManagement>
</p:properties>
</file>

<file path=customXml/itemProps1.xml><?xml version="1.0" encoding="utf-8"?>
<ds:datastoreItem xmlns:ds="http://schemas.openxmlformats.org/officeDocument/2006/customXml" ds:itemID="{2071F5CA-808E-488C-B5FB-CE6CE132E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bd1302-89f1-40a9-b620-d230fd7554da"/>
    <ds:schemaRef ds:uri="23c0cdba-9950-4295-bcb1-ad3bd631a0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35B3D8-0E1A-40F4-9F45-ACE0735ACD6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87A3F8A-09C1-4FE2-82F0-29C7EEF65109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512A84A6-F57D-4A60-A4BD-1BEE227322E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58BC11CA-EE71-4F02-872A-CFBAFF83D4BA}">
  <ds:schemaRefs>
    <ds:schemaRef ds:uri="http://purl.org/dc/elements/1.1/"/>
    <ds:schemaRef ds:uri="http://schemas.microsoft.com/office/2006/metadata/properties"/>
    <ds:schemaRef ds:uri="c2f8d644-551b-4be8-bafc-fcbffdcf77fc"/>
    <ds:schemaRef ds:uri="http://purl.org/dc/terms/"/>
    <ds:schemaRef ds:uri="6220ec1b-bfec-4d23-92c7-65b1e4875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23c0cdba-9950-4295-bcb1-ad3bd631a016"/>
    <ds:schemaRef ds:uri="80bd1302-89f1-40a9-b620-d230fd7554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5</vt:i4>
      </vt:variant>
    </vt:vector>
  </HeadingPairs>
  <TitlesOfParts>
    <vt:vector size="6" baseType="lpstr">
      <vt:lpstr>G4 Inschrijvingssom</vt:lpstr>
      <vt:lpstr>'G4 Inschrijvingssom'!MaxPnt</vt:lpstr>
      <vt:lpstr>'G4 Inschrijvingssom'!PrIn</vt:lpstr>
      <vt:lpstr>'G4 Inschrijvingssom'!PrKn</vt:lpstr>
      <vt:lpstr>'G4 Inschrijvingssom'!PrMax</vt:lpstr>
      <vt:lpstr>'G4 Inschrijvingssom'!PuKn</vt:lpstr>
    </vt:vector>
  </TitlesOfParts>
  <Company>Stanislascollege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Gino Zwirs</dc:creator>
  <cp:lastModifiedBy>Gino Zwirs</cp:lastModifiedBy>
  <cp:lastPrinted>2015-01-20T17:54:55Z</cp:lastPrinted>
  <dcterms:created xsi:type="dcterms:W3CDTF">2015-01-19T14:52:11Z</dcterms:created>
  <dcterms:modified xsi:type="dcterms:W3CDTF">2025-08-05T10:34:15Z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0x0101009F0DFC2739713C47B094866892BE85EF</vt:lpwstr>
  </property>
  <property fmtid="{D5CDD505-2E9C-101B-9397-08002B2CF9AE}" pid="3" name="MediaServiceImageTags">
    <vt:lpwstr/>
  </property>
  <property fmtid="{D5CDD505-2E9C-101B-9397-08002B2CF9AE}" pid="4" name="_dlc_DocIdItemGuid">
    <vt:lpwstr>6de45c00-1a5e-4966-8018-65498b6d11ef</vt:lpwstr>
  </property>
</Properties>
</file>