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menno\Downloads\"/>
    </mc:Choice>
  </mc:AlternateContent>
  <xr:revisionPtr revIDLastSave="0" documentId="13_ncr:1_{86ABC6A7-97FE-4119-AE8F-B36083D46DAA}" xr6:coauthVersionLast="47" xr6:coauthVersionMax="47" xr10:uidLastSave="{00000000-0000-0000-0000-000000000000}"/>
  <bookViews>
    <workbookView xWindow="-110" yWindow="-110" windowWidth="19420" windowHeight="11020" xr2:uid="{00000000-000D-0000-FFFF-FFFF00000000}"/>
  </bookViews>
  <sheets>
    <sheet name="Inschrijfformuli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1" l="1"/>
  <c r="E46" i="1"/>
  <c r="E45" i="1"/>
  <c r="E44" i="1"/>
  <c r="E43" i="1"/>
  <c r="E42" i="1"/>
  <c r="E41" i="1"/>
  <c r="E40" i="1"/>
  <c r="E39" i="1"/>
  <c r="E35" i="1"/>
  <c r="E36" i="1" s="1"/>
  <c r="E50" i="1" l="1"/>
  <c r="E52" i="1" s="1"/>
</calcChain>
</file>

<file path=xl/sharedStrings.xml><?xml version="1.0" encoding="utf-8"?>
<sst xmlns="http://schemas.openxmlformats.org/spreadsheetml/2006/main" count="73" uniqueCount="70">
  <si>
    <t>INSCHRIJFFORMULIER</t>
  </si>
  <si>
    <t xml:space="preserve">Als u vragen heeft, stel die dan direct via Tenderned </t>
  </si>
  <si>
    <t>Aanbesteding Wijkonderhoud gemeente Utrechtse Heuvelrug</t>
  </si>
  <si>
    <t>LET OP: vul alle geel gearceerde cellen in anders is uw inschrijving ongeldig!</t>
  </si>
  <si>
    <t>Gegevens bedrijf</t>
  </si>
  <si>
    <r>
      <rPr>
        <sz val="10"/>
        <color theme="1"/>
        <rFont val="Arial"/>
      </rPr>
      <t xml:space="preserve">Documenten/informatie waarmee u aantoont dat uw opgave correct, compleet en consistent is.
</t>
    </r>
    <r>
      <rPr>
        <b/>
        <sz val="10"/>
        <color theme="1"/>
        <rFont val="Arial"/>
      </rPr>
      <t>LET OP:</t>
    </r>
    <r>
      <rPr>
        <sz val="10"/>
        <color theme="1"/>
        <rFont val="Arial"/>
      </rPr>
      <t xml:space="preserve"> Deze stuurt u </t>
    </r>
    <r>
      <rPr>
        <b/>
        <sz val="10"/>
        <color theme="1"/>
        <rFont val="Arial"/>
      </rPr>
      <t xml:space="preserve">NIET </t>
    </r>
    <r>
      <rPr>
        <sz val="10"/>
        <color theme="1"/>
        <rFont val="Arial"/>
      </rPr>
      <t>mee, maar toont u bij verificatie direct.</t>
    </r>
  </si>
  <si>
    <t>Naam bedrijf (inschrijver)</t>
  </si>
  <si>
    <t>Naam ondertekenaar conform KvK*</t>
  </si>
  <si>
    <t>KvK nummer</t>
  </si>
  <si>
    <t>BTW Nummer</t>
  </si>
  <si>
    <t>Adres</t>
  </si>
  <si>
    <t>Postcode en plaatsnaam</t>
  </si>
  <si>
    <t>Naam contactpersoon inschrijver</t>
  </si>
  <si>
    <t>E-mail adres contactpersoon inschrijver</t>
  </si>
  <si>
    <t>Telefoonnummer contactpersoon inschrijver</t>
  </si>
  <si>
    <t>Vereisten</t>
  </si>
  <si>
    <t>Referentie: vergelijkbare werkzaamheden voor een vergelijkbare opdrachtgever uitgevoerd naar volle tevredenheid van de klant.</t>
  </si>
  <si>
    <t>&lt;naam organisatie, adres, omschrijving&gt;</t>
  </si>
  <si>
    <r>
      <rPr>
        <sz val="10"/>
        <color rgb="FF000000"/>
        <rFont val="Arial"/>
      </rPr>
      <t>Naam en mobiele telefoonnummer contactpersoon van de referentie 
(</t>
    </r>
    <r>
      <rPr>
        <b/>
        <sz val="10"/>
        <color rgb="FF000000"/>
        <rFont val="Arial"/>
      </rPr>
      <t>let op</t>
    </r>
    <r>
      <rPr>
        <sz val="10"/>
        <color rgb="FF000000"/>
        <rFont val="Arial"/>
      </rPr>
      <t>: dit moet een medewerker in dienst van de betreffende opdrachtgever zijn!)</t>
    </r>
  </si>
  <si>
    <t>Systematische kwaliteitsborging incl. aantoonbaar werkende PDCA op systeemniveau</t>
  </si>
  <si>
    <t>tip: denk bijvoorbeeld aan de periodieke directiebeoordeling (ISO9001)</t>
  </si>
  <si>
    <t>Aantoonbaar afwijkingenregister waaruit concrete systematische verbetering blijkt</t>
  </si>
  <si>
    <t>Uw bedrijf beschikt over adequaat systematisch veiligheidsbeleid.</t>
  </si>
  <si>
    <t>tip: denk bijvoorbeeld aan VCA</t>
  </si>
  <si>
    <r>
      <rPr>
        <sz val="10"/>
        <color theme="1"/>
        <rFont val="Arial"/>
      </rPr>
      <t xml:space="preserve">Uw organisatie beschikt over een eigen "sociaal bedrijf" met mensen met achterstand tot de 
arbeidsmarkt met minimaal 8 'doelgroep' medewerkers en adequate begeleiding daarvan.
Het sociaal bedrijf kan in onderaanneming of als combinant meedoen aan deze aanbesteding.
</t>
    </r>
    <r>
      <rPr>
        <b/>
        <sz val="10"/>
        <color theme="1"/>
        <rFont val="Arial"/>
      </rPr>
      <t>Let op</t>
    </r>
    <r>
      <rPr>
        <sz val="10"/>
        <color theme="1"/>
        <rFont val="Arial"/>
      </rPr>
      <t>: vanuit het sociaal bedrijf doet de begeleider mee in het teamassessment! 
Vul hier de naam, adres en het KvK nummer in van het sociaal bedrijf.
Als u beschikt over een eigen sociaal bedrijf dan kan dit hetzelfde zijn als de inschrijver.</t>
    </r>
  </si>
  <si>
    <t>&lt;naam, adres, KvK&gt;</t>
  </si>
  <si>
    <t>Naam en mobiel telefoonnummer contactpersoon/begeleider van "sociaal bedrijf"</t>
  </si>
  <si>
    <t>&lt;naam, mobiele telefoonnummer&gt;</t>
  </si>
  <si>
    <t>In de branche gebruikelijke certificaten en verzekeringen</t>
  </si>
  <si>
    <t>Uw organisatie stelt een planningsysteem beschikbaar waarin de gemeente inzage heeft in de planning en inzet van allle medewerkers op alle locaties.</t>
  </si>
  <si>
    <t xml:space="preserve">U rapporteert wekelijks uw gerealiseerde uren/prestaties van alle medewerkers en alle locaties. </t>
  </si>
  <si>
    <t>Per januari 2026: 
Uw organisatie stelt voor de gemeente een ploeg met minimaal 4 'doelgroep' medewerkers en daarbij behorende begeleiding uit het eigen socaal bedrijf beschikbaar en 
uw organisatie stelt voor de gemeente een ploeg met minimaal 6 'reguliere' medewerkers en voor wijkonderhoud bedoelde machines beschikbaar en 
uw organisatie stelt een adequaat voorbereidingsteam beschikbaar per gunningsdatum (minimaal projectleider, begeleider doelgroep en voorman/uitvoerder).</t>
  </si>
  <si>
    <t>Uw bedrijf beschikt over adequate storingsdienstverlening (bijvoorbeeld bij grote calamiteiten zoals een storm of zware regen) en voldoet aan de in de branche gebruikelijke voorwaarden (met name korte aanrijtijden en 24/7 bereikbaarheid).</t>
  </si>
  <si>
    <t>Uw bedrijf heeft aantoonbaar positieve resultaten geboekt bij het minimaliseren van afvalstromen en/of het opwekken van energie daaruit, in een vergelijkbare situatie.</t>
  </si>
  <si>
    <t>Uw organisatie mag op concernniveau 1 offerte indienen. Let op als u met een combinatie inschrijft en/of als er zusterbedrijven inschrijven. Neem bij twijfel contact met ons op.</t>
  </si>
  <si>
    <t>Jaarlijks te besteden fictief budget </t>
  </si>
  <si>
    <r>
      <rPr>
        <sz val="10"/>
        <color theme="1"/>
        <rFont val="Arial"/>
      </rPr>
      <t xml:space="preserve">Documenten/informatie waarmee u aantoont dat uw opgave correct, compleet en consistent is.
</t>
    </r>
    <r>
      <rPr>
        <b/>
        <sz val="10"/>
        <color theme="1"/>
        <rFont val="Arial"/>
      </rPr>
      <t>LET OP:</t>
    </r>
    <r>
      <rPr>
        <sz val="10"/>
        <color theme="1"/>
        <rFont val="Arial"/>
      </rPr>
      <t xml:space="preserve"> Deze stuurt u </t>
    </r>
    <r>
      <rPr>
        <b/>
        <sz val="10"/>
        <color theme="1"/>
        <rFont val="Arial"/>
      </rPr>
      <t xml:space="preserve">NIET </t>
    </r>
    <r>
      <rPr>
        <sz val="10"/>
        <color theme="1"/>
        <rFont val="Arial"/>
      </rPr>
      <t>mee, maar toont u bij verificatie direct.</t>
    </r>
  </si>
  <si>
    <r>
      <rPr>
        <b/>
        <sz val="10"/>
        <color rgb="FF000000"/>
        <rFont val="Arial"/>
      </rPr>
      <t xml:space="preserve">Jaarlijks EBIT percentage dat u wilt behalen op het totaal van de nadere overeenkomsten (minimaal 4 en maximaal 9%) 
</t>
    </r>
    <r>
      <rPr>
        <sz val="10"/>
        <color rgb="FF000000"/>
        <rFont val="Arial"/>
      </rPr>
      <t xml:space="preserve">Jaarlijks wordt de EBIT op de overeenkomsten samen met de gemeente geëvalueerd en een verbeterplan opgesteld. Als tijdens de uitvoering de gerealiseerde EBIT hoger is dan aangeboden, dan geeft u 50% van het hogere deel terug aan de gemeente. In overleg kan gezamenlijk besloten worden om met dat overschot een speciale reserve aan te leggen. Bij twijfel aan de opgegeven EBIT verifieert een onafhankelijke accountant de gerealiseerde EBIT op kosten van de inschrijver.
LET OP: minimaal 4 en maximaal 9%. Dit leidt tot een bijtelling en dus een hogere fictieve inschrijfprijs**
</t>
    </r>
    <r>
      <rPr>
        <b/>
        <u/>
        <sz val="10"/>
        <color rgb="FF1155CC"/>
        <rFont val="Arial"/>
      </rPr>
      <t>https://nl.wikipedia.org/wiki/EBIT</t>
    </r>
    <r>
      <rPr>
        <sz val="10"/>
        <color rgb="FF000000"/>
        <rFont val="Arial"/>
      </rPr>
      <t xml:space="preserve">
</t>
    </r>
  </si>
  <si>
    <t>procent</t>
  </si>
  <si>
    <t>Fictieve EBIT Deze bepaalt mede uw totale fictieve prijs</t>
  </si>
  <si>
    <t>Per procentpunt is de fictieve bijtelling:
4% = 0% bijtelling 
5% = 5% bijtelling
6% = 15% bijtelling
7% = 25% bijtelling
8% = 35% bijtelling
9% = 50% bijtelling</t>
  </si>
  <si>
    <t>Totaal prijs</t>
  </si>
  <si>
    <t>Kwaliteit (geschiktheid en toegevoegde waarde)</t>
  </si>
  <si>
    <t>Fictieve waarde</t>
  </si>
  <si>
    <r>
      <rPr>
        <sz val="10"/>
        <color theme="1"/>
        <rFont val="Arial"/>
      </rPr>
      <t xml:space="preserve">Documenten/informatie waarmee u aantoont dat uw opgave correct, compleet en consistent is.
</t>
    </r>
    <r>
      <rPr>
        <b/>
        <sz val="10"/>
        <color theme="1"/>
        <rFont val="Arial"/>
      </rPr>
      <t>LET OP:</t>
    </r>
    <r>
      <rPr>
        <sz val="10"/>
        <color theme="1"/>
        <rFont val="Arial"/>
      </rPr>
      <t xml:space="preserve"> Deze stuurt u </t>
    </r>
    <r>
      <rPr>
        <b/>
        <sz val="10"/>
        <color theme="1"/>
        <rFont val="Arial"/>
      </rPr>
      <t xml:space="preserve">NIET </t>
    </r>
    <r>
      <rPr>
        <sz val="10"/>
        <color theme="1"/>
        <rFont val="Arial"/>
      </rPr>
      <t>mee, maar toont u bij verificatie direct.</t>
    </r>
  </si>
  <si>
    <t>Opleiding: gemiddelde kosten per medewerker in 2024 van extern ingekochte opleidingen, 
training en coaching. Deel het totaal van de uitgaven door het gemiddelde aantal medewerkers dat u in 2024 in dienst had.</t>
  </si>
  <si>
    <t>Per Euro 150 € fictieve aftrek</t>
  </si>
  <si>
    <t>Aantoonbare doelmatige ervaring met het systematische databeheer en daarop gebaseerd 
risicogestuurd beheer van cyclisch gebiedsonderhoud (ook in het veld)</t>
  </si>
  <si>
    <t>Indien aantoonbaar (ja): 
€ 250.000 fictieve aftrek</t>
  </si>
  <si>
    <t>Let op, lees dit criterium zeer zorgvuldig door. Alle elementen ervan moet u kunnen aantonen! Vul bij twijfel nee in.</t>
  </si>
  <si>
    <t>Veiligheids cultuur ladder (NEN), vul de behaalde trede in. Indien niet aanwezig, vul 0 in.</t>
  </si>
  <si>
    <t>Per trede 10.000 € fictieve aftrek</t>
  </si>
  <si>
    <t>Afstand vestigingsplaats inschrijver tot gemeentewerf in kilometers 
(kortste route via de weg)</t>
  </si>
  <si>
    <t>Per km 500 € fictieve bijtelling</t>
  </si>
  <si>
    <t>Fictieve aftrek wegens inzet &gt; 85% elektrisch handgereedschap</t>
  </si>
  <si>
    <t xml:space="preserve">Fictieve aftrek: 150.000 € </t>
  </si>
  <si>
    <t>Fictieve aftrek wegens inzet &gt;85% elektrisch of H2 vervoer van medewerkers (m.n. werkbussen)</t>
  </si>
  <si>
    <t xml:space="preserve">Fictieve aftrek: 25.000 € </t>
  </si>
  <si>
    <t>Fictieve aftrek wegens &gt;85% gebruik van HVO 100 (biodiesel) bij gebruik van dieselmotoren</t>
  </si>
  <si>
    <t>Fictieve aftrek wegens succesvolle en prettige ervaring met het innovatief samenwerken zonder bestek</t>
  </si>
  <si>
    <t xml:space="preserve">Fictieve aftrek: 250.000 € </t>
  </si>
  <si>
    <t>Verloop + verzuim percentage in 2024</t>
  </si>
  <si>
    <t>bijtelling € 25.000 / %</t>
  </si>
  <si>
    <t>Totaal kwaliteit</t>
  </si>
  <si>
    <t xml:space="preserve">Totaal fictieve inschrijfprijs (prijs + kwaliteit) </t>
  </si>
  <si>
    <t>Let op: vul op Tenderned geen prijs in, alleen dit formulier is geldig</t>
  </si>
  <si>
    <t>* Eventueel volmacht</t>
  </si>
  <si>
    <t>** Wij vragen geen prijzen of tarieven van u, want dat zijn dagprijzen en hebben dus weinig waarde. We werken met een open begroting (inclusief onderliggende prijzen) en als we er samen niet uitkomen dan laten we een externe kostendeskundige de marktconformiteit van prijzen toetsen op kosten van de opdrachtnemer. 
De EBIT (vergelijkbaar met 'bedrijfsresultaat') wordt gezamenlijk gemonitord en jaarlijks samen met ons geëvalueerd en verbeterd (PDCA). Als tijdens de uitvoering de gerealiseerde EBIT hoger is dan aangeboden, dan geeft u 50% van het hogere deel terug aan de opdrachtgever. In overleg kan gezamenlijk besloten worden om met dat overschot een speciale reserve aan te leggen. Bij twijfel stelt een onafhankelijke accountant de gerealiseerde EBIT vast op kosten van de opdrachtnemer.</t>
  </si>
  <si>
    <r>
      <rPr>
        <b/>
        <sz val="10"/>
        <color theme="1"/>
        <rFont val="Arial"/>
      </rPr>
      <t xml:space="preserve">LET OP: </t>
    </r>
    <r>
      <rPr>
        <sz val="10"/>
        <color theme="1"/>
        <rFont val="Arial"/>
      </rPr>
      <t xml:space="preserve">
De gestanddoeningstermijn is 4 maanden na indienen van de offerte.
U moet </t>
    </r>
    <r>
      <rPr>
        <b/>
        <sz val="10"/>
        <color theme="1"/>
        <rFont val="Arial"/>
      </rPr>
      <t xml:space="preserve">alle </t>
    </r>
    <r>
      <rPr>
        <sz val="10"/>
        <color theme="1"/>
        <rFont val="Arial"/>
      </rPr>
      <t xml:space="preserve">geel gemarkeerde cellen invullen. Doe dat eerlijk en zorgvuldig en aantoonbaar en maak geen fouten, anders is uw offerte ongeldig. 
Strategische inschrijvingen die het gelijke speelveld verstoren leggen wij terzijde. Neem bij twijfel of bij evidente vergissingen onzerzijds direct contact met ons op. 
Wij werken bij alle opdrachten samen op basis van vertrouwen en op basis van een open begroting, dus met openheid van eventuele onderliggende offertes, tarieven en berekeningen. Als er bij ons twijfel blijft bestaan over de marktconformiteit van prijzen en/of over de kwaliteit van de dienstverlening (waaronder de klanttevredenheid) dan ontbinden wij de raamovereenkomst. 
</t>
    </r>
    <r>
      <rPr>
        <b/>
        <sz val="10"/>
        <color theme="1"/>
        <rFont val="Arial"/>
      </rPr>
      <t xml:space="preserve">Tijdens het verificatiegesprek (pre-award audit) wordt dit formulier met u doorgenomen waarbij u direct - dus zonder eerst te moeten zoeken - over alle details gedocumenteerde (aantoonbare!) onderbouwing geeft. U bepaalt zelf HOE u dat aantoont. Twijfelt u daarbij, stel dan op tijd vragen. Wij nemen daarbij de gegevens in kolom G als basis, en zullen daar diep op doorvragen bij de verificatie. U moet direct kunnen aantonen dat wat u belooft compleet, correct en consistent is. Consistent met bijvoorbeeld uw huidige relaties, prestaties en ambities. 
Bied nooit iets aan dat u niet gedocumenteerd (correct, compleet en consistent, verifieerbaar bij een betrouwbare bron en gebaseerd op valide normen) kunt onderbouwen. Als wij bij de audit gebreken constateren dan wordt uw inschrijving terzijde gelegd. 
</t>
    </r>
    <r>
      <rPr>
        <sz val="10"/>
        <color theme="1"/>
        <rFont val="Arial"/>
      </rPr>
      <t>Vergewis u ervan dat dit - ingevulde - formulier correct via Tenderned in de kluis terecht komt. Als dit inschrijfformulier ontbreekt is uw inschrijving ongeldig.</t>
    </r>
  </si>
  <si>
    <t>TN 539631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</si>
</sst>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_ * #,##0_ ;_ * \-#,##0_ ;_ * &quot;-&quot;??_ ;_ @_ "/>
  </numFmts>
  <fonts count="18" x14ac:knownFonts="1">
    <font>
      <sz val="10"/>
      <color rgb="FF000000"/>
      <name val="Arial"/>
      <scheme val="minor"/>
    </font>
    <font>
      <b/>
      <sz val="12"/>
      <color rgb="FF000000"/>
      <name val="Arial"/>
    </font>
    <font>
      <b/>
      <sz val="12"/>
      <color theme="1"/>
      <name val="Arial"/>
    </font>
    <font>
      <sz val="10"/>
      <color theme="1"/>
      <name val="Arial"/>
    </font>
    <font>
      <b/>
      <sz val="10"/>
      <color rgb="FF000000"/>
      <name val="Arial"/>
    </font>
    <font>
      <sz val="10"/>
      <color rgb="FF000000"/>
      <name val="Arial"/>
    </font>
    <font>
      <sz val="10"/>
      <color theme="1"/>
      <name val="Arial"/>
      <scheme val="minor"/>
    </font>
    <font>
      <sz val="10"/>
      <name val="Arial"/>
    </font>
    <font>
      <sz val="10"/>
      <color theme="1"/>
      <name val="Arial"/>
    </font>
    <font>
      <u/>
      <sz val="10"/>
      <color rgb="FF000000"/>
      <name val="Arial"/>
    </font>
    <font>
      <b/>
      <sz val="10"/>
      <color theme="1"/>
      <name val="Arial"/>
    </font>
    <font>
      <b/>
      <sz val="10"/>
      <color theme="1"/>
      <name val="Arial"/>
    </font>
    <font>
      <b/>
      <u/>
      <sz val="10"/>
      <color rgb="FF1155CC"/>
      <name val="Arial"/>
    </font>
    <font>
      <u/>
      <sz val="10"/>
      <color theme="10"/>
      <name val="Arial"/>
      <scheme val="minor"/>
    </font>
    <font>
      <sz val="10"/>
      <color theme="1"/>
      <name val="Arial"/>
      <family val="2"/>
    </font>
    <font>
      <u/>
      <sz val="10"/>
      <color rgb="FF000000"/>
      <name val="Arial"/>
      <family val="2"/>
    </font>
    <font>
      <b/>
      <sz val="12"/>
      <color rgb="FF000000"/>
      <name val="Arial"/>
      <family val="2"/>
    </font>
    <font>
      <u/>
      <sz val="10"/>
      <color theme="10"/>
      <name val="Arial"/>
      <family val="2"/>
      <scheme val="minor"/>
    </font>
  </fonts>
  <fills count="5">
    <fill>
      <patternFill patternType="none"/>
    </fill>
    <fill>
      <patternFill patternType="gray125"/>
    </fill>
    <fill>
      <patternFill patternType="solid">
        <fgColor rgb="FFFF9900"/>
        <bgColor rgb="FFFF9900"/>
      </patternFill>
    </fill>
    <fill>
      <patternFill patternType="solid">
        <fgColor rgb="FFFFFF00"/>
        <bgColor rgb="FFFFFF00"/>
      </patternFill>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s>
  <cellStyleXfs count="2">
    <xf numFmtId="0" fontId="0" fillId="0" borderId="0"/>
    <xf numFmtId="0" fontId="13" fillId="0" borderId="0" applyNumberFormat="0" applyFill="0" applyBorder="0" applyAlignment="0" applyProtection="0"/>
  </cellStyleXfs>
  <cellXfs count="51">
    <xf numFmtId="0" fontId="0" fillId="0" borderId="0" xfId="0"/>
    <xf numFmtId="0" fontId="3" fillId="3" borderId="1" xfId="0" applyFont="1" applyFill="1" applyBorder="1" applyAlignment="1" applyProtection="1">
      <alignment horizontal="left" vertical="top"/>
      <protection locked="0"/>
    </xf>
    <xf numFmtId="0" fontId="8" fillId="3" borderId="1" xfId="0" applyFont="1" applyFill="1" applyBorder="1" applyAlignment="1" applyProtection="1">
      <alignment vertical="top"/>
      <protection locked="0"/>
    </xf>
    <xf numFmtId="1" fontId="8" fillId="3" borderId="1" xfId="0" applyNumberFormat="1" applyFont="1" applyFill="1" applyBorder="1" applyAlignment="1" applyProtection="1">
      <alignment vertical="top"/>
      <protection locked="0"/>
    </xf>
    <xf numFmtId="44" fontId="8" fillId="3" borderId="1" xfId="0" applyNumberFormat="1" applyFont="1" applyFill="1" applyBorder="1" applyAlignment="1" applyProtection="1">
      <alignment vertical="top"/>
      <protection locked="0"/>
    </xf>
    <xf numFmtId="165" fontId="8" fillId="3" borderId="1" xfId="0" applyNumberFormat="1" applyFont="1" applyFill="1" applyBorder="1" applyAlignment="1" applyProtection="1">
      <alignment vertical="top"/>
      <protection locked="0"/>
    </xf>
    <xf numFmtId="0" fontId="5" fillId="3" borderId="1" xfId="0" applyFont="1" applyFill="1" applyBorder="1" applyAlignment="1" applyProtection="1">
      <alignment horizontal="left" vertical="top"/>
      <protection locked="0"/>
    </xf>
    <xf numFmtId="0" fontId="3" fillId="3" borderId="1" xfId="0" applyFont="1" applyFill="1" applyBorder="1" applyAlignment="1" applyProtection="1">
      <alignment horizontal="left" vertical="top" wrapText="1"/>
      <protection locked="0"/>
    </xf>
    <xf numFmtId="44" fontId="14" fillId="3" borderId="1" xfId="0" applyNumberFormat="1" applyFont="1" applyFill="1" applyBorder="1" applyAlignment="1" applyProtection="1">
      <alignment vertical="top"/>
      <protection locked="0"/>
    </xf>
    <xf numFmtId="0" fontId="17" fillId="3" borderId="1" xfId="1" applyFont="1" applyFill="1" applyBorder="1" applyAlignment="1" applyProtection="1">
      <alignment horizontal="left" vertical="top"/>
      <protection locked="0"/>
    </xf>
    <xf numFmtId="0" fontId="5" fillId="3" borderId="2" xfId="0" applyFont="1" applyFill="1" applyBorder="1" applyAlignment="1" applyProtection="1">
      <alignment horizontal="left" vertical="top"/>
      <protection locked="0"/>
    </xf>
    <xf numFmtId="0" fontId="7" fillId="0" borderId="3" xfId="0" applyFont="1" applyBorder="1" applyProtection="1">
      <protection locked="0"/>
    </xf>
    <xf numFmtId="0" fontId="7" fillId="0" borderId="4" xfId="0" applyFont="1" applyBorder="1" applyProtection="1">
      <protection locked="0"/>
    </xf>
    <xf numFmtId="0" fontId="8" fillId="3" borderId="2" xfId="0" applyFont="1" applyFill="1" applyBorder="1" applyAlignment="1" applyProtection="1">
      <alignment vertical="top"/>
      <protection locked="0"/>
    </xf>
    <xf numFmtId="0" fontId="16" fillId="0" borderId="0" xfId="0" applyFont="1" applyAlignment="1" applyProtection="1">
      <alignment horizontal="left" vertical="top"/>
    </xf>
    <xf numFmtId="0" fontId="2" fillId="2" borderId="0" xfId="0" applyFont="1" applyFill="1" applyAlignment="1" applyProtection="1">
      <alignment horizontal="left" vertical="top"/>
    </xf>
    <xf numFmtId="0" fontId="0" fillId="0" borderId="0" xfId="0" applyProtection="1"/>
    <xf numFmtId="0" fontId="3" fillId="0" borderId="0" xfId="0" applyFont="1" applyAlignment="1" applyProtection="1">
      <alignment horizontal="left" vertical="top"/>
    </xf>
    <xf numFmtId="0" fontId="0" fillId="0" borderId="0" xfId="0" applyProtection="1"/>
    <xf numFmtId="0" fontId="1" fillId="0" borderId="0" xfId="0" applyFont="1" applyAlignment="1" applyProtection="1">
      <alignment horizontal="left" vertical="top"/>
    </xf>
    <xf numFmtId="0" fontId="4" fillId="0" borderId="0" xfId="0" applyFont="1" applyAlignment="1" applyProtection="1">
      <alignment horizontal="left" vertical="top"/>
    </xf>
    <xf numFmtId="0" fontId="5" fillId="0" borderId="0" xfId="0" applyFont="1" applyAlignment="1" applyProtection="1">
      <alignment horizontal="left" vertical="top"/>
    </xf>
    <xf numFmtId="0" fontId="6" fillId="2" borderId="1"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 fillId="0" borderId="0" xfId="0" applyFont="1" applyAlignment="1" applyProtection="1">
      <alignment vertical="top"/>
    </xf>
    <xf numFmtId="0" fontId="8" fillId="0" borderId="0" xfId="0" applyFont="1" applyAlignment="1" applyProtection="1">
      <alignment horizontal="left" vertical="top" wrapText="1"/>
    </xf>
    <xf numFmtId="0" fontId="8" fillId="0" borderId="0" xfId="0" applyFont="1" applyAlignment="1" applyProtection="1">
      <alignment horizontal="left" vertical="top"/>
    </xf>
    <xf numFmtId="0" fontId="3" fillId="0" borderId="0" xfId="0" applyFont="1" applyAlignment="1" applyProtection="1">
      <alignment horizontal="left" vertical="top" wrapText="1"/>
    </xf>
    <xf numFmtId="0" fontId="8" fillId="0" borderId="0" xfId="0" applyFont="1" applyAlignment="1" applyProtection="1">
      <alignment vertical="top" wrapText="1"/>
    </xf>
    <xf numFmtId="44" fontId="5" fillId="0" borderId="0" xfId="0" applyNumberFormat="1" applyFont="1" applyAlignment="1" applyProtection="1">
      <alignment horizontal="left" vertical="top"/>
    </xf>
    <xf numFmtId="164" fontId="4" fillId="0" borderId="0" xfId="0" applyNumberFormat="1" applyFont="1" applyAlignment="1" applyProtection="1">
      <alignment horizontal="left" vertical="top"/>
    </xf>
    <xf numFmtId="0" fontId="15" fillId="0" borderId="0" xfId="0" applyFont="1" applyAlignment="1" applyProtection="1">
      <alignment horizontal="left" vertical="top" wrapText="1"/>
    </xf>
    <xf numFmtId="164" fontId="8" fillId="0" borderId="0" xfId="0" applyNumberFormat="1" applyFont="1" applyAlignment="1" applyProtection="1">
      <alignment vertical="top"/>
    </xf>
    <xf numFmtId="0" fontId="9" fillId="4" borderId="5" xfId="0" applyFont="1" applyFill="1" applyBorder="1" applyAlignment="1" applyProtection="1">
      <alignment horizontal="left" vertical="top"/>
    </xf>
    <xf numFmtId="164" fontId="3" fillId="0" borderId="0" xfId="0" applyNumberFormat="1" applyFont="1" applyAlignment="1" applyProtection="1">
      <alignment horizontal="left" vertical="top"/>
    </xf>
    <xf numFmtId="0" fontId="10" fillId="0" borderId="0" xfId="0" applyFont="1" applyAlignment="1" applyProtection="1">
      <alignment vertical="top" wrapText="1"/>
    </xf>
    <xf numFmtId="1" fontId="8" fillId="0" borderId="0" xfId="0" applyNumberFormat="1" applyFont="1" applyAlignment="1" applyProtection="1">
      <alignment vertical="top"/>
    </xf>
    <xf numFmtId="164" fontId="8" fillId="0" borderId="0" xfId="0" applyNumberFormat="1" applyFont="1" applyAlignment="1" applyProtection="1">
      <alignment vertical="top" wrapText="1"/>
    </xf>
    <xf numFmtId="0" fontId="8" fillId="4" borderId="5" xfId="0" applyFont="1" applyFill="1" applyBorder="1" applyAlignment="1" applyProtection="1">
      <alignment vertical="top"/>
    </xf>
    <xf numFmtId="0" fontId="11" fillId="0" borderId="0" xfId="0" applyFont="1" applyAlignment="1" applyProtection="1">
      <alignment horizontal="left" vertical="top"/>
    </xf>
    <xf numFmtId="44" fontId="3" fillId="0" borderId="0" xfId="0" applyNumberFormat="1" applyFont="1" applyAlignment="1" applyProtection="1">
      <alignment horizontal="left" vertical="top"/>
    </xf>
    <xf numFmtId="164" fontId="11" fillId="0" borderId="0" xfId="0" applyNumberFormat="1" applyFont="1" applyAlignment="1" applyProtection="1">
      <alignment horizontal="left" vertical="top"/>
    </xf>
    <xf numFmtId="44" fontId="11" fillId="0" borderId="0" xfId="0" applyNumberFormat="1" applyFont="1" applyAlignment="1" applyProtection="1">
      <alignment horizontal="left" vertical="top"/>
    </xf>
    <xf numFmtId="164" fontId="8" fillId="0" borderId="0" xfId="0" applyNumberFormat="1" applyFont="1" applyAlignment="1" applyProtection="1">
      <alignment horizontal="right" vertical="top"/>
    </xf>
    <xf numFmtId="0" fontId="8" fillId="0" borderId="0" xfId="0" applyFont="1" applyProtection="1"/>
    <xf numFmtId="164" fontId="3" fillId="0" borderId="0" xfId="0" applyNumberFormat="1" applyFont="1" applyAlignment="1" applyProtection="1">
      <alignment horizontal="right" vertical="top"/>
    </xf>
    <xf numFmtId="0" fontId="4" fillId="2" borderId="0" xfId="0" applyFont="1" applyFill="1" applyAlignment="1" applyProtection="1">
      <alignment horizontal="left" vertical="top"/>
    </xf>
    <xf numFmtId="0" fontId="5" fillId="0" borderId="0" xfId="0" applyFont="1" applyAlignment="1" applyProtection="1">
      <alignment horizontal="left" vertical="top" wrapText="1"/>
    </xf>
    <xf numFmtId="0" fontId="8" fillId="0" borderId="0" xfId="0" applyFont="1" applyAlignment="1" applyProtection="1">
      <alignment vertical="top" wrapText="1"/>
    </xf>
    <xf numFmtId="0" fontId="5" fillId="0" borderId="0" xfId="0" applyFont="1" applyAlignment="1" applyProtection="1">
      <alignment horizontal="left" vertical="top"/>
    </xf>
    <xf numFmtId="0" fontId="6" fillId="0" borderId="0" xfId="0" applyFont="1" applyAlignment="1" applyProtection="1">
      <alignment horizontal="left" vertical="top"/>
    </xf>
  </cellXfs>
  <cellStyles count="2">
    <cellStyle name="Hyperlink" xfId="1" builtinId="8"/>
    <cellStyle name="Standaard" xfId="0" builtinId="0"/>
  </cellStyles>
  <dxfs count="2">
    <dxf>
      <fill>
        <patternFill patternType="solid">
          <fgColor rgb="FFF4C7C3"/>
          <bgColor rgb="FFF4C7C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l.wikipedia.org/wiki/E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80"/>
  <sheetViews>
    <sheetView tabSelected="1" topLeftCell="A36" zoomScale="85" zoomScaleNormal="85" workbookViewId="0">
      <selection activeCell="G47" sqref="G47"/>
    </sheetView>
  </sheetViews>
  <sheetFormatPr defaultColWidth="12.6328125" defaultRowHeight="15" customHeight="1" x14ac:dyDescent="0.25"/>
  <cols>
    <col min="1" max="1" width="74.453125" style="18" customWidth="1"/>
    <col min="2" max="2" width="10.26953125" style="18" customWidth="1"/>
    <col min="3" max="3" width="8.26953125" style="18" customWidth="1"/>
    <col min="4" max="4" width="26.36328125" style="18" customWidth="1"/>
    <col min="5" max="5" width="13.08984375" style="18" customWidth="1"/>
    <col min="6" max="6" width="5.26953125" style="18" customWidth="1"/>
    <col min="7" max="7" width="55" style="18" customWidth="1"/>
    <col min="8" max="9" width="9.7265625" style="18" customWidth="1"/>
    <col min="10" max="10" width="16.26953125" style="18" customWidth="1"/>
    <col min="11" max="26" width="9.7265625" style="18" customWidth="1"/>
    <col min="27" max="16384" width="12.6328125" style="18"/>
  </cols>
  <sheetData>
    <row r="1" spans="1:26" ht="15" customHeight="1" x14ac:dyDescent="0.25">
      <c r="A1" s="14" t="s">
        <v>0</v>
      </c>
      <c r="B1" s="15" t="s">
        <v>1</v>
      </c>
      <c r="C1" s="16"/>
      <c r="D1" s="16"/>
      <c r="E1" s="16"/>
      <c r="F1" s="17"/>
      <c r="G1" s="17"/>
      <c r="H1" s="17"/>
      <c r="I1" s="17"/>
      <c r="J1" s="17"/>
      <c r="K1" s="17"/>
      <c r="L1" s="17"/>
      <c r="M1" s="17"/>
      <c r="N1" s="17"/>
      <c r="O1" s="17"/>
      <c r="P1" s="17"/>
      <c r="Q1" s="17"/>
      <c r="R1" s="17"/>
      <c r="S1" s="17"/>
      <c r="T1" s="17"/>
      <c r="U1" s="17"/>
      <c r="V1" s="17"/>
      <c r="W1" s="17"/>
      <c r="X1" s="17"/>
      <c r="Y1" s="17"/>
      <c r="Z1" s="17"/>
    </row>
    <row r="2" spans="1:26" ht="15" customHeight="1" x14ac:dyDescent="0.25">
      <c r="A2" s="19"/>
      <c r="B2" s="17"/>
      <c r="C2" s="17"/>
      <c r="D2" s="17"/>
      <c r="E2" s="17"/>
      <c r="F2" s="17"/>
      <c r="G2" s="17"/>
      <c r="H2" s="17"/>
      <c r="I2" s="17"/>
      <c r="J2" s="17"/>
      <c r="K2" s="17"/>
      <c r="L2" s="17"/>
      <c r="M2" s="17"/>
      <c r="N2" s="17"/>
      <c r="O2" s="17"/>
      <c r="P2" s="17"/>
      <c r="Q2" s="17"/>
      <c r="R2" s="17"/>
      <c r="S2" s="17"/>
      <c r="T2" s="17"/>
      <c r="U2" s="17"/>
      <c r="V2" s="17"/>
      <c r="W2" s="17"/>
      <c r="X2" s="17"/>
      <c r="Y2" s="17"/>
      <c r="Z2" s="17"/>
    </row>
    <row r="3" spans="1:26" ht="15" customHeight="1" x14ac:dyDescent="0.25">
      <c r="A3" s="20" t="s">
        <v>2</v>
      </c>
      <c r="B3" s="20" t="s">
        <v>69</v>
      </c>
      <c r="C3" s="21"/>
      <c r="D3" s="20" t="s">
        <v>3</v>
      </c>
      <c r="E3" s="17"/>
      <c r="F3" s="17"/>
      <c r="G3" s="17"/>
      <c r="H3" s="17"/>
      <c r="I3" s="17"/>
      <c r="J3" s="17"/>
      <c r="K3" s="17"/>
      <c r="L3" s="17"/>
      <c r="M3" s="17"/>
      <c r="N3" s="17"/>
      <c r="O3" s="17"/>
      <c r="P3" s="17"/>
      <c r="Q3" s="17"/>
      <c r="R3" s="17"/>
      <c r="S3" s="17"/>
      <c r="T3" s="17"/>
      <c r="U3" s="17"/>
      <c r="V3" s="17"/>
      <c r="W3" s="17"/>
      <c r="X3" s="17"/>
      <c r="Y3" s="17"/>
      <c r="Z3" s="17"/>
    </row>
    <row r="4" spans="1:26" ht="16.5" customHeight="1" x14ac:dyDescent="0.25">
      <c r="A4" s="21"/>
      <c r="B4" s="17"/>
      <c r="C4" s="17"/>
      <c r="D4" s="17"/>
      <c r="E4" s="17"/>
      <c r="F4" s="17"/>
      <c r="G4" s="17"/>
      <c r="H4" s="17"/>
      <c r="I4" s="17"/>
      <c r="J4" s="17"/>
      <c r="K4" s="17"/>
      <c r="L4" s="17"/>
      <c r="M4" s="17"/>
      <c r="N4" s="17"/>
      <c r="O4" s="17"/>
      <c r="P4" s="17"/>
      <c r="Q4" s="17"/>
      <c r="R4" s="17"/>
      <c r="S4" s="17"/>
      <c r="T4" s="17"/>
      <c r="U4" s="17"/>
      <c r="V4" s="17"/>
      <c r="W4" s="17"/>
      <c r="X4" s="17"/>
      <c r="Y4" s="17"/>
      <c r="Z4" s="17"/>
    </row>
    <row r="5" spans="1:26" ht="50.5" x14ac:dyDescent="0.25">
      <c r="A5" s="20" t="s">
        <v>4</v>
      </c>
      <c r="B5" s="17"/>
      <c r="C5" s="17"/>
      <c r="D5" s="17"/>
      <c r="E5" s="17"/>
      <c r="F5" s="17"/>
      <c r="G5" s="22" t="s">
        <v>5</v>
      </c>
      <c r="H5" s="17"/>
      <c r="I5" s="17"/>
      <c r="J5" s="17"/>
      <c r="K5" s="17"/>
      <c r="L5" s="17"/>
      <c r="M5" s="17"/>
      <c r="N5" s="17"/>
      <c r="O5" s="17"/>
      <c r="P5" s="17"/>
      <c r="Q5" s="17"/>
      <c r="R5" s="17"/>
      <c r="S5" s="17"/>
      <c r="T5" s="17"/>
      <c r="U5" s="17"/>
      <c r="V5" s="17"/>
      <c r="W5" s="17"/>
      <c r="X5" s="17"/>
      <c r="Y5" s="17"/>
      <c r="Z5" s="17"/>
    </row>
    <row r="6" spans="1:26" ht="15" customHeight="1" x14ac:dyDescent="0.25">
      <c r="A6" s="21" t="s">
        <v>6</v>
      </c>
      <c r="B6" s="10"/>
      <c r="C6" s="11"/>
      <c r="D6" s="11"/>
      <c r="E6" s="12"/>
      <c r="F6" s="17"/>
      <c r="G6" s="1"/>
      <c r="H6" s="17"/>
      <c r="I6" s="17"/>
      <c r="J6" s="17"/>
      <c r="K6" s="17"/>
      <c r="L6" s="17"/>
      <c r="M6" s="17"/>
      <c r="N6" s="17"/>
      <c r="O6" s="17"/>
      <c r="P6" s="17"/>
      <c r="Q6" s="17"/>
      <c r="R6" s="17"/>
      <c r="S6" s="17"/>
      <c r="T6" s="17"/>
      <c r="U6" s="17"/>
      <c r="V6" s="17"/>
      <c r="W6" s="17"/>
      <c r="X6" s="17"/>
      <c r="Y6" s="17"/>
      <c r="Z6" s="17"/>
    </row>
    <row r="7" spans="1:26" ht="15" customHeight="1" x14ac:dyDescent="0.25">
      <c r="A7" s="21" t="s">
        <v>7</v>
      </c>
      <c r="B7" s="10"/>
      <c r="C7" s="11"/>
      <c r="D7" s="11"/>
      <c r="E7" s="12"/>
      <c r="F7" s="17"/>
      <c r="G7" s="1"/>
      <c r="H7" s="17"/>
      <c r="I7" s="17"/>
      <c r="J7" s="17"/>
      <c r="K7" s="17"/>
      <c r="L7" s="17"/>
      <c r="M7" s="17"/>
      <c r="N7" s="17"/>
      <c r="O7" s="17"/>
      <c r="P7" s="17"/>
      <c r="Q7" s="17"/>
      <c r="R7" s="17"/>
      <c r="S7" s="17"/>
      <c r="T7" s="17"/>
      <c r="U7" s="17"/>
      <c r="V7" s="17"/>
      <c r="W7" s="17"/>
      <c r="X7" s="17"/>
      <c r="Y7" s="17"/>
      <c r="Z7" s="17"/>
    </row>
    <row r="8" spans="1:26" ht="15" customHeight="1" x14ac:dyDescent="0.25">
      <c r="A8" s="21" t="s">
        <v>8</v>
      </c>
      <c r="B8" s="10"/>
      <c r="C8" s="11"/>
      <c r="D8" s="11"/>
      <c r="E8" s="12"/>
      <c r="F8" s="17"/>
      <c r="G8" s="1"/>
      <c r="H8" s="17"/>
      <c r="I8" s="17"/>
      <c r="J8" s="17"/>
      <c r="K8" s="17"/>
      <c r="L8" s="17"/>
      <c r="M8" s="17"/>
      <c r="N8" s="17"/>
      <c r="O8" s="17"/>
      <c r="P8" s="17"/>
      <c r="Q8" s="17"/>
      <c r="R8" s="17"/>
      <c r="S8" s="17"/>
      <c r="T8" s="17"/>
      <c r="U8" s="17"/>
      <c r="V8" s="17"/>
      <c r="W8" s="17"/>
      <c r="X8" s="17"/>
      <c r="Y8" s="17"/>
      <c r="Z8" s="17"/>
    </row>
    <row r="9" spans="1:26" ht="15" customHeight="1" x14ac:dyDescent="0.25">
      <c r="A9" s="21" t="s">
        <v>9</v>
      </c>
      <c r="B9" s="10"/>
      <c r="C9" s="11"/>
      <c r="D9" s="11"/>
      <c r="E9" s="12"/>
      <c r="F9" s="17"/>
      <c r="G9" s="1"/>
      <c r="H9" s="17"/>
      <c r="I9" s="17"/>
      <c r="J9" s="17"/>
      <c r="K9" s="17"/>
      <c r="L9" s="17"/>
      <c r="M9" s="17"/>
      <c r="N9" s="17"/>
      <c r="O9" s="17"/>
      <c r="P9" s="17"/>
      <c r="Q9" s="17"/>
      <c r="R9" s="17"/>
      <c r="S9" s="17"/>
      <c r="T9" s="17"/>
      <c r="U9" s="17"/>
      <c r="V9" s="17"/>
      <c r="W9" s="17"/>
      <c r="X9" s="17"/>
      <c r="Y9" s="17"/>
      <c r="Z9" s="17"/>
    </row>
    <row r="10" spans="1:26" ht="15" customHeight="1" x14ac:dyDescent="0.25">
      <c r="A10" s="21" t="s">
        <v>10</v>
      </c>
      <c r="B10" s="10"/>
      <c r="C10" s="11"/>
      <c r="D10" s="11"/>
      <c r="E10" s="12"/>
      <c r="F10" s="17"/>
      <c r="G10" s="17"/>
      <c r="H10" s="17"/>
      <c r="I10" s="17"/>
      <c r="J10" s="17"/>
      <c r="K10" s="17"/>
      <c r="L10" s="17"/>
      <c r="M10" s="17"/>
      <c r="N10" s="17"/>
      <c r="O10" s="17"/>
      <c r="P10" s="17"/>
      <c r="Q10" s="17"/>
      <c r="R10" s="17"/>
      <c r="S10" s="17"/>
      <c r="T10" s="17"/>
      <c r="U10" s="17"/>
      <c r="V10" s="17"/>
      <c r="W10" s="17"/>
      <c r="X10" s="17"/>
      <c r="Y10" s="17"/>
      <c r="Z10" s="17"/>
    </row>
    <row r="11" spans="1:26" ht="15" customHeight="1" x14ac:dyDescent="0.25">
      <c r="A11" s="21" t="s">
        <v>11</v>
      </c>
      <c r="B11" s="10"/>
      <c r="C11" s="11"/>
      <c r="D11" s="11"/>
      <c r="E11" s="12"/>
      <c r="F11" s="17"/>
      <c r="G11" s="17"/>
      <c r="H11" s="17"/>
      <c r="I11" s="17"/>
      <c r="J11" s="17"/>
      <c r="K11" s="17"/>
      <c r="L11" s="17"/>
      <c r="M11" s="17"/>
      <c r="N11" s="17"/>
      <c r="O11" s="17"/>
      <c r="P11" s="17"/>
      <c r="Q11" s="17"/>
      <c r="R11" s="17"/>
      <c r="S11" s="17"/>
      <c r="T11" s="17"/>
      <c r="U11" s="17"/>
      <c r="V11" s="17"/>
      <c r="W11" s="17"/>
      <c r="X11" s="17"/>
      <c r="Y11" s="17"/>
      <c r="Z11" s="17"/>
    </row>
    <row r="12" spans="1:26" ht="15" customHeight="1" x14ac:dyDescent="0.25">
      <c r="A12" s="21" t="s">
        <v>12</v>
      </c>
      <c r="B12" s="10"/>
      <c r="C12" s="11"/>
      <c r="D12" s="11"/>
      <c r="E12" s="12"/>
      <c r="F12" s="17"/>
      <c r="G12" s="17"/>
      <c r="H12" s="17"/>
      <c r="I12" s="17"/>
      <c r="J12" s="17"/>
      <c r="K12" s="17"/>
      <c r="L12" s="17"/>
      <c r="M12" s="17"/>
      <c r="N12" s="17"/>
      <c r="O12" s="17"/>
      <c r="P12" s="17"/>
      <c r="Q12" s="17"/>
      <c r="R12" s="17"/>
      <c r="S12" s="17"/>
      <c r="T12" s="17"/>
      <c r="U12" s="17"/>
      <c r="V12" s="17"/>
      <c r="W12" s="17"/>
      <c r="X12" s="17"/>
      <c r="Y12" s="17"/>
      <c r="Z12" s="17"/>
    </row>
    <row r="13" spans="1:26" ht="15" customHeight="1" x14ac:dyDescent="0.25">
      <c r="A13" s="21" t="s">
        <v>13</v>
      </c>
      <c r="B13" s="10"/>
      <c r="C13" s="11"/>
      <c r="D13" s="11"/>
      <c r="E13" s="12"/>
      <c r="F13" s="17"/>
      <c r="G13" s="17"/>
      <c r="H13" s="17"/>
      <c r="I13" s="17"/>
      <c r="J13" s="17"/>
      <c r="K13" s="17"/>
      <c r="L13" s="17"/>
      <c r="M13" s="17"/>
      <c r="N13" s="17"/>
      <c r="O13" s="17"/>
      <c r="P13" s="17"/>
      <c r="Q13" s="17"/>
      <c r="R13" s="17"/>
      <c r="S13" s="17"/>
      <c r="T13" s="17"/>
      <c r="U13" s="17"/>
      <c r="V13" s="17"/>
      <c r="W13" s="17"/>
      <c r="X13" s="17"/>
      <c r="Y13" s="17"/>
      <c r="Z13" s="17"/>
    </row>
    <row r="14" spans="1:26" ht="15" customHeight="1" x14ac:dyDescent="0.25">
      <c r="A14" s="21" t="s">
        <v>14</v>
      </c>
      <c r="B14" s="10"/>
      <c r="C14" s="11"/>
      <c r="D14" s="11"/>
      <c r="E14" s="12"/>
      <c r="F14" s="17"/>
      <c r="G14" s="17"/>
      <c r="H14" s="17"/>
      <c r="I14" s="17"/>
      <c r="J14" s="17"/>
      <c r="K14" s="17"/>
      <c r="L14" s="17"/>
      <c r="M14" s="17"/>
      <c r="N14" s="17"/>
      <c r="O14" s="17"/>
      <c r="P14" s="17"/>
      <c r="Q14" s="17"/>
      <c r="R14" s="17"/>
      <c r="S14" s="17"/>
      <c r="T14" s="17"/>
      <c r="U14" s="17"/>
      <c r="V14" s="17"/>
      <c r="W14" s="17"/>
      <c r="X14" s="17"/>
      <c r="Y14" s="17"/>
      <c r="Z14" s="17"/>
    </row>
    <row r="15" spans="1:26" ht="15" customHeight="1" x14ac:dyDescent="0.25">
      <c r="A15" s="21"/>
      <c r="B15" s="21"/>
      <c r="C15" s="21"/>
      <c r="D15" s="21"/>
      <c r="E15" s="21"/>
      <c r="F15" s="17"/>
      <c r="G15" s="17"/>
      <c r="H15" s="17"/>
      <c r="I15" s="17"/>
      <c r="J15" s="17"/>
      <c r="K15" s="17"/>
      <c r="L15" s="17"/>
      <c r="M15" s="17"/>
      <c r="N15" s="17"/>
      <c r="O15" s="17"/>
      <c r="P15" s="17"/>
      <c r="Q15" s="17"/>
      <c r="R15" s="17"/>
      <c r="S15" s="17"/>
      <c r="T15" s="17"/>
      <c r="U15" s="17"/>
      <c r="V15" s="17"/>
      <c r="W15" s="17"/>
      <c r="X15" s="17"/>
      <c r="Y15" s="17"/>
      <c r="Z15" s="17"/>
    </row>
    <row r="16" spans="1:26" ht="15" customHeight="1" x14ac:dyDescent="0.25">
      <c r="A16" s="20" t="s">
        <v>15</v>
      </c>
      <c r="B16" s="21"/>
      <c r="C16" s="21"/>
      <c r="D16" s="21"/>
      <c r="E16" s="21"/>
      <c r="F16" s="17"/>
      <c r="G16" s="17"/>
      <c r="H16" s="17"/>
      <c r="I16" s="17"/>
      <c r="J16" s="17"/>
      <c r="K16" s="17"/>
      <c r="L16" s="17"/>
      <c r="M16" s="17"/>
      <c r="N16" s="17"/>
      <c r="O16" s="17"/>
      <c r="P16" s="17"/>
      <c r="Q16" s="17"/>
      <c r="R16" s="17"/>
      <c r="S16" s="17"/>
      <c r="T16" s="17"/>
      <c r="U16" s="17"/>
      <c r="V16" s="17"/>
      <c r="W16" s="17"/>
      <c r="X16" s="17"/>
      <c r="Y16" s="17"/>
      <c r="Z16" s="17"/>
    </row>
    <row r="17" spans="1:26" ht="45" customHeight="1" x14ac:dyDescent="0.25">
      <c r="A17" s="23" t="s">
        <v>16</v>
      </c>
      <c r="B17" s="10" t="s">
        <v>17</v>
      </c>
      <c r="C17" s="11"/>
      <c r="D17" s="11"/>
      <c r="E17" s="12"/>
      <c r="F17" s="17"/>
      <c r="G17" s="1"/>
      <c r="H17" s="17"/>
      <c r="I17" s="17"/>
      <c r="J17" s="17"/>
      <c r="K17" s="17"/>
      <c r="L17" s="17"/>
      <c r="M17" s="17"/>
      <c r="N17" s="17"/>
      <c r="O17" s="17"/>
      <c r="P17" s="17"/>
      <c r="Q17" s="17"/>
      <c r="R17" s="17"/>
      <c r="S17" s="17"/>
      <c r="T17" s="17"/>
      <c r="U17" s="17"/>
      <c r="V17" s="17"/>
      <c r="W17" s="17"/>
      <c r="X17" s="17"/>
      <c r="Y17" s="17"/>
      <c r="Z17" s="17"/>
    </row>
    <row r="18" spans="1:26" ht="31.5" customHeight="1" x14ac:dyDescent="0.25">
      <c r="A18" s="23" t="s">
        <v>18</v>
      </c>
      <c r="B18" s="10"/>
      <c r="C18" s="11"/>
      <c r="D18" s="11"/>
      <c r="E18" s="12"/>
      <c r="F18" s="17"/>
      <c r="G18" s="17"/>
      <c r="H18" s="17"/>
      <c r="I18" s="17"/>
      <c r="J18" s="17"/>
      <c r="K18" s="17"/>
      <c r="L18" s="17"/>
      <c r="M18" s="17"/>
      <c r="N18" s="17"/>
      <c r="O18" s="17"/>
      <c r="P18" s="17"/>
      <c r="Q18" s="17"/>
      <c r="R18" s="17"/>
      <c r="S18" s="17"/>
      <c r="T18" s="17"/>
      <c r="U18" s="17"/>
      <c r="V18" s="17"/>
      <c r="W18" s="17"/>
      <c r="X18" s="17"/>
      <c r="Y18" s="17"/>
      <c r="Z18" s="17"/>
    </row>
    <row r="19" spans="1:26" ht="22.5" customHeight="1" x14ac:dyDescent="0.25">
      <c r="A19" s="21" t="s">
        <v>19</v>
      </c>
      <c r="B19" s="10"/>
      <c r="C19" s="11"/>
      <c r="D19" s="11"/>
      <c r="E19" s="12"/>
      <c r="F19" s="17"/>
      <c r="G19" s="2" t="s">
        <v>20</v>
      </c>
      <c r="H19" s="17"/>
      <c r="I19" s="17"/>
      <c r="J19" s="17"/>
      <c r="K19" s="17"/>
      <c r="L19" s="17"/>
      <c r="M19" s="17"/>
      <c r="N19" s="17"/>
      <c r="O19" s="17"/>
      <c r="P19" s="17"/>
      <c r="Q19" s="17"/>
      <c r="R19" s="17"/>
      <c r="S19" s="17"/>
      <c r="T19" s="17"/>
      <c r="U19" s="17"/>
      <c r="V19" s="17"/>
      <c r="W19" s="17"/>
      <c r="X19" s="17"/>
      <c r="Y19" s="17"/>
      <c r="Z19" s="17"/>
    </row>
    <row r="20" spans="1:26" ht="22.5" customHeight="1" x14ac:dyDescent="0.25">
      <c r="A20" s="21" t="s">
        <v>21</v>
      </c>
      <c r="B20" s="10"/>
      <c r="C20" s="11"/>
      <c r="D20" s="11"/>
      <c r="E20" s="12"/>
      <c r="F20" s="17"/>
      <c r="G20" s="2"/>
      <c r="H20" s="17"/>
      <c r="I20" s="17"/>
      <c r="J20" s="17"/>
      <c r="K20" s="17"/>
      <c r="L20" s="17"/>
      <c r="M20" s="17"/>
      <c r="N20" s="17"/>
      <c r="O20" s="17"/>
      <c r="P20" s="17"/>
      <c r="Q20" s="17"/>
      <c r="R20" s="17"/>
      <c r="S20" s="17"/>
      <c r="T20" s="17"/>
      <c r="U20" s="17"/>
      <c r="V20" s="17"/>
      <c r="W20" s="17"/>
      <c r="X20" s="17"/>
      <c r="Y20" s="17"/>
      <c r="Z20" s="17"/>
    </row>
    <row r="21" spans="1:26" ht="24.75" customHeight="1" x14ac:dyDescent="0.25">
      <c r="A21" s="24" t="s">
        <v>22</v>
      </c>
      <c r="B21" s="10"/>
      <c r="C21" s="11"/>
      <c r="D21" s="11"/>
      <c r="E21" s="12"/>
      <c r="F21" s="24"/>
      <c r="G21" s="2" t="s">
        <v>23</v>
      </c>
      <c r="H21" s="24"/>
      <c r="I21" s="24"/>
      <c r="J21" s="24"/>
      <c r="K21" s="24"/>
      <c r="L21" s="24"/>
      <c r="M21" s="24"/>
      <c r="N21" s="24"/>
      <c r="O21" s="24"/>
      <c r="P21" s="24"/>
      <c r="Q21" s="24"/>
      <c r="R21" s="24"/>
      <c r="S21" s="24"/>
      <c r="T21" s="24"/>
      <c r="U21" s="24"/>
      <c r="V21" s="24"/>
      <c r="W21" s="24"/>
      <c r="X21" s="24"/>
      <c r="Y21" s="24"/>
      <c r="Z21" s="24"/>
    </row>
    <row r="22" spans="1:26" ht="109.5" customHeight="1" x14ac:dyDescent="0.25">
      <c r="A22" s="25" t="s">
        <v>24</v>
      </c>
      <c r="B22" s="10" t="s">
        <v>25</v>
      </c>
      <c r="C22" s="11"/>
      <c r="D22" s="11"/>
      <c r="E22" s="12"/>
      <c r="F22" s="26"/>
      <c r="G22" s="1"/>
      <c r="H22" s="26"/>
      <c r="I22" s="26"/>
      <c r="J22" s="26"/>
      <c r="K22" s="26"/>
      <c r="L22" s="26"/>
      <c r="M22" s="26"/>
      <c r="N22" s="26"/>
      <c r="O22" s="26"/>
      <c r="P22" s="26"/>
      <c r="Q22" s="26"/>
      <c r="R22" s="26"/>
      <c r="S22" s="26"/>
      <c r="T22" s="26"/>
      <c r="U22" s="26"/>
      <c r="V22" s="26"/>
      <c r="W22" s="26"/>
      <c r="X22" s="26"/>
      <c r="Y22" s="26"/>
      <c r="Z22" s="26"/>
    </row>
    <row r="23" spans="1:26" ht="22.5" customHeight="1" x14ac:dyDescent="0.25">
      <c r="A23" s="26" t="s">
        <v>26</v>
      </c>
      <c r="B23" s="10" t="s">
        <v>27</v>
      </c>
      <c r="C23" s="11"/>
      <c r="D23" s="11"/>
      <c r="E23" s="12"/>
      <c r="F23" s="26"/>
      <c r="G23" s="1"/>
      <c r="H23" s="26"/>
      <c r="I23" s="26"/>
      <c r="J23" s="26"/>
      <c r="K23" s="26"/>
      <c r="L23" s="26"/>
      <c r="M23" s="26"/>
      <c r="N23" s="26"/>
      <c r="O23" s="26"/>
      <c r="P23" s="26"/>
      <c r="Q23" s="26"/>
      <c r="R23" s="26"/>
      <c r="S23" s="26"/>
      <c r="T23" s="26"/>
      <c r="U23" s="26"/>
      <c r="V23" s="26"/>
      <c r="W23" s="26"/>
      <c r="X23" s="26"/>
      <c r="Y23" s="26"/>
      <c r="Z23" s="26"/>
    </row>
    <row r="24" spans="1:26" ht="18.75" customHeight="1" x14ac:dyDescent="0.25">
      <c r="A24" s="21" t="s">
        <v>28</v>
      </c>
      <c r="B24" s="10"/>
      <c r="C24" s="11"/>
      <c r="D24" s="11"/>
      <c r="E24" s="12"/>
      <c r="F24" s="17"/>
      <c r="G24" s="1"/>
      <c r="H24" s="17"/>
      <c r="I24" s="17"/>
      <c r="J24" s="17"/>
      <c r="K24" s="17"/>
      <c r="L24" s="17"/>
      <c r="M24" s="17"/>
      <c r="N24" s="17"/>
      <c r="O24" s="17"/>
      <c r="P24" s="17"/>
      <c r="Q24" s="17"/>
      <c r="R24" s="17"/>
      <c r="S24" s="17"/>
      <c r="T24" s="17"/>
      <c r="U24" s="17"/>
      <c r="V24" s="17"/>
      <c r="W24" s="17"/>
      <c r="X24" s="17"/>
      <c r="Y24" s="17"/>
      <c r="Z24" s="17"/>
    </row>
    <row r="25" spans="1:26" ht="33.75" customHeight="1" x14ac:dyDescent="0.25">
      <c r="A25" s="23" t="s">
        <v>29</v>
      </c>
      <c r="B25" s="10"/>
      <c r="C25" s="11"/>
      <c r="D25" s="11"/>
      <c r="E25" s="12"/>
      <c r="F25" s="17"/>
      <c r="G25" s="1"/>
      <c r="H25" s="17"/>
      <c r="I25" s="17"/>
      <c r="J25" s="17"/>
      <c r="K25" s="17"/>
      <c r="L25" s="17"/>
      <c r="M25" s="17"/>
      <c r="N25" s="17"/>
      <c r="O25" s="17"/>
      <c r="P25" s="17"/>
      <c r="Q25" s="17"/>
      <c r="R25" s="17"/>
      <c r="S25" s="17"/>
      <c r="T25" s="17"/>
      <c r="U25" s="17"/>
      <c r="V25" s="17"/>
      <c r="W25" s="17"/>
      <c r="X25" s="17"/>
      <c r="Y25" s="17"/>
      <c r="Z25" s="17"/>
    </row>
    <row r="26" spans="1:26" ht="34.5" customHeight="1" x14ac:dyDescent="0.25">
      <c r="A26" s="23" t="s">
        <v>30</v>
      </c>
      <c r="B26" s="10"/>
      <c r="C26" s="11"/>
      <c r="D26" s="11"/>
      <c r="E26" s="12"/>
      <c r="F26" s="17"/>
      <c r="G26" s="1"/>
      <c r="H26" s="17"/>
      <c r="I26" s="17"/>
      <c r="J26" s="17"/>
      <c r="K26" s="17"/>
      <c r="L26" s="17"/>
      <c r="M26" s="17"/>
      <c r="N26" s="17"/>
      <c r="O26" s="17"/>
      <c r="P26" s="17"/>
      <c r="Q26" s="17"/>
      <c r="R26" s="17"/>
      <c r="S26" s="17"/>
      <c r="T26" s="17"/>
      <c r="U26" s="17"/>
      <c r="V26" s="17"/>
      <c r="W26" s="17"/>
      <c r="X26" s="17"/>
      <c r="Y26" s="17"/>
      <c r="Z26" s="17"/>
    </row>
    <row r="27" spans="1:26" ht="93" customHeight="1" x14ac:dyDescent="0.25">
      <c r="A27" s="27" t="s">
        <v>31</v>
      </c>
      <c r="B27" s="10"/>
      <c r="C27" s="11"/>
      <c r="D27" s="11"/>
      <c r="E27" s="12"/>
      <c r="F27" s="17"/>
      <c r="G27" s="1"/>
      <c r="H27" s="17"/>
      <c r="I27" s="17"/>
      <c r="J27" s="17"/>
      <c r="K27" s="17"/>
      <c r="L27" s="17"/>
      <c r="M27" s="17"/>
      <c r="N27" s="17"/>
      <c r="O27" s="17"/>
      <c r="P27" s="17"/>
      <c r="Q27" s="17"/>
      <c r="R27" s="17"/>
      <c r="S27" s="17"/>
      <c r="T27" s="17"/>
      <c r="U27" s="17"/>
      <c r="V27" s="17"/>
      <c r="W27" s="17"/>
      <c r="X27" s="17"/>
      <c r="Y27" s="17"/>
      <c r="Z27" s="17"/>
    </row>
    <row r="28" spans="1:26" ht="41.25" customHeight="1" x14ac:dyDescent="0.25">
      <c r="A28" s="28" t="s">
        <v>32</v>
      </c>
      <c r="B28" s="13"/>
      <c r="C28" s="11"/>
      <c r="D28" s="11"/>
      <c r="E28" s="12"/>
      <c r="F28" s="24"/>
      <c r="G28" s="2"/>
      <c r="H28" s="24"/>
      <c r="I28" s="24"/>
      <c r="J28" s="24"/>
      <c r="K28" s="24"/>
      <c r="L28" s="24"/>
      <c r="M28" s="24"/>
      <c r="N28" s="24"/>
      <c r="O28" s="24"/>
      <c r="P28" s="24"/>
      <c r="Q28" s="24"/>
      <c r="R28" s="24"/>
      <c r="S28" s="24"/>
      <c r="T28" s="24"/>
      <c r="U28" s="24"/>
      <c r="V28" s="24"/>
      <c r="W28" s="24"/>
      <c r="X28" s="24"/>
      <c r="Y28" s="24"/>
      <c r="Z28" s="24"/>
    </row>
    <row r="29" spans="1:26" ht="33" customHeight="1" x14ac:dyDescent="0.25">
      <c r="A29" s="28" t="s">
        <v>33</v>
      </c>
      <c r="B29" s="10"/>
      <c r="C29" s="11"/>
      <c r="D29" s="11"/>
      <c r="E29" s="12"/>
      <c r="F29" s="24"/>
      <c r="G29" s="1"/>
      <c r="H29" s="24"/>
      <c r="I29" s="24"/>
      <c r="J29" s="24"/>
      <c r="K29" s="24"/>
      <c r="L29" s="24"/>
      <c r="M29" s="24"/>
      <c r="N29" s="24"/>
      <c r="O29" s="24"/>
      <c r="P29" s="24"/>
      <c r="Q29" s="24"/>
      <c r="R29" s="24"/>
      <c r="S29" s="24"/>
      <c r="T29" s="24"/>
      <c r="U29" s="24"/>
      <c r="V29" s="24"/>
      <c r="W29" s="24"/>
      <c r="X29" s="24"/>
      <c r="Y29" s="24"/>
      <c r="Z29" s="24"/>
    </row>
    <row r="30" spans="1:26" ht="32.25" customHeight="1" x14ac:dyDescent="0.25">
      <c r="A30" s="27" t="s">
        <v>34</v>
      </c>
      <c r="B30" s="10"/>
      <c r="C30" s="11"/>
      <c r="D30" s="11"/>
      <c r="E30" s="12"/>
      <c r="F30" s="17"/>
      <c r="G30" s="1"/>
      <c r="H30" s="17"/>
      <c r="I30" s="17"/>
      <c r="J30" s="17"/>
      <c r="K30" s="17"/>
      <c r="L30" s="17"/>
      <c r="M30" s="17"/>
      <c r="N30" s="17"/>
      <c r="O30" s="17"/>
      <c r="P30" s="17"/>
      <c r="Q30" s="17"/>
      <c r="R30" s="17"/>
      <c r="S30" s="17"/>
      <c r="T30" s="17"/>
      <c r="U30" s="17"/>
      <c r="V30" s="17"/>
      <c r="W30" s="17"/>
      <c r="X30" s="17"/>
      <c r="Y30" s="17"/>
      <c r="Z30" s="17"/>
    </row>
    <row r="31" spans="1:26" ht="15.7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5.75" customHeight="1" x14ac:dyDescent="0.25">
      <c r="A32" s="20" t="s">
        <v>35</v>
      </c>
      <c r="B32" s="29"/>
      <c r="C32" s="17"/>
      <c r="D32" s="17"/>
      <c r="E32" s="30">
        <v>1500000</v>
      </c>
      <c r="F32" s="17"/>
      <c r="G32" s="17"/>
      <c r="H32" s="17"/>
      <c r="I32" s="17"/>
      <c r="J32" s="17"/>
      <c r="K32" s="17"/>
      <c r="L32" s="17"/>
      <c r="M32" s="17"/>
      <c r="N32" s="17"/>
      <c r="O32" s="17"/>
      <c r="P32" s="17"/>
      <c r="Q32" s="17"/>
      <c r="R32" s="17"/>
      <c r="S32" s="17"/>
      <c r="T32" s="17"/>
      <c r="U32" s="17"/>
      <c r="V32" s="17"/>
      <c r="W32" s="17"/>
      <c r="X32" s="17"/>
      <c r="Y32" s="17"/>
      <c r="Z32" s="17"/>
    </row>
    <row r="33" spans="1:26" ht="50.5" x14ac:dyDescent="0.25">
      <c r="A33" s="21"/>
      <c r="B33" s="21"/>
      <c r="C33" s="21"/>
      <c r="D33" s="21"/>
      <c r="E33" s="21"/>
      <c r="F33" s="17"/>
      <c r="G33" s="22" t="s">
        <v>36</v>
      </c>
      <c r="H33" s="17"/>
      <c r="I33" s="17"/>
      <c r="J33" s="17"/>
      <c r="K33" s="17"/>
      <c r="L33" s="17"/>
      <c r="M33" s="17"/>
      <c r="N33" s="17"/>
      <c r="O33" s="17"/>
      <c r="P33" s="17"/>
      <c r="Q33" s="17"/>
      <c r="R33" s="17"/>
      <c r="S33" s="17"/>
      <c r="T33" s="17"/>
      <c r="U33" s="17"/>
      <c r="V33" s="17"/>
      <c r="W33" s="17"/>
      <c r="X33" s="17"/>
      <c r="Y33" s="17"/>
      <c r="Z33" s="17"/>
    </row>
    <row r="34" spans="1:26" ht="171.5" customHeight="1" x14ac:dyDescent="0.25">
      <c r="A34" s="31" t="s">
        <v>37</v>
      </c>
      <c r="B34" s="3"/>
      <c r="C34" s="24" t="s">
        <v>38</v>
      </c>
      <c r="D34" s="24"/>
      <c r="E34" s="32"/>
      <c r="F34" s="33"/>
      <c r="G34" s="9"/>
      <c r="H34" s="17"/>
      <c r="I34" s="17"/>
      <c r="J34" s="17"/>
      <c r="K34" s="34"/>
      <c r="L34" s="17"/>
      <c r="M34" s="17"/>
      <c r="N34" s="17"/>
      <c r="O34" s="17"/>
      <c r="P34" s="17"/>
      <c r="Q34" s="17"/>
      <c r="R34" s="17"/>
      <c r="S34" s="17"/>
      <c r="T34" s="17"/>
      <c r="U34" s="17"/>
      <c r="V34" s="17"/>
      <c r="W34" s="17"/>
      <c r="X34" s="17"/>
      <c r="Y34" s="17"/>
      <c r="Z34" s="17"/>
    </row>
    <row r="35" spans="1:26" ht="111.75" customHeight="1" x14ac:dyDescent="0.25">
      <c r="A35" s="35" t="s">
        <v>39</v>
      </c>
      <c r="B35" s="36"/>
      <c r="C35" s="24"/>
      <c r="D35" s="28" t="s">
        <v>40</v>
      </c>
      <c r="E35" s="37" t="b">
        <f>IF(B34=4,(E32*0),IF(B34=5,(E32*0.05),IF(B34=6,(E32*0.15),IF(B34=7,(E32*0.25),IF(B34=8,(E32*0.35),IF(B34=9,(E32*0.5)))))))</f>
        <v>0</v>
      </c>
      <c r="F35" s="38"/>
      <c r="G35" s="17"/>
      <c r="H35" s="17"/>
      <c r="I35" s="17"/>
      <c r="J35" s="34"/>
      <c r="K35" s="34"/>
      <c r="L35" s="17"/>
      <c r="M35" s="17"/>
      <c r="N35" s="17"/>
      <c r="O35" s="17"/>
      <c r="P35" s="17"/>
      <c r="Q35" s="17"/>
      <c r="R35" s="17"/>
      <c r="S35" s="17"/>
      <c r="T35" s="17"/>
      <c r="U35" s="17"/>
      <c r="V35" s="17"/>
      <c r="W35" s="17"/>
      <c r="X35" s="17"/>
      <c r="Y35" s="17"/>
      <c r="Z35" s="17"/>
    </row>
    <row r="36" spans="1:26" ht="15.75" customHeight="1" x14ac:dyDescent="0.25">
      <c r="A36" s="39" t="s">
        <v>41</v>
      </c>
      <c r="B36" s="40"/>
      <c r="C36" s="17"/>
      <c r="D36" s="17"/>
      <c r="E36" s="41">
        <f>SUM(E32:E35)</f>
        <v>1500000</v>
      </c>
      <c r="F36" s="17"/>
      <c r="G36" s="17"/>
      <c r="H36" s="17"/>
      <c r="I36" s="17"/>
      <c r="J36" s="17"/>
      <c r="K36" s="17"/>
      <c r="L36" s="17"/>
      <c r="M36" s="17"/>
      <c r="N36" s="17"/>
      <c r="O36" s="17"/>
      <c r="P36" s="17"/>
      <c r="Q36" s="17"/>
      <c r="R36" s="17"/>
      <c r="S36" s="17"/>
      <c r="T36" s="17"/>
      <c r="U36" s="17"/>
      <c r="V36" s="17"/>
      <c r="W36" s="17"/>
      <c r="X36" s="17"/>
      <c r="Y36" s="17"/>
      <c r="Z36" s="17"/>
    </row>
    <row r="37" spans="1:26" ht="15.75" customHeight="1" x14ac:dyDescent="0.25">
      <c r="A37" s="39"/>
      <c r="B37" s="40"/>
      <c r="C37" s="17"/>
      <c r="D37" s="17"/>
      <c r="E37" s="34"/>
      <c r="F37" s="17"/>
      <c r="G37" s="17"/>
      <c r="H37" s="17"/>
      <c r="I37" s="17"/>
      <c r="J37" s="17"/>
      <c r="K37" s="17"/>
      <c r="L37" s="17"/>
      <c r="M37" s="17"/>
      <c r="N37" s="17"/>
      <c r="O37" s="17"/>
      <c r="P37" s="17"/>
      <c r="Q37" s="17"/>
      <c r="R37" s="17"/>
      <c r="S37" s="17"/>
      <c r="T37" s="17"/>
      <c r="U37" s="17"/>
      <c r="V37" s="17"/>
      <c r="W37" s="17"/>
      <c r="X37" s="17"/>
      <c r="Y37" s="17"/>
      <c r="Z37" s="17"/>
    </row>
    <row r="38" spans="1:26" ht="50.5" x14ac:dyDescent="0.25">
      <c r="A38" s="39" t="s">
        <v>42</v>
      </c>
      <c r="B38" s="42"/>
      <c r="C38" s="20"/>
      <c r="D38" s="20"/>
      <c r="E38" s="41" t="s">
        <v>43</v>
      </c>
      <c r="F38" s="20"/>
      <c r="G38" s="22" t="s">
        <v>44</v>
      </c>
      <c r="H38" s="20"/>
      <c r="I38" s="20"/>
      <c r="J38" s="20"/>
      <c r="K38" s="20"/>
      <c r="L38" s="20"/>
      <c r="M38" s="20"/>
      <c r="N38" s="20"/>
      <c r="O38" s="20"/>
      <c r="P38" s="20"/>
      <c r="Q38" s="20"/>
      <c r="R38" s="20"/>
      <c r="S38" s="20"/>
      <c r="T38" s="20"/>
      <c r="U38" s="20"/>
      <c r="V38" s="20"/>
      <c r="W38" s="20"/>
      <c r="X38" s="20"/>
      <c r="Y38" s="20"/>
      <c r="Z38" s="20"/>
    </row>
    <row r="39" spans="1:26" ht="41.25" customHeight="1" x14ac:dyDescent="0.25">
      <c r="A39" s="28" t="s">
        <v>45</v>
      </c>
      <c r="B39" s="4"/>
      <c r="D39" s="28" t="s">
        <v>46</v>
      </c>
      <c r="E39" s="43">
        <f>B39*-150</f>
        <v>0</v>
      </c>
      <c r="F39" s="24"/>
      <c r="G39" s="1"/>
      <c r="H39" s="24"/>
      <c r="I39" s="24"/>
      <c r="J39" s="24"/>
      <c r="K39" s="24"/>
      <c r="L39" s="24"/>
      <c r="M39" s="24"/>
      <c r="N39" s="24"/>
      <c r="O39" s="24"/>
      <c r="P39" s="24"/>
      <c r="Q39" s="24"/>
      <c r="R39" s="24"/>
      <c r="S39" s="24"/>
      <c r="T39" s="24"/>
      <c r="U39" s="24"/>
      <c r="V39" s="24"/>
      <c r="W39" s="24"/>
      <c r="X39" s="24"/>
      <c r="Y39" s="24"/>
      <c r="Z39" s="24"/>
    </row>
    <row r="40" spans="1:26" ht="38.25" customHeight="1" x14ac:dyDescent="0.25">
      <c r="A40" s="28" t="s">
        <v>47</v>
      </c>
      <c r="B40" s="4"/>
      <c r="D40" s="28" t="s">
        <v>48</v>
      </c>
      <c r="E40" s="43">
        <f>IF(B40="ja",-250000,0)</f>
        <v>0</v>
      </c>
      <c r="F40" s="24"/>
      <c r="G40" s="7" t="s">
        <v>49</v>
      </c>
      <c r="H40" s="24"/>
      <c r="I40" s="24"/>
      <c r="J40" s="24"/>
      <c r="K40" s="24"/>
      <c r="L40" s="24"/>
      <c r="M40" s="24"/>
      <c r="N40" s="24"/>
      <c r="O40" s="24"/>
      <c r="P40" s="24"/>
      <c r="Q40" s="24"/>
      <c r="R40" s="24"/>
      <c r="S40" s="24"/>
      <c r="T40" s="24"/>
      <c r="U40" s="24"/>
      <c r="V40" s="24"/>
      <c r="W40" s="24"/>
      <c r="X40" s="24"/>
      <c r="Y40" s="24"/>
      <c r="Z40" s="24"/>
    </row>
    <row r="41" spans="1:26" ht="27" customHeight="1" x14ac:dyDescent="0.25">
      <c r="A41" s="28" t="s">
        <v>50</v>
      </c>
      <c r="B41" s="5"/>
      <c r="D41" s="28" t="s">
        <v>51</v>
      </c>
      <c r="E41" s="43">
        <f>B41*-10000</f>
        <v>0</v>
      </c>
      <c r="F41" s="24"/>
      <c r="G41" s="1"/>
      <c r="H41" s="24"/>
      <c r="I41" s="24"/>
      <c r="J41" s="24"/>
      <c r="K41" s="24"/>
      <c r="L41" s="24"/>
      <c r="M41" s="24"/>
      <c r="N41" s="24"/>
      <c r="O41" s="24"/>
      <c r="P41" s="24"/>
      <c r="Q41" s="24"/>
      <c r="R41" s="24"/>
      <c r="S41" s="24"/>
      <c r="T41" s="24"/>
      <c r="U41" s="24"/>
      <c r="V41" s="24"/>
      <c r="W41" s="24"/>
      <c r="X41" s="24"/>
      <c r="Y41" s="24"/>
      <c r="Z41" s="24"/>
    </row>
    <row r="42" spans="1:26" ht="36" customHeight="1" x14ac:dyDescent="0.25">
      <c r="A42" s="28" t="s">
        <v>52</v>
      </c>
      <c r="B42" s="5"/>
      <c r="D42" s="28" t="s">
        <v>53</v>
      </c>
      <c r="E42" s="43">
        <f>B42*500</f>
        <v>0</v>
      </c>
      <c r="F42" s="24"/>
      <c r="G42" s="1"/>
      <c r="H42" s="24"/>
      <c r="I42" s="24"/>
      <c r="J42" s="24"/>
      <c r="K42" s="24"/>
      <c r="L42" s="24"/>
      <c r="M42" s="24"/>
      <c r="N42" s="24"/>
      <c r="O42" s="24"/>
      <c r="P42" s="24"/>
      <c r="Q42" s="24"/>
      <c r="R42" s="24"/>
      <c r="S42" s="24"/>
      <c r="T42" s="24"/>
      <c r="U42" s="24"/>
      <c r="V42" s="24"/>
      <c r="W42" s="24"/>
      <c r="X42" s="24"/>
      <c r="Y42" s="24"/>
      <c r="Z42" s="24"/>
    </row>
    <row r="43" spans="1:26" ht="33" customHeight="1" x14ac:dyDescent="0.25">
      <c r="A43" s="24" t="s">
        <v>54</v>
      </c>
      <c r="B43" s="8"/>
      <c r="C43" s="44"/>
      <c r="D43" s="24" t="s">
        <v>55</v>
      </c>
      <c r="E43" s="43">
        <f>IF(B43="Ja",-150000,0)</f>
        <v>0</v>
      </c>
      <c r="F43" s="24"/>
      <c r="G43" s="1"/>
      <c r="H43" s="24"/>
      <c r="I43" s="24"/>
      <c r="J43" s="24"/>
      <c r="K43" s="24"/>
      <c r="L43" s="24"/>
      <c r="M43" s="24"/>
      <c r="N43" s="24"/>
      <c r="O43" s="24"/>
      <c r="P43" s="24"/>
      <c r="Q43" s="24"/>
      <c r="R43" s="24"/>
      <c r="S43" s="24"/>
      <c r="T43" s="24"/>
      <c r="U43" s="24"/>
      <c r="V43" s="24"/>
      <c r="W43" s="24"/>
      <c r="X43" s="24"/>
      <c r="Y43" s="24"/>
      <c r="Z43" s="24"/>
    </row>
    <row r="44" spans="1:26" ht="33" customHeight="1" x14ac:dyDescent="0.25">
      <c r="A44" s="28" t="s">
        <v>56</v>
      </c>
      <c r="B44" s="8"/>
      <c r="C44" s="44"/>
      <c r="D44" s="24" t="s">
        <v>57</v>
      </c>
      <c r="E44" s="43">
        <f>IF(B44="Ja",-25000,0)</f>
        <v>0</v>
      </c>
      <c r="F44" s="24"/>
      <c r="G44" s="1"/>
      <c r="H44" s="24"/>
      <c r="I44" s="24"/>
      <c r="J44" s="24"/>
      <c r="K44" s="24"/>
      <c r="L44" s="24"/>
      <c r="M44" s="24"/>
      <c r="N44" s="24"/>
      <c r="O44" s="24"/>
      <c r="P44" s="24"/>
      <c r="Q44" s="24"/>
      <c r="R44" s="24"/>
      <c r="S44" s="24"/>
      <c r="T44" s="24"/>
      <c r="U44" s="24"/>
      <c r="V44" s="24"/>
      <c r="W44" s="24"/>
      <c r="X44" s="24"/>
      <c r="Y44" s="24"/>
      <c r="Z44" s="24"/>
    </row>
    <row r="45" spans="1:26" ht="33" customHeight="1" x14ac:dyDescent="0.25">
      <c r="A45" s="24" t="s">
        <v>58</v>
      </c>
      <c r="B45" s="8"/>
      <c r="C45" s="44"/>
      <c r="D45" s="24" t="s">
        <v>55</v>
      </c>
      <c r="E45" s="43">
        <f>IF(B45="Ja",-150000,0)</f>
        <v>0</v>
      </c>
      <c r="F45" s="24"/>
      <c r="G45" s="1"/>
      <c r="H45" s="24"/>
      <c r="I45" s="24"/>
      <c r="J45" s="24"/>
      <c r="K45" s="24"/>
      <c r="L45" s="24"/>
      <c r="M45" s="24"/>
      <c r="N45" s="24"/>
      <c r="O45" s="24"/>
      <c r="P45" s="24"/>
      <c r="Q45" s="24"/>
      <c r="R45" s="24"/>
      <c r="S45" s="24"/>
      <c r="T45" s="24"/>
      <c r="U45" s="24"/>
      <c r="V45" s="24"/>
      <c r="W45" s="24"/>
      <c r="X45" s="24"/>
      <c r="Y45" s="24"/>
      <c r="Z45" s="24"/>
    </row>
    <row r="46" spans="1:26" ht="33" customHeight="1" x14ac:dyDescent="0.25">
      <c r="A46" s="28" t="s">
        <v>59</v>
      </c>
      <c r="B46" s="4"/>
      <c r="C46" s="21"/>
      <c r="D46" s="24" t="s">
        <v>60</v>
      </c>
      <c r="E46" s="43">
        <f>IF(B46="Ja",-250000,0)</f>
        <v>0</v>
      </c>
      <c r="F46" s="17"/>
      <c r="G46" s="7" t="s">
        <v>49</v>
      </c>
      <c r="H46" s="17"/>
      <c r="I46" s="17"/>
      <c r="J46" s="17"/>
      <c r="K46" s="17"/>
      <c r="L46" s="17"/>
      <c r="M46" s="17"/>
      <c r="N46" s="17"/>
      <c r="O46" s="17"/>
      <c r="P46" s="17"/>
      <c r="Q46" s="17"/>
      <c r="R46" s="17"/>
      <c r="S46" s="17"/>
      <c r="T46" s="17"/>
      <c r="U46" s="17"/>
      <c r="V46" s="17"/>
      <c r="W46" s="17"/>
      <c r="X46" s="17"/>
      <c r="Y46" s="17"/>
      <c r="Z46" s="17"/>
    </row>
    <row r="47" spans="1:26" ht="15.75" customHeight="1" x14ac:dyDescent="0.25">
      <c r="A47" s="17" t="s">
        <v>61</v>
      </c>
      <c r="B47" s="6"/>
      <c r="C47" s="21" t="s">
        <v>38</v>
      </c>
      <c r="D47" s="21" t="s">
        <v>62</v>
      </c>
      <c r="E47" s="45">
        <f>B47*25000</f>
        <v>0</v>
      </c>
      <c r="F47" s="17"/>
      <c r="G47" s="1"/>
      <c r="H47" s="17"/>
      <c r="I47" s="17"/>
      <c r="J47" s="17"/>
      <c r="K47" s="17"/>
      <c r="L47" s="17"/>
      <c r="M47" s="17"/>
      <c r="N47" s="17"/>
      <c r="O47" s="17"/>
      <c r="P47" s="17"/>
      <c r="Q47" s="17"/>
      <c r="R47" s="17"/>
      <c r="S47" s="17"/>
      <c r="T47" s="17"/>
      <c r="U47" s="17"/>
      <c r="V47" s="17"/>
      <c r="W47" s="17"/>
      <c r="X47" s="17"/>
      <c r="Y47" s="17"/>
      <c r="Z47" s="17"/>
    </row>
    <row r="48" spans="1:26" ht="15.75" customHeight="1" x14ac:dyDescent="0.25">
      <c r="A48" s="17"/>
      <c r="B48" s="40"/>
      <c r="C48" s="21"/>
      <c r="D48" s="21"/>
      <c r="E48" s="34"/>
      <c r="F48" s="17"/>
      <c r="G48" s="17"/>
      <c r="H48" s="17"/>
      <c r="I48" s="17"/>
      <c r="J48" s="17"/>
      <c r="K48" s="17"/>
      <c r="L48" s="17"/>
      <c r="M48" s="17"/>
      <c r="N48" s="17"/>
      <c r="O48" s="17"/>
      <c r="P48" s="17"/>
      <c r="Q48" s="17"/>
      <c r="R48" s="17"/>
      <c r="S48" s="17"/>
      <c r="T48" s="17"/>
      <c r="U48" s="17"/>
      <c r="V48" s="17"/>
      <c r="W48" s="17"/>
      <c r="X48" s="17"/>
      <c r="Y48" s="17"/>
      <c r="Z48" s="17"/>
    </row>
    <row r="49" spans="1:26" ht="15.75" customHeight="1" x14ac:dyDescent="0.25">
      <c r="A49" s="17"/>
      <c r="B49" s="40"/>
      <c r="C49" s="21"/>
      <c r="D49" s="21"/>
      <c r="E49" s="34"/>
      <c r="F49" s="17"/>
      <c r="G49" s="17"/>
      <c r="H49" s="17"/>
      <c r="I49" s="17"/>
      <c r="J49" s="17"/>
      <c r="K49" s="17"/>
      <c r="L49" s="17"/>
      <c r="M49" s="17"/>
      <c r="N49" s="17"/>
      <c r="O49" s="17"/>
      <c r="P49" s="17"/>
      <c r="Q49" s="17"/>
      <c r="R49" s="17"/>
      <c r="S49" s="17"/>
      <c r="T49" s="17"/>
      <c r="U49" s="17"/>
      <c r="V49" s="17"/>
      <c r="W49" s="17"/>
      <c r="X49" s="17"/>
      <c r="Y49" s="17"/>
      <c r="Z49" s="17"/>
    </row>
    <row r="50" spans="1:26" ht="15.75" customHeight="1" x14ac:dyDescent="0.25">
      <c r="A50" s="39" t="s">
        <v>63</v>
      </c>
      <c r="B50" s="42"/>
      <c r="C50" s="20"/>
      <c r="D50" s="20"/>
      <c r="E50" s="41">
        <f>SUM(E39:E48)</f>
        <v>0</v>
      </c>
      <c r="F50" s="20"/>
      <c r="G50" s="20"/>
      <c r="H50" s="20"/>
      <c r="I50" s="20"/>
      <c r="J50" s="20"/>
      <c r="K50" s="20"/>
      <c r="L50" s="20"/>
      <c r="M50" s="20"/>
      <c r="N50" s="20"/>
      <c r="O50" s="20"/>
      <c r="P50" s="20"/>
      <c r="Q50" s="20"/>
      <c r="R50" s="20"/>
      <c r="S50" s="20"/>
      <c r="T50" s="20"/>
      <c r="U50" s="20"/>
      <c r="V50" s="20"/>
      <c r="W50" s="20"/>
      <c r="X50" s="20"/>
      <c r="Y50" s="20"/>
      <c r="Z50" s="20"/>
    </row>
    <row r="51" spans="1:26" ht="15.75" customHeight="1" x14ac:dyDescent="0.25">
      <c r="A51" s="17"/>
      <c r="B51" s="40"/>
      <c r="C51" s="21"/>
      <c r="D51" s="21"/>
      <c r="E51" s="34"/>
      <c r="F51" s="17"/>
      <c r="G51" s="17"/>
      <c r="H51" s="17"/>
      <c r="I51" s="17"/>
      <c r="J51" s="17"/>
      <c r="K51" s="17"/>
      <c r="L51" s="17"/>
      <c r="M51" s="17"/>
      <c r="N51" s="17"/>
      <c r="O51" s="17"/>
      <c r="P51" s="17"/>
      <c r="Q51" s="17"/>
      <c r="R51" s="17"/>
      <c r="S51" s="17"/>
      <c r="T51" s="17"/>
      <c r="U51" s="17"/>
      <c r="V51" s="17"/>
      <c r="W51" s="17"/>
      <c r="X51" s="17"/>
      <c r="Y51" s="17"/>
      <c r="Z51" s="17"/>
    </row>
    <row r="52" spans="1:26" ht="15.75" customHeight="1" x14ac:dyDescent="0.25">
      <c r="A52" s="20" t="s">
        <v>64</v>
      </c>
      <c r="B52" s="20"/>
      <c r="C52" s="20"/>
      <c r="D52" s="20"/>
      <c r="E52" s="41">
        <f>E36+E50</f>
        <v>1500000</v>
      </c>
      <c r="F52" s="20"/>
      <c r="G52" s="46" t="s">
        <v>65</v>
      </c>
      <c r="H52" s="20"/>
      <c r="I52" s="20"/>
      <c r="J52" s="20"/>
      <c r="K52" s="20"/>
      <c r="L52" s="20"/>
      <c r="M52" s="20"/>
      <c r="N52" s="20"/>
      <c r="O52" s="20"/>
      <c r="P52" s="20"/>
      <c r="Q52" s="20"/>
      <c r="R52" s="20"/>
      <c r="S52" s="20"/>
      <c r="T52" s="20"/>
      <c r="U52" s="20"/>
      <c r="V52" s="20"/>
      <c r="W52" s="20"/>
      <c r="X52" s="20"/>
      <c r="Y52" s="20"/>
      <c r="Z52" s="20"/>
    </row>
    <row r="53" spans="1:26" ht="15.75" customHeight="1" x14ac:dyDescent="0.25">
      <c r="A53" s="17"/>
      <c r="B53" s="21"/>
      <c r="C53" s="21"/>
      <c r="D53" s="21"/>
      <c r="E53" s="34"/>
      <c r="F53" s="17"/>
      <c r="G53" s="17"/>
      <c r="H53" s="17"/>
      <c r="I53" s="17"/>
      <c r="J53" s="17"/>
      <c r="K53" s="17"/>
      <c r="L53" s="17"/>
      <c r="M53" s="17"/>
      <c r="N53" s="17"/>
      <c r="O53" s="17"/>
      <c r="P53" s="17"/>
      <c r="Q53" s="17"/>
      <c r="R53" s="17"/>
      <c r="S53" s="17"/>
      <c r="T53" s="17"/>
      <c r="U53" s="17"/>
      <c r="V53" s="17"/>
      <c r="W53" s="17"/>
      <c r="X53" s="17"/>
      <c r="Y53" s="17"/>
      <c r="Z53" s="17"/>
    </row>
    <row r="54" spans="1:26" ht="15.75" customHeight="1" x14ac:dyDescent="0.25">
      <c r="A54" s="17" t="s">
        <v>66</v>
      </c>
      <c r="B54" s="21"/>
      <c r="C54" s="21"/>
      <c r="D54" s="21"/>
      <c r="E54" s="34"/>
      <c r="F54" s="17"/>
      <c r="G54" s="17"/>
      <c r="H54" s="17"/>
      <c r="I54" s="17"/>
      <c r="J54" s="17"/>
      <c r="K54" s="17"/>
      <c r="L54" s="17"/>
      <c r="M54" s="17"/>
      <c r="N54" s="17"/>
      <c r="O54" s="17"/>
      <c r="P54" s="17"/>
      <c r="Q54" s="17"/>
      <c r="R54" s="17"/>
      <c r="S54" s="17"/>
      <c r="T54" s="17"/>
      <c r="U54" s="17"/>
      <c r="V54" s="17"/>
      <c r="W54" s="17"/>
      <c r="X54" s="17"/>
      <c r="Y54" s="17"/>
      <c r="Z54" s="17"/>
    </row>
    <row r="55" spans="1:26" ht="86" customHeight="1" x14ac:dyDescent="0.25">
      <c r="A55" s="47" t="s">
        <v>67</v>
      </c>
      <c r="B55" s="16"/>
      <c r="C55" s="16"/>
      <c r="D55" s="16"/>
      <c r="E55" s="16"/>
      <c r="F55" s="17"/>
      <c r="G55" s="17"/>
      <c r="H55" s="17"/>
      <c r="I55" s="17"/>
      <c r="J55" s="17"/>
      <c r="K55" s="17"/>
      <c r="L55" s="17"/>
      <c r="M55" s="17"/>
      <c r="N55" s="17"/>
      <c r="O55" s="17"/>
      <c r="P55" s="17"/>
      <c r="Q55" s="17"/>
      <c r="R55" s="17"/>
      <c r="S55" s="17"/>
      <c r="T55" s="17"/>
      <c r="U55" s="17"/>
      <c r="V55" s="17"/>
      <c r="W55" s="17"/>
      <c r="X55" s="17"/>
      <c r="Y55" s="17"/>
      <c r="Z55" s="17"/>
    </row>
    <row r="56" spans="1:26" ht="15.75" customHeight="1" x14ac:dyDescent="0.25">
      <c r="A56" s="21"/>
      <c r="B56" s="29"/>
      <c r="C56" s="21"/>
      <c r="D56" s="21"/>
      <c r="E56" s="21"/>
      <c r="F56" s="17"/>
      <c r="G56" s="17"/>
      <c r="H56" s="17"/>
      <c r="I56" s="17"/>
      <c r="J56" s="17"/>
      <c r="K56" s="17"/>
      <c r="L56" s="17"/>
      <c r="M56" s="17"/>
      <c r="N56" s="17"/>
      <c r="O56" s="17"/>
      <c r="P56" s="17"/>
      <c r="Q56" s="17"/>
      <c r="R56" s="17"/>
      <c r="S56" s="17"/>
      <c r="T56" s="17"/>
      <c r="U56" s="17"/>
      <c r="V56" s="17"/>
      <c r="W56" s="17"/>
      <c r="X56" s="17"/>
      <c r="Y56" s="17"/>
      <c r="Z56" s="17"/>
    </row>
    <row r="57" spans="1:26" ht="229.5" customHeight="1" x14ac:dyDescent="0.25">
      <c r="A57" s="48" t="s">
        <v>68</v>
      </c>
      <c r="B57" s="16"/>
      <c r="C57" s="16"/>
      <c r="D57" s="16"/>
      <c r="E57" s="16"/>
      <c r="F57" s="17"/>
      <c r="G57" s="17"/>
      <c r="H57" s="17"/>
      <c r="I57" s="17"/>
      <c r="J57" s="17"/>
      <c r="K57" s="17"/>
      <c r="L57" s="17"/>
      <c r="M57" s="17"/>
      <c r="N57" s="17"/>
      <c r="O57" s="17"/>
      <c r="P57" s="17"/>
      <c r="Q57" s="17"/>
      <c r="R57" s="17"/>
      <c r="S57" s="17"/>
      <c r="T57" s="17"/>
      <c r="U57" s="17"/>
      <c r="V57" s="17"/>
      <c r="W57" s="17"/>
      <c r="X57" s="17"/>
      <c r="Y57" s="17"/>
      <c r="Z57" s="17"/>
    </row>
    <row r="58" spans="1:26" ht="15.75" customHeight="1" x14ac:dyDescent="0.25">
      <c r="A58" s="49"/>
      <c r="B58" s="16"/>
      <c r="C58" s="16"/>
      <c r="D58" s="16"/>
      <c r="E58" s="16"/>
      <c r="F58" s="17"/>
      <c r="G58" s="17"/>
      <c r="H58" s="17"/>
      <c r="I58" s="17"/>
      <c r="J58" s="17"/>
      <c r="K58" s="17"/>
      <c r="L58" s="17"/>
      <c r="M58" s="17"/>
      <c r="N58" s="17"/>
      <c r="O58" s="17"/>
      <c r="P58" s="17"/>
      <c r="Q58" s="17"/>
      <c r="R58" s="17"/>
      <c r="S58" s="17"/>
      <c r="T58" s="17"/>
      <c r="U58" s="17"/>
      <c r="V58" s="17"/>
      <c r="W58" s="17"/>
      <c r="X58" s="17"/>
      <c r="Y58" s="17"/>
      <c r="Z58" s="17"/>
    </row>
    <row r="59" spans="1:26" ht="15.75" customHeight="1" x14ac:dyDescent="0.25">
      <c r="A59" s="17"/>
      <c r="B59" s="29"/>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5.75" customHeight="1" x14ac:dyDescent="0.25">
      <c r="A60" s="21"/>
      <c r="B60" s="29"/>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5.75" customHeight="1" x14ac:dyDescent="0.25">
      <c r="A61" s="17"/>
      <c r="B61" s="29"/>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5.75" customHeight="1" x14ac:dyDescent="0.25">
      <c r="A62" s="17"/>
      <c r="B62" s="29"/>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5.75" customHeight="1" x14ac:dyDescent="0.25">
      <c r="A63" s="17"/>
      <c r="B63" s="29"/>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5.75" customHeight="1" x14ac:dyDescent="0.25">
      <c r="A64" s="17"/>
      <c r="B64" s="29"/>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5.75" customHeight="1" x14ac:dyDescent="0.25">
      <c r="A65" s="17"/>
      <c r="B65" s="29"/>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5.75" customHeight="1" x14ac:dyDescent="0.25">
      <c r="A66" s="17"/>
      <c r="B66" s="29"/>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5.75" customHeight="1" x14ac:dyDescent="0.25">
      <c r="A67" s="17"/>
      <c r="B67" s="29"/>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5.75" customHeight="1" x14ac:dyDescent="0.25">
      <c r="A68" s="17"/>
      <c r="B68" s="29"/>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5.75" customHeight="1" x14ac:dyDescent="0.25">
      <c r="A69" s="17"/>
      <c r="B69" s="29"/>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5.75" customHeight="1" x14ac:dyDescent="0.25">
      <c r="A70" s="17"/>
      <c r="B70" s="29"/>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5.75" customHeight="1" x14ac:dyDescent="0.25">
      <c r="A71" s="17"/>
      <c r="B71" s="29"/>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5.75" customHeight="1" x14ac:dyDescent="0.25">
      <c r="A72" s="17"/>
      <c r="B72" s="29"/>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5.75" customHeight="1" x14ac:dyDescent="0.25">
      <c r="A73" s="17"/>
      <c r="B73" s="29"/>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5.75" customHeight="1" x14ac:dyDescent="0.25">
      <c r="A74" s="17"/>
      <c r="B74" s="29"/>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5.75" customHeight="1" x14ac:dyDescent="0.25">
      <c r="A75" s="17"/>
      <c r="B75" s="29"/>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5.75" customHeight="1" x14ac:dyDescent="0.25">
      <c r="A76" s="17"/>
      <c r="B76" s="29"/>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5.75" customHeight="1" x14ac:dyDescent="0.25">
      <c r="A77" s="17"/>
      <c r="B77" s="29"/>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5.75" customHeight="1" x14ac:dyDescent="0.25">
      <c r="A78" s="17"/>
      <c r="B78" s="29"/>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5.75" customHeight="1" x14ac:dyDescent="0.25">
      <c r="A79" s="17"/>
      <c r="B79" s="29"/>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5.75" customHeight="1" x14ac:dyDescent="0.25">
      <c r="A80" s="17"/>
      <c r="B80" s="29"/>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5.75" customHeight="1" x14ac:dyDescent="0.25">
      <c r="A81" s="17"/>
      <c r="B81" s="29"/>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5.75" customHeight="1" x14ac:dyDescent="0.25">
      <c r="A82" s="17"/>
      <c r="B82" s="29"/>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5.75" customHeight="1" x14ac:dyDescent="0.25">
      <c r="A83" s="17"/>
      <c r="B83" s="29"/>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5.75" customHeight="1" x14ac:dyDescent="0.25">
      <c r="A84" s="17"/>
      <c r="B84" s="29"/>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5.75" customHeight="1" x14ac:dyDescent="0.25">
      <c r="A85" s="17"/>
      <c r="B85" s="29"/>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5.75" customHeight="1" x14ac:dyDescent="0.25">
      <c r="A86" s="17"/>
      <c r="B86" s="29"/>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5.75" customHeight="1" x14ac:dyDescent="0.25">
      <c r="A87" s="17"/>
      <c r="B87" s="29"/>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5.75" customHeight="1" x14ac:dyDescent="0.25">
      <c r="A88" s="17"/>
      <c r="B88" s="29"/>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5.75" customHeight="1" x14ac:dyDescent="0.25">
      <c r="A89" s="17"/>
      <c r="B89" s="29"/>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5.75" customHeight="1" x14ac:dyDescent="0.25">
      <c r="A90" s="17"/>
      <c r="B90" s="29"/>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5.75" customHeight="1" x14ac:dyDescent="0.25">
      <c r="A91" s="17"/>
      <c r="B91" s="29"/>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5.75" customHeight="1" x14ac:dyDescent="0.25">
      <c r="A92" s="17"/>
      <c r="B92" s="29"/>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5.75" customHeight="1" x14ac:dyDescent="0.25">
      <c r="A93" s="17"/>
      <c r="B93" s="29"/>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5.75" customHeight="1" x14ac:dyDescent="0.25">
      <c r="A94" s="17"/>
      <c r="B94" s="29"/>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5.75" customHeight="1" x14ac:dyDescent="0.25">
      <c r="A95" s="17"/>
      <c r="B95" s="29"/>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5.75" customHeight="1" x14ac:dyDescent="0.25">
      <c r="A96" s="17"/>
      <c r="B96" s="29"/>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5.75" customHeight="1" x14ac:dyDescent="0.25">
      <c r="A97" s="17"/>
      <c r="B97" s="29"/>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5.75" customHeight="1" x14ac:dyDescent="0.25">
      <c r="A98" s="17"/>
      <c r="B98" s="29"/>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5.75" customHeight="1" x14ac:dyDescent="0.25">
      <c r="A99" s="17"/>
      <c r="B99" s="29"/>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5.75" customHeight="1" x14ac:dyDescent="0.25">
      <c r="A100" s="17"/>
      <c r="B100" s="29"/>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5.75" customHeight="1" x14ac:dyDescent="0.25">
      <c r="A101" s="17"/>
      <c r="B101" s="29"/>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5.75" customHeight="1" x14ac:dyDescent="0.25">
      <c r="A102" s="17"/>
      <c r="B102" s="29"/>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5.75" customHeight="1" x14ac:dyDescent="0.25">
      <c r="A103" s="17"/>
      <c r="B103" s="29"/>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5.75" customHeight="1" x14ac:dyDescent="0.25">
      <c r="A104" s="17"/>
      <c r="B104" s="29"/>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5.75" customHeight="1" x14ac:dyDescent="0.25">
      <c r="A105" s="17"/>
      <c r="B105" s="29"/>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5.75" customHeight="1" x14ac:dyDescent="0.25">
      <c r="A106" s="17"/>
      <c r="B106" s="29"/>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5.75" customHeight="1" x14ac:dyDescent="0.25">
      <c r="A107" s="17"/>
      <c r="B107" s="29"/>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5.75" customHeight="1" x14ac:dyDescent="0.25">
      <c r="A108" s="17"/>
      <c r="B108" s="29"/>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5.75" customHeight="1" x14ac:dyDescent="0.25">
      <c r="A109" s="17"/>
      <c r="B109" s="29"/>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5.75" customHeight="1" x14ac:dyDescent="0.25">
      <c r="A110" s="17"/>
      <c r="B110" s="29"/>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5.75" customHeight="1" x14ac:dyDescent="0.25">
      <c r="A111" s="17"/>
      <c r="B111" s="29"/>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5.75" customHeight="1" x14ac:dyDescent="0.25">
      <c r="A112" s="17"/>
      <c r="B112" s="29"/>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5.75" customHeight="1" x14ac:dyDescent="0.25">
      <c r="A113" s="17"/>
      <c r="B113" s="29"/>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5.75" customHeight="1" x14ac:dyDescent="0.25">
      <c r="A114" s="17"/>
      <c r="B114" s="29"/>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5.75" customHeight="1" x14ac:dyDescent="0.25">
      <c r="A115" s="17"/>
      <c r="B115" s="29"/>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5.75" customHeight="1" x14ac:dyDescent="0.25">
      <c r="A116" s="17"/>
      <c r="B116" s="29"/>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5.75" customHeight="1" x14ac:dyDescent="0.25">
      <c r="A117" s="17"/>
      <c r="B117" s="29"/>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5.75" customHeight="1" x14ac:dyDescent="0.25">
      <c r="A118" s="17"/>
      <c r="B118" s="29"/>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5.75" customHeight="1" x14ac:dyDescent="0.25">
      <c r="A119" s="17"/>
      <c r="B119" s="29"/>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5.75" customHeight="1" x14ac:dyDescent="0.25">
      <c r="A120" s="17"/>
      <c r="B120" s="29"/>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5.75" customHeight="1" x14ac:dyDescent="0.25">
      <c r="A121" s="17"/>
      <c r="B121" s="29"/>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5.75" customHeight="1" x14ac:dyDescent="0.25">
      <c r="A122" s="17"/>
      <c r="B122" s="29"/>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5.75" customHeight="1" x14ac:dyDescent="0.25">
      <c r="A123" s="17"/>
      <c r="B123" s="29"/>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5.75" customHeight="1" x14ac:dyDescent="0.25">
      <c r="A124" s="17"/>
      <c r="B124" s="29"/>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5.75" customHeight="1" x14ac:dyDescent="0.25">
      <c r="A125" s="17"/>
      <c r="B125" s="29"/>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5.75" customHeight="1" x14ac:dyDescent="0.25">
      <c r="A126" s="17"/>
      <c r="B126" s="29"/>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5.75" customHeight="1" x14ac:dyDescent="0.25">
      <c r="A127" s="17"/>
      <c r="B127" s="29"/>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5.75" customHeight="1" x14ac:dyDescent="0.25">
      <c r="A128" s="17"/>
      <c r="B128" s="29"/>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5.75" customHeight="1" x14ac:dyDescent="0.25">
      <c r="A129" s="17"/>
      <c r="B129" s="29"/>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5.75" customHeight="1" x14ac:dyDescent="0.25">
      <c r="A130" s="17"/>
      <c r="B130" s="29"/>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5.75" customHeight="1" x14ac:dyDescent="0.25">
      <c r="A131" s="17"/>
      <c r="B131" s="29"/>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5.75" customHeight="1" x14ac:dyDescent="0.25">
      <c r="A132" s="17"/>
      <c r="B132" s="29"/>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5.75" customHeight="1" x14ac:dyDescent="0.25">
      <c r="A133" s="17"/>
      <c r="B133" s="29"/>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5.75" customHeight="1" x14ac:dyDescent="0.25">
      <c r="A134" s="17"/>
      <c r="B134" s="29"/>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5.75" customHeight="1" x14ac:dyDescent="0.25">
      <c r="A135" s="17"/>
      <c r="B135" s="29"/>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5.75" customHeight="1" x14ac:dyDescent="0.25">
      <c r="A136" s="17"/>
      <c r="B136" s="29"/>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5.75" customHeight="1" x14ac:dyDescent="0.25">
      <c r="A137" s="17"/>
      <c r="B137" s="29"/>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5.75" customHeight="1" x14ac:dyDescent="0.25">
      <c r="A138" s="17"/>
      <c r="B138" s="29"/>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5.75" customHeight="1" x14ac:dyDescent="0.25">
      <c r="A139" s="17"/>
      <c r="B139" s="29"/>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5.75" customHeight="1" x14ac:dyDescent="0.25">
      <c r="A140" s="17"/>
      <c r="B140" s="29"/>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5.75" customHeight="1" x14ac:dyDescent="0.25">
      <c r="A141" s="17"/>
      <c r="B141" s="29"/>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5.75" customHeight="1" x14ac:dyDescent="0.25">
      <c r="A142" s="17"/>
      <c r="B142" s="29"/>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5.75" customHeight="1" x14ac:dyDescent="0.25">
      <c r="A143" s="17"/>
      <c r="B143" s="29"/>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5.75" customHeight="1" x14ac:dyDescent="0.25">
      <c r="A144" s="17"/>
      <c r="B144" s="29"/>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5.75" customHeight="1" x14ac:dyDescent="0.25">
      <c r="A145" s="17"/>
      <c r="B145" s="29"/>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5.75" customHeight="1" x14ac:dyDescent="0.25">
      <c r="A146" s="17"/>
      <c r="B146" s="29"/>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5.75" customHeight="1" x14ac:dyDescent="0.25">
      <c r="A147" s="17"/>
      <c r="B147" s="29"/>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5.75" customHeight="1" x14ac:dyDescent="0.25">
      <c r="A148" s="17"/>
      <c r="B148" s="29"/>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5.75" customHeight="1" x14ac:dyDescent="0.25">
      <c r="A149" s="17"/>
      <c r="B149" s="29"/>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5.75" customHeight="1" x14ac:dyDescent="0.25">
      <c r="A150" s="17"/>
      <c r="B150" s="29"/>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5.75" customHeight="1" x14ac:dyDescent="0.25">
      <c r="A151" s="17"/>
      <c r="B151" s="29"/>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5.75" customHeight="1" x14ac:dyDescent="0.25">
      <c r="A152" s="17"/>
      <c r="B152" s="29"/>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5.75" customHeight="1" x14ac:dyDescent="0.25">
      <c r="A153" s="17"/>
      <c r="B153" s="29"/>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5.75" customHeight="1" x14ac:dyDescent="0.25">
      <c r="A154" s="17"/>
      <c r="B154" s="29"/>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5.75" customHeight="1" x14ac:dyDescent="0.25">
      <c r="A155" s="17"/>
      <c r="B155" s="29"/>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5.75" customHeight="1" x14ac:dyDescent="0.25">
      <c r="A156" s="17"/>
      <c r="B156" s="29"/>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5.75" customHeight="1" x14ac:dyDescent="0.25">
      <c r="A157" s="17"/>
      <c r="B157" s="29"/>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5.75" customHeight="1" x14ac:dyDescent="0.25">
      <c r="A158" s="17"/>
      <c r="B158" s="29"/>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5.75" customHeight="1" x14ac:dyDescent="0.25">
      <c r="A159" s="17"/>
      <c r="B159" s="29"/>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5.75" customHeight="1" x14ac:dyDescent="0.25">
      <c r="A160" s="17"/>
      <c r="B160" s="29"/>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5.75" customHeight="1" x14ac:dyDescent="0.25">
      <c r="A161" s="17"/>
      <c r="B161" s="29"/>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5.75" customHeight="1" x14ac:dyDescent="0.25">
      <c r="A162" s="17"/>
      <c r="B162" s="29"/>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5.75" customHeight="1" x14ac:dyDescent="0.25">
      <c r="A163" s="17"/>
      <c r="B163" s="29"/>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5.75" customHeight="1" x14ac:dyDescent="0.25">
      <c r="A164" s="17"/>
      <c r="B164" s="29"/>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5.75" customHeight="1" x14ac:dyDescent="0.25">
      <c r="A165" s="17"/>
      <c r="B165" s="29"/>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5.75" customHeight="1" x14ac:dyDescent="0.25">
      <c r="A166" s="17"/>
      <c r="B166" s="29"/>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5.75" customHeight="1" x14ac:dyDescent="0.25">
      <c r="A167" s="17"/>
      <c r="B167" s="29"/>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5.75" customHeight="1" x14ac:dyDescent="0.25">
      <c r="A168" s="17"/>
      <c r="B168" s="29"/>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5.75" customHeight="1" x14ac:dyDescent="0.25">
      <c r="A169" s="17"/>
      <c r="B169" s="29"/>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5.75" customHeight="1" x14ac:dyDescent="0.25">
      <c r="A170" s="17"/>
      <c r="B170" s="29"/>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5.75" customHeight="1" x14ac:dyDescent="0.25">
      <c r="A171" s="17"/>
      <c r="B171" s="29"/>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5.75" customHeight="1" x14ac:dyDescent="0.25">
      <c r="A172" s="17"/>
      <c r="B172" s="29"/>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5.75" customHeight="1" x14ac:dyDescent="0.25">
      <c r="A173" s="17"/>
      <c r="B173" s="29"/>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5.75" customHeight="1" x14ac:dyDescent="0.25">
      <c r="A174" s="17"/>
      <c r="B174" s="29"/>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5.75" customHeight="1" x14ac:dyDescent="0.25">
      <c r="A175" s="17"/>
      <c r="B175" s="29"/>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5.75" customHeight="1" x14ac:dyDescent="0.25">
      <c r="A176" s="17"/>
      <c r="B176" s="29"/>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5.75" customHeight="1" x14ac:dyDescent="0.25">
      <c r="A177" s="17"/>
      <c r="B177" s="29"/>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5.75" customHeight="1" x14ac:dyDescent="0.25">
      <c r="A178" s="17"/>
      <c r="B178" s="29"/>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5.75" customHeight="1" x14ac:dyDescent="0.25">
      <c r="A179" s="17"/>
      <c r="B179" s="29"/>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5.75" customHeight="1" x14ac:dyDescent="0.25">
      <c r="A180" s="17"/>
      <c r="B180" s="29"/>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5.75" customHeight="1" x14ac:dyDescent="0.25">
      <c r="A181" s="17"/>
      <c r="B181" s="29"/>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5.75" customHeight="1" x14ac:dyDescent="0.25">
      <c r="A182" s="17"/>
      <c r="B182" s="29"/>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5.75" customHeight="1" x14ac:dyDescent="0.25">
      <c r="A183" s="17"/>
      <c r="B183" s="29"/>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5.75" customHeight="1" x14ac:dyDescent="0.25">
      <c r="A184" s="17"/>
      <c r="B184" s="29"/>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5.75" customHeight="1" x14ac:dyDescent="0.25">
      <c r="A185" s="17"/>
      <c r="B185" s="29"/>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5.75" customHeight="1" x14ac:dyDescent="0.25">
      <c r="A186" s="17"/>
      <c r="B186" s="29"/>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5.75" customHeight="1" x14ac:dyDescent="0.25">
      <c r="A187" s="17"/>
      <c r="B187" s="29"/>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5.75" customHeight="1" x14ac:dyDescent="0.25">
      <c r="A188" s="17"/>
      <c r="B188" s="29"/>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5.75" customHeight="1" x14ac:dyDescent="0.25">
      <c r="A189" s="17"/>
      <c r="B189" s="29"/>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5.75" customHeight="1" x14ac:dyDescent="0.25">
      <c r="A190" s="17"/>
      <c r="B190" s="29"/>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5.75" customHeight="1" x14ac:dyDescent="0.25">
      <c r="A191" s="17"/>
      <c r="B191" s="29"/>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5.75" customHeight="1" x14ac:dyDescent="0.25">
      <c r="A192" s="17"/>
      <c r="B192" s="29"/>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5.75" customHeight="1" x14ac:dyDescent="0.25">
      <c r="A193" s="17"/>
      <c r="B193" s="29"/>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5.75" customHeight="1" x14ac:dyDescent="0.25">
      <c r="A194" s="17"/>
      <c r="B194" s="29"/>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5.75" customHeight="1" x14ac:dyDescent="0.25">
      <c r="A195" s="17"/>
      <c r="B195" s="29"/>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5.75" customHeight="1" x14ac:dyDescent="0.25">
      <c r="A196" s="17"/>
      <c r="B196" s="29"/>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5.75" customHeight="1" x14ac:dyDescent="0.25">
      <c r="A197" s="17"/>
      <c r="B197" s="29"/>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5.75" customHeight="1" x14ac:dyDescent="0.25">
      <c r="A198" s="17"/>
      <c r="B198" s="29"/>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5.75" customHeight="1" x14ac:dyDescent="0.25">
      <c r="A199" s="17"/>
      <c r="B199" s="29"/>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5.75" customHeight="1" x14ac:dyDescent="0.25">
      <c r="A200" s="17"/>
      <c r="B200" s="29"/>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5.75" customHeight="1" x14ac:dyDescent="0.25">
      <c r="A201" s="17"/>
      <c r="B201" s="29"/>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5.75" customHeight="1" x14ac:dyDescent="0.25">
      <c r="A202" s="17"/>
      <c r="B202" s="29"/>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5.75" customHeight="1" x14ac:dyDescent="0.25">
      <c r="A203" s="17"/>
      <c r="B203" s="29"/>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5.75" customHeight="1" x14ac:dyDescent="0.25">
      <c r="A204" s="17"/>
      <c r="B204" s="29"/>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5.75" customHeight="1" x14ac:dyDescent="0.25">
      <c r="A205" s="17"/>
      <c r="B205" s="29"/>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5.75" customHeight="1" x14ac:dyDescent="0.25">
      <c r="A206" s="17"/>
      <c r="B206" s="29"/>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5.75" customHeight="1" x14ac:dyDescent="0.25">
      <c r="A207" s="17"/>
      <c r="B207" s="29"/>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5.75" customHeight="1" x14ac:dyDescent="0.25">
      <c r="A208" s="17"/>
      <c r="B208" s="29"/>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5.75" customHeight="1" x14ac:dyDescent="0.25">
      <c r="A209" s="17"/>
      <c r="B209" s="29"/>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5.75" customHeight="1" x14ac:dyDescent="0.25">
      <c r="A210" s="17"/>
      <c r="B210" s="29"/>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5.75" customHeight="1" x14ac:dyDescent="0.25">
      <c r="A211" s="17"/>
      <c r="B211" s="29"/>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5.75" customHeight="1" x14ac:dyDescent="0.25">
      <c r="A212" s="17"/>
      <c r="B212" s="29"/>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5.75" customHeight="1" x14ac:dyDescent="0.25">
      <c r="A213" s="17"/>
      <c r="B213" s="29"/>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5.75" customHeight="1" x14ac:dyDescent="0.25">
      <c r="A214" s="17"/>
      <c r="B214" s="29"/>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5.75" customHeight="1" x14ac:dyDescent="0.25">
      <c r="A215" s="17"/>
      <c r="B215" s="29"/>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5.75" customHeight="1" x14ac:dyDescent="0.25">
      <c r="A216" s="17"/>
      <c r="B216" s="29"/>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5.75" customHeight="1" x14ac:dyDescent="0.25">
      <c r="A217" s="17"/>
      <c r="B217" s="29"/>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5.75" customHeight="1" x14ac:dyDescent="0.25">
      <c r="A218" s="17"/>
      <c r="B218" s="29"/>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5.75" customHeight="1" x14ac:dyDescent="0.25">
      <c r="A219" s="17"/>
      <c r="B219" s="29"/>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5.75" customHeight="1" x14ac:dyDescent="0.25">
      <c r="A220" s="17"/>
      <c r="B220" s="29"/>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5.75" customHeight="1" x14ac:dyDescent="0.25">
      <c r="A221" s="17"/>
      <c r="B221" s="29"/>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5.75" customHeight="1" x14ac:dyDescent="0.25">
      <c r="A222" s="17"/>
      <c r="B222" s="29"/>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5.75" customHeight="1" x14ac:dyDescent="0.25">
      <c r="A223" s="17"/>
      <c r="B223" s="29"/>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5.75" customHeight="1" x14ac:dyDescent="0.25">
      <c r="A224" s="17"/>
      <c r="B224" s="29"/>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5.75" customHeight="1" x14ac:dyDescent="0.25">
      <c r="A225" s="17"/>
      <c r="B225" s="29"/>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5.75" customHeight="1" x14ac:dyDescent="0.25">
      <c r="A226" s="17"/>
      <c r="B226" s="29"/>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5.75" customHeight="1" x14ac:dyDescent="0.25">
      <c r="A227" s="17"/>
      <c r="B227" s="29"/>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5.75" customHeight="1" x14ac:dyDescent="0.25">
      <c r="A228" s="17"/>
      <c r="B228" s="29"/>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5.75" customHeight="1" x14ac:dyDescent="0.25">
      <c r="A229" s="17"/>
      <c r="B229" s="29"/>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5.75" customHeight="1" x14ac:dyDescent="0.25">
      <c r="A230" s="17"/>
      <c r="B230" s="29"/>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5.75" customHeight="1" x14ac:dyDescent="0.25">
      <c r="A231" s="17"/>
      <c r="B231" s="29"/>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5.75" customHeight="1" x14ac:dyDescent="0.25">
      <c r="A232" s="17"/>
      <c r="B232" s="29"/>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5.75" customHeight="1" x14ac:dyDescent="0.25">
      <c r="A233" s="17"/>
      <c r="B233" s="29"/>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5.75" customHeight="1" x14ac:dyDescent="0.25">
      <c r="A234" s="17"/>
      <c r="B234" s="29"/>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5.75" customHeight="1" x14ac:dyDescent="0.25">
      <c r="A235" s="17"/>
      <c r="B235" s="29"/>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5.75" customHeight="1" x14ac:dyDescent="0.25">
      <c r="A236" s="17"/>
      <c r="B236" s="29"/>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5.75" customHeight="1" x14ac:dyDescent="0.25">
      <c r="A237" s="17"/>
      <c r="B237" s="29"/>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5.75" customHeight="1" x14ac:dyDescent="0.25">
      <c r="A238" s="17"/>
      <c r="B238" s="29"/>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5.75" customHeight="1" x14ac:dyDescent="0.25">
      <c r="A239" s="17"/>
      <c r="B239" s="29"/>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5.75" customHeight="1" x14ac:dyDescent="0.25">
      <c r="A240" s="17"/>
      <c r="B240" s="29"/>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5.75" customHeight="1" x14ac:dyDescent="0.25">
      <c r="A241" s="17"/>
      <c r="B241" s="29"/>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5.75" customHeight="1" x14ac:dyDescent="0.25">
      <c r="A242" s="17"/>
      <c r="B242" s="29"/>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5.75" customHeight="1" x14ac:dyDescent="0.25">
      <c r="A243" s="17"/>
      <c r="B243" s="29"/>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5.75" customHeight="1" x14ac:dyDescent="0.25">
      <c r="A244" s="17"/>
      <c r="B244" s="29"/>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5.75" customHeight="1" x14ac:dyDescent="0.25">
      <c r="A245" s="17"/>
      <c r="B245" s="29"/>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5.75" customHeight="1" x14ac:dyDescent="0.25">
      <c r="A246" s="17"/>
      <c r="B246" s="29"/>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5.75" customHeight="1" x14ac:dyDescent="0.25">
      <c r="A247" s="17"/>
      <c r="B247" s="29"/>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5.75" customHeight="1" x14ac:dyDescent="0.25">
      <c r="A248" s="17"/>
      <c r="B248" s="29"/>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5.75" customHeight="1" x14ac:dyDescent="0.25">
      <c r="A249" s="17"/>
      <c r="B249" s="29"/>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5.75" customHeight="1" x14ac:dyDescent="0.25">
      <c r="A250" s="17"/>
      <c r="B250" s="29"/>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5.75" customHeight="1" x14ac:dyDescent="0.25">
      <c r="A251" s="17"/>
      <c r="B251" s="29"/>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5.75" customHeight="1" x14ac:dyDescent="0.25">
      <c r="A252" s="17"/>
      <c r="B252" s="29"/>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5.75" customHeight="1" x14ac:dyDescent="0.25">
      <c r="A253" s="17"/>
      <c r="B253" s="29"/>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5.75" customHeight="1" x14ac:dyDescent="0.25">
      <c r="A254" s="17"/>
      <c r="B254" s="29"/>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5.75" customHeight="1" x14ac:dyDescent="0.25">
      <c r="A255" s="17"/>
      <c r="B255" s="29"/>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5.75" customHeight="1" x14ac:dyDescent="0.25">
      <c r="A256" s="17"/>
      <c r="B256" s="29"/>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5.75" customHeight="1" x14ac:dyDescent="0.25">
      <c r="A257" s="17"/>
      <c r="B257" s="29"/>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5.75" customHeight="1" x14ac:dyDescent="0.25">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spans="1:26" ht="15.75" customHeight="1" x14ac:dyDescent="0.25">
      <c r="A259" s="50"/>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spans="1:26" ht="15.75" customHeight="1" x14ac:dyDescent="0.25">
      <c r="A260" s="50"/>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spans="1:26" ht="15.75" customHeight="1" x14ac:dyDescent="0.25">
      <c r="A261" s="50"/>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spans="1:26" ht="15.75" customHeight="1" x14ac:dyDescent="0.25">
      <c r="A262" s="50"/>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spans="1:26" ht="15.75" customHeight="1" x14ac:dyDescent="0.25">
      <c r="A263" s="50"/>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spans="1:26" ht="15.75" customHeight="1" x14ac:dyDescent="0.25">
      <c r="A264" s="50"/>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spans="1:26" ht="15.75" customHeight="1" x14ac:dyDescent="0.25">
      <c r="A265" s="50"/>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spans="1:26" ht="15.75" customHeight="1" x14ac:dyDescent="0.25">
      <c r="A266" s="50"/>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spans="1:26" ht="15.75" customHeight="1" x14ac:dyDescent="0.25">
      <c r="A267" s="50"/>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spans="1:26" ht="15.75" customHeight="1" x14ac:dyDescent="0.25">
      <c r="A268" s="50"/>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spans="1:26" ht="15.75" customHeight="1" x14ac:dyDescent="0.25">
      <c r="A269" s="50"/>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spans="1:26" ht="15.75" customHeight="1" x14ac:dyDescent="0.25">
      <c r="A270" s="50"/>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spans="1:26" ht="15.75" customHeight="1" x14ac:dyDescent="0.25">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spans="1:26" ht="15.75" customHeight="1" x14ac:dyDescent="0.25">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spans="1:26" ht="15.75" customHeight="1" x14ac:dyDescent="0.25">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spans="1:26" ht="15.75" customHeight="1" x14ac:dyDescent="0.25">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spans="1:26" ht="15.75" customHeight="1" x14ac:dyDescent="0.25">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spans="1:26" ht="15.75" customHeight="1" x14ac:dyDescent="0.25">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spans="1:26" ht="15.75" customHeight="1" x14ac:dyDescent="0.25">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spans="1:26" ht="15.75" customHeight="1" x14ac:dyDescent="0.25">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spans="1:26" ht="15.75" customHeight="1" x14ac:dyDescent="0.25">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spans="1:26" ht="15.75" customHeight="1" x14ac:dyDescent="0.25">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spans="1:26" ht="15.75" customHeight="1" x14ac:dyDescent="0.25">
      <c r="A281" s="50"/>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spans="1:26" ht="15.75" customHeight="1" x14ac:dyDescent="0.25">
      <c r="A282" s="50"/>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spans="1:26" ht="15.75" customHeight="1" x14ac:dyDescent="0.25">
      <c r="A283" s="50"/>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spans="1:26" ht="15.75" customHeight="1" x14ac:dyDescent="0.25">
      <c r="A284" s="50"/>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spans="1:26" ht="15.75" customHeight="1" x14ac:dyDescent="0.25">
      <c r="A285" s="50"/>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spans="1:26" ht="15.75" customHeight="1" x14ac:dyDescent="0.25">
      <c r="A286" s="50"/>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spans="1:26" ht="15.75" customHeight="1" x14ac:dyDescent="0.25">
      <c r="A287" s="50"/>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spans="1:26" ht="15.75" customHeight="1" x14ac:dyDescent="0.25">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spans="1:26" ht="15.75" customHeight="1" x14ac:dyDescent="0.25">
      <c r="A289" s="50"/>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spans="1:26" ht="15.75" customHeight="1" x14ac:dyDescent="0.25">
      <c r="A290" s="50"/>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spans="1:26" ht="15.75" customHeight="1" x14ac:dyDescent="0.25">
      <c r="A291" s="50"/>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spans="1:26" ht="15.75" customHeight="1" x14ac:dyDescent="0.25">
      <c r="A292" s="50"/>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spans="1:26" ht="15.75" customHeight="1" x14ac:dyDescent="0.25">
      <c r="A293" s="50"/>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spans="1:26" ht="15.75" customHeight="1" x14ac:dyDescent="0.25">
      <c r="A294" s="50"/>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spans="1:26" ht="15.75" customHeight="1" x14ac:dyDescent="0.25">
      <c r="A295" s="50"/>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spans="1:26" ht="15.75" customHeight="1" x14ac:dyDescent="0.25">
      <c r="A296" s="50"/>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spans="1:26" ht="15.75" customHeight="1" x14ac:dyDescent="0.25">
      <c r="A297" s="50"/>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spans="1:26" ht="15.75" customHeight="1" x14ac:dyDescent="0.25">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spans="1:26" ht="15.75" customHeight="1" x14ac:dyDescent="0.25">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spans="1:26" ht="15.75" customHeight="1" x14ac:dyDescent="0.25">
      <c r="A300" s="50"/>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spans="1:26" ht="15.75" customHeight="1" x14ac:dyDescent="0.25">
      <c r="A301" s="50"/>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spans="1:26" ht="15.75" customHeight="1" x14ac:dyDescent="0.25">
      <c r="A302" s="50"/>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spans="1:26" ht="15.75" customHeight="1" x14ac:dyDescent="0.25">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spans="1:26" ht="15.75" customHeight="1" x14ac:dyDescent="0.25">
      <c r="A304" s="50"/>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spans="1:26" ht="15.75" customHeight="1" x14ac:dyDescent="0.25">
      <c r="A305" s="50"/>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spans="1:26" ht="15.75" customHeight="1" x14ac:dyDescent="0.25">
      <c r="A306" s="50"/>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spans="1:26" ht="15.75" customHeight="1" x14ac:dyDescent="0.25">
      <c r="A307" s="50"/>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spans="1:26" ht="15.75" customHeight="1" x14ac:dyDescent="0.25">
      <c r="A308" s="50"/>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spans="1:26" ht="15.75" customHeight="1" x14ac:dyDescent="0.25">
      <c r="A309" s="50"/>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spans="1:26" ht="15.75" customHeight="1" x14ac:dyDescent="0.25">
      <c r="A310" s="50"/>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spans="1:26" ht="15.75" customHeight="1" x14ac:dyDescent="0.25">
      <c r="A311" s="50"/>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spans="1:26" ht="15.75" customHeight="1" x14ac:dyDescent="0.25">
      <c r="A312" s="50"/>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spans="1:26" ht="15.75" customHeight="1" x14ac:dyDescent="0.25">
      <c r="A313" s="50"/>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spans="1:26" ht="15.75" customHeight="1" x14ac:dyDescent="0.25">
      <c r="A314" s="50"/>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spans="1:26" ht="15.75" customHeight="1" x14ac:dyDescent="0.25">
      <c r="A315" s="50"/>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spans="1:26" ht="15.75" customHeight="1" x14ac:dyDescent="0.25">
      <c r="A316" s="50"/>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spans="1:26" ht="15.75" customHeight="1" x14ac:dyDescent="0.25">
      <c r="A317" s="50"/>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spans="1:26" ht="15.75" customHeight="1" x14ac:dyDescent="0.25">
      <c r="A318" s="50"/>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spans="1:26" ht="15.75" customHeight="1" x14ac:dyDescent="0.25">
      <c r="A319" s="50"/>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spans="1:26" ht="15.75" customHeight="1" x14ac:dyDescent="0.25">
      <c r="A320" s="50"/>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spans="1:26" ht="15.75" customHeight="1" x14ac:dyDescent="0.25">
      <c r="A321" s="50"/>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spans="1:26" ht="15.75" customHeight="1" x14ac:dyDescent="0.25">
      <c r="A322" s="50"/>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spans="1:26" ht="15.75" customHeight="1" x14ac:dyDescent="0.25">
      <c r="A323" s="50"/>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spans="1:26" ht="15.75" customHeight="1" x14ac:dyDescent="0.25">
      <c r="A324" s="50"/>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spans="1:26" ht="15.75" customHeight="1" x14ac:dyDescent="0.25">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spans="1:26" ht="15.75" customHeight="1" x14ac:dyDescent="0.25">
      <c r="A326" s="50"/>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spans="1:26" ht="15.75" customHeight="1" x14ac:dyDescent="0.25">
      <c r="A327" s="50"/>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spans="1:26" ht="15.75" customHeight="1" x14ac:dyDescent="0.25">
      <c r="A328" s="50"/>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spans="1:26" ht="15.75" customHeight="1" x14ac:dyDescent="0.25">
      <c r="A329" s="50"/>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spans="1:26" ht="15.75" customHeight="1" x14ac:dyDescent="0.25">
      <c r="A330" s="50"/>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spans="1:26" ht="15.75" customHeight="1" x14ac:dyDescent="0.25">
      <c r="A331" s="50"/>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spans="1:26" ht="15.75" customHeight="1" x14ac:dyDescent="0.25">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spans="1:26" ht="15.75" customHeight="1" x14ac:dyDescent="0.25">
      <c r="A333" s="50"/>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spans="1:26" ht="15.75" customHeight="1" x14ac:dyDescent="0.25">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spans="1:26" ht="15.75" customHeight="1" x14ac:dyDescent="0.25">
      <c r="A335" s="50"/>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spans="1:26" ht="15.75" customHeight="1" x14ac:dyDescent="0.25">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spans="1:26" ht="15.75" customHeight="1" x14ac:dyDescent="0.25">
      <c r="A337" s="50"/>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spans="1:26" ht="15.75" customHeight="1" x14ac:dyDescent="0.25">
      <c r="A338" s="50"/>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spans="1:26" ht="15.75" customHeight="1" x14ac:dyDescent="0.25">
      <c r="A339" s="50"/>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spans="1:26" ht="15.75" customHeight="1" x14ac:dyDescent="0.25">
      <c r="A340" s="50"/>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spans="1:26" ht="15.75" customHeight="1" x14ac:dyDescent="0.25">
      <c r="A341" s="50"/>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spans="1:26" ht="15.75" customHeight="1" x14ac:dyDescent="0.25">
      <c r="A342" s="50"/>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spans="1:26" ht="15.75" customHeight="1" x14ac:dyDescent="0.25">
      <c r="A343" s="50"/>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spans="1:26" ht="15.75" customHeight="1" x14ac:dyDescent="0.25">
      <c r="A344" s="50"/>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spans="1:26" ht="15.75" customHeight="1" x14ac:dyDescent="0.25">
      <c r="A345" s="50"/>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spans="1:26" ht="15.75" customHeight="1" x14ac:dyDescent="0.25">
      <c r="A346" s="50"/>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spans="1:26" ht="15.75" customHeight="1" x14ac:dyDescent="0.25">
      <c r="A347" s="50"/>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spans="1:26" ht="15.75" customHeight="1" x14ac:dyDescent="0.25">
      <c r="A348" s="50"/>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spans="1:26" ht="15.75" customHeight="1" x14ac:dyDescent="0.25">
      <c r="A349" s="50"/>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spans="1:26" ht="15.75" customHeight="1" x14ac:dyDescent="0.25">
      <c r="A350" s="50"/>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spans="1:26" ht="15.75" customHeight="1" x14ac:dyDescent="0.25">
      <c r="A351" s="50"/>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spans="1:26" ht="15.75" customHeight="1" x14ac:dyDescent="0.25">
      <c r="A352" s="50"/>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spans="1:26" ht="15.75" customHeight="1" x14ac:dyDescent="0.25">
      <c r="A353" s="50"/>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spans="1:26" ht="15.75" customHeight="1" x14ac:dyDescent="0.25">
      <c r="A354" s="50"/>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spans="1:26" ht="15.75" customHeight="1" x14ac:dyDescent="0.25">
      <c r="A355" s="50"/>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spans="1:26" ht="15.75" customHeight="1" x14ac:dyDescent="0.25">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spans="1:26" ht="15.75" customHeight="1" x14ac:dyDescent="0.25">
      <c r="A357" s="50"/>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spans="1:26" ht="15.75" customHeight="1" x14ac:dyDescent="0.25">
      <c r="A358" s="50"/>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spans="1:26" ht="15.75" customHeight="1" x14ac:dyDescent="0.25">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spans="1:26" ht="15.75" customHeight="1" x14ac:dyDescent="0.25">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spans="1:26" ht="15.75" customHeight="1" x14ac:dyDescent="0.25">
      <c r="A361" s="50"/>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spans="1:26" ht="15.75" customHeight="1" x14ac:dyDescent="0.25">
      <c r="A362" s="50"/>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spans="1:26" ht="15.75" customHeight="1" x14ac:dyDescent="0.25">
      <c r="A363" s="50"/>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spans="1:26" ht="15.75" customHeight="1" x14ac:dyDescent="0.25">
      <c r="A364" s="50"/>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spans="1:26" ht="15.75" customHeight="1" x14ac:dyDescent="0.25">
      <c r="A365" s="50"/>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spans="1:26" ht="15.75" customHeight="1" x14ac:dyDescent="0.25">
      <c r="A366" s="50"/>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spans="1:26" ht="15.75" customHeight="1" x14ac:dyDescent="0.25">
      <c r="A367" s="50"/>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spans="1:26" ht="15.75" customHeight="1" x14ac:dyDescent="0.25">
      <c r="A368" s="50"/>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spans="1:26" ht="15.75" customHeight="1" x14ac:dyDescent="0.25">
      <c r="A369" s="50"/>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spans="1:26" ht="15.75" customHeight="1" x14ac:dyDescent="0.25">
      <c r="A370" s="50"/>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spans="1:26" ht="15.75" customHeight="1" x14ac:dyDescent="0.25">
      <c r="A371" s="50"/>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spans="1:26" ht="15.75" customHeight="1" x14ac:dyDescent="0.25">
      <c r="A372" s="50"/>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spans="1:26" ht="15.75" customHeight="1" x14ac:dyDescent="0.25">
      <c r="A373" s="50"/>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spans="1:26" ht="15.75" customHeight="1" x14ac:dyDescent="0.25">
      <c r="A374" s="50"/>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spans="1:26" ht="15.75" customHeight="1" x14ac:dyDescent="0.25">
      <c r="A375" s="50"/>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spans="1:26" ht="15.75" customHeight="1" x14ac:dyDescent="0.25">
      <c r="A376" s="50"/>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spans="1:26" ht="15.75" customHeight="1" x14ac:dyDescent="0.25">
      <c r="A377" s="50"/>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spans="1:26" ht="15.75" customHeight="1" x14ac:dyDescent="0.25">
      <c r="A378" s="50"/>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spans="1:26" ht="15.75" customHeight="1" x14ac:dyDescent="0.25">
      <c r="A379" s="50"/>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spans="1:26" ht="15.75" customHeight="1" x14ac:dyDescent="0.25">
      <c r="A380" s="50"/>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spans="1:26" ht="15.75" customHeight="1" x14ac:dyDescent="0.25">
      <c r="A381" s="50"/>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spans="1:26" ht="15.75" customHeight="1" x14ac:dyDescent="0.25">
      <c r="A382" s="50"/>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spans="1:26" ht="15.75" customHeight="1" x14ac:dyDescent="0.25">
      <c r="A383" s="50"/>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spans="1:26" ht="15.75" customHeight="1" x14ac:dyDescent="0.25">
      <c r="A384" s="50"/>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spans="1:26" ht="15.75" customHeight="1" x14ac:dyDescent="0.25">
      <c r="A385" s="50"/>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spans="1:26" ht="15.75" customHeight="1" x14ac:dyDescent="0.25">
      <c r="A386" s="50"/>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spans="1:26" ht="15.75" customHeight="1" x14ac:dyDescent="0.25">
      <c r="A387" s="50"/>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spans="1:26" ht="15.75" customHeight="1" x14ac:dyDescent="0.25">
      <c r="A388" s="50"/>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spans="1:26" ht="15.75" customHeight="1" x14ac:dyDescent="0.25">
      <c r="A389" s="50"/>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spans="1:26" ht="15.75" customHeight="1" x14ac:dyDescent="0.25">
      <c r="A390" s="50"/>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spans="1:26" ht="15.75" customHeight="1" x14ac:dyDescent="0.25">
      <c r="A391" s="50"/>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spans="1:26" ht="15.75" customHeight="1" x14ac:dyDescent="0.25">
      <c r="A392" s="50"/>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spans="1:26" ht="15.75" customHeight="1" x14ac:dyDescent="0.25">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spans="1:26" ht="15.75" customHeight="1" x14ac:dyDescent="0.25">
      <c r="A394" s="50"/>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spans="1:26" ht="15.75" customHeight="1" x14ac:dyDescent="0.25">
      <c r="A395" s="50"/>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spans="1:26" ht="15.75" customHeight="1" x14ac:dyDescent="0.25">
      <c r="A396" s="50"/>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spans="1:26" ht="15.75" customHeight="1" x14ac:dyDescent="0.25">
      <c r="A397" s="50"/>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spans="1:26" ht="15.75" customHeight="1" x14ac:dyDescent="0.25">
      <c r="A398" s="50"/>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spans="1:26" ht="15.75" customHeight="1" x14ac:dyDescent="0.25">
      <c r="A399" s="50"/>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spans="1:26" ht="15.75" customHeight="1" x14ac:dyDescent="0.25">
      <c r="A400" s="50"/>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spans="1:26" ht="15.75" customHeight="1" x14ac:dyDescent="0.25">
      <c r="A401" s="50"/>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spans="1:26" ht="15.75" customHeight="1" x14ac:dyDescent="0.25">
      <c r="A402" s="50"/>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spans="1:26" ht="15.75" customHeight="1" x14ac:dyDescent="0.25">
      <c r="A403" s="50"/>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spans="1:26" ht="15.75" customHeight="1" x14ac:dyDescent="0.25">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spans="1:26" ht="15.75" customHeight="1" x14ac:dyDescent="0.25">
      <c r="A405" s="50"/>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spans="1:26" ht="15.75" customHeight="1" x14ac:dyDescent="0.25">
      <c r="A406" s="50"/>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spans="1:26" ht="15.75" customHeight="1" x14ac:dyDescent="0.25">
      <c r="A407" s="50"/>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spans="1:26" ht="15.75" customHeight="1" x14ac:dyDescent="0.25">
      <c r="A408" s="50"/>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spans="1:26" ht="15.75" customHeight="1" x14ac:dyDescent="0.25">
      <c r="A409" s="50"/>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spans="1:26" ht="15.75" customHeight="1" x14ac:dyDescent="0.25">
      <c r="A410" s="50"/>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spans="1:26" ht="15.75" customHeight="1" x14ac:dyDescent="0.25">
      <c r="A411" s="50"/>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spans="1:26" ht="15.75" customHeight="1" x14ac:dyDescent="0.25">
      <c r="A412" s="50"/>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spans="1:26" ht="15.75" customHeight="1" x14ac:dyDescent="0.25">
      <c r="A413" s="50"/>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spans="1:26" ht="15.75" customHeight="1" x14ac:dyDescent="0.25">
      <c r="A414" s="50"/>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spans="1:26" ht="15.75" customHeight="1" x14ac:dyDescent="0.25">
      <c r="A415" s="50"/>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spans="1:26" ht="15.75" customHeight="1" x14ac:dyDescent="0.25">
      <c r="A416" s="50"/>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spans="1:26" ht="15.75" customHeight="1" x14ac:dyDescent="0.25">
      <c r="A417" s="50"/>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spans="1:26" ht="15.75" customHeight="1" x14ac:dyDescent="0.25">
      <c r="A418" s="50"/>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spans="1:26" ht="15.75" customHeight="1" x14ac:dyDescent="0.25">
      <c r="A419" s="50"/>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spans="1:26" ht="15.75" customHeight="1" x14ac:dyDescent="0.25">
      <c r="A420" s="50"/>
      <c r="B420" s="50"/>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spans="1:26" ht="15.75" customHeight="1" x14ac:dyDescent="0.25">
      <c r="A421" s="50"/>
      <c r="B421" s="50"/>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spans="1:26" ht="15.75" customHeight="1" x14ac:dyDescent="0.25">
      <c r="A422" s="50"/>
      <c r="B422" s="50"/>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spans="1:26" ht="15.75" customHeight="1" x14ac:dyDescent="0.25">
      <c r="A423" s="50"/>
      <c r="B423" s="50"/>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spans="1:26" ht="15.75" customHeight="1" x14ac:dyDescent="0.25">
      <c r="A424" s="50"/>
      <c r="B424" s="50"/>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spans="1:26" ht="15.75" customHeight="1" x14ac:dyDescent="0.25">
      <c r="A425" s="50"/>
      <c r="B425" s="50"/>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spans="1:26" ht="15.75" customHeight="1" x14ac:dyDescent="0.25">
      <c r="A426" s="50"/>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spans="1:26" ht="15.75" customHeight="1" x14ac:dyDescent="0.25">
      <c r="A427" s="50"/>
      <c r="B427" s="50"/>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spans="1:26" ht="15.75" customHeight="1" x14ac:dyDescent="0.25">
      <c r="A428" s="50"/>
      <c r="B428" s="50"/>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spans="1:26" ht="15.75" customHeight="1" x14ac:dyDescent="0.25">
      <c r="A429" s="50"/>
      <c r="B429" s="50"/>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spans="1:26" ht="15.75" customHeight="1" x14ac:dyDescent="0.25">
      <c r="A430" s="50"/>
      <c r="B430" s="50"/>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spans="1:26" ht="15.75" customHeight="1" x14ac:dyDescent="0.25">
      <c r="A431" s="50"/>
      <c r="B431" s="50"/>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spans="1:26" ht="15.75" customHeight="1" x14ac:dyDescent="0.25">
      <c r="A432" s="50"/>
      <c r="B432" s="50"/>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spans="1:26" ht="15.75" customHeight="1" x14ac:dyDescent="0.25">
      <c r="A433" s="50"/>
      <c r="B433" s="50"/>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spans="1:26" ht="15.75" customHeight="1" x14ac:dyDescent="0.25">
      <c r="A434" s="50"/>
      <c r="B434" s="50"/>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spans="1:26" ht="15.75" customHeight="1" x14ac:dyDescent="0.25">
      <c r="A435" s="50"/>
      <c r="B435" s="50"/>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spans="1:26" ht="15.75" customHeight="1" x14ac:dyDescent="0.25">
      <c r="A436" s="50"/>
      <c r="B436" s="50"/>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spans="1:26" ht="15.75" customHeight="1" x14ac:dyDescent="0.25">
      <c r="A437" s="50"/>
      <c r="B437" s="50"/>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spans="1:26" ht="15.75" customHeight="1" x14ac:dyDescent="0.25">
      <c r="A438" s="50"/>
      <c r="B438" s="50"/>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spans="1:26" ht="15.75" customHeight="1" x14ac:dyDescent="0.25">
      <c r="A439" s="50"/>
      <c r="B439" s="50"/>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spans="1:26" ht="15.75" customHeight="1" x14ac:dyDescent="0.25">
      <c r="A440" s="50"/>
      <c r="B440" s="50"/>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spans="1:26" ht="15.75" customHeight="1" x14ac:dyDescent="0.25">
      <c r="A441" s="50"/>
      <c r="B441" s="50"/>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spans="1:26" ht="15.75" customHeight="1" x14ac:dyDescent="0.25">
      <c r="A442" s="50"/>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spans="1:26" ht="15.75" customHeight="1" x14ac:dyDescent="0.25">
      <c r="A443" s="50"/>
      <c r="B443" s="50"/>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spans="1:26" ht="15.75" customHeight="1" x14ac:dyDescent="0.25">
      <c r="A444" s="50"/>
      <c r="B444" s="50"/>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spans="1:26" ht="15.75" customHeight="1" x14ac:dyDescent="0.25">
      <c r="A445" s="50"/>
      <c r="B445" s="50"/>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spans="1:26" ht="15.75" customHeight="1" x14ac:dyDescent="0.25">
      <c r="A446" s="50"/>
      <c r="B446" s="50"/>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spans="1:26" ht="15.75" customHeight="1" x14ac:dyDescent="0.25">
      <c r="A447" s="50"/>
      <c r="B447" s="50"/>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spans="1:26" ht="15.75" customHeight="1" x14ac:dyDescent="0.25">
      <c r="A448" s="50"/>
      <c r="B448" s="50"/>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spans="1:26" ht="15.75" customHeight="1" x14ac:dyDescent="0.25">
      <c r="A449" s="50"/>
      <c r="B449" s="50"/>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spans="1:26" ht="15.75" customHeight="1" x14ac:dyDescent="0.25">
      <c r="A450" s="50"/>
      <c r="B450" s="50"/>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spans="1:26" ht="15.75" customHeight="1" x14ac:dyDescent="0.25">
      <c r="A451" s="50"/>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spans="1:26" ht="15.75" customHeight="1" x14ac:dyDescent="0.25">
      <c r="A452" s="50"/>
      <c r="B452" s="50"/>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spans="1:26" ht="15.75" customHeight="1" x14ac:dyDescent="0.25">
      <c r="A453" s="50"/>
      <c r="B453" s="50"/>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spans="1:26" ht="15.75" customHeight="1" x14ac:dyDescent="0.25">
      <c r="A454" s="50"/>
      <c r="B454" s="50"/>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spans="1:26" ht="15.75" customHeight="1" x14ac:dyDescent="0.25">
      <c r="A455" s="50"/>
      <c r="B455" s="50"/>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spans="1:26" ht="15.75" customHeight="1" x14ac:dyDescent="0.25">
      <c r="A456" s="50"/>
      <c r="B456" s="50"/>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spans="1:26" ht="15.75" customHeight="1" x14ac:dyDescent="0.25">
      <c r="A457" s="50"/>
      <c r="B457" s="50"/>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spans="1:26" ht="15.75" customHeight="1" x14ac:dyDescent="0.25">
      <c r="A458" s="50"/>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spans="1:26" ht="15.75" customHeight="1" x14ac:dyDescent="0.25">
      <c r="A459" s="50"/>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spans="1:26" ht="15.75" customHeight="1" x14ac:dyDescent="0.25">
      <c r="A460" s="50"/>
      <c r="B460" s="50"/>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spans="1:26" ht="15.75" customHeight="1" x14ac:dyDescent="0.25">
      <c r="A461" s="50"/>
      <c r="B461" s="50"/>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spans="1:26" ht="15.75" customHeight="1" x14ac:dyDescent="0.25">
      <c r="A462" s="50"/>
      <c r="B462" s="50"/>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spans="1:26" ht="15.75" customHeight="1" x14ac:dyDescent="0.25">
      <c r="A463" s="50"/>
      <c r="B463" s="50"/>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spans="1:26" ht="15.75" customHeight="1" x14ac:dyDescent="0.25">
      <c r="A464" s="50"/>
      <c r="B464" s="50"/>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spans="1:26" ht="15.75" customHeight="1" x14ac:dyDescent="0.25">
      <c r="A465" s="50"/>
      <c r="B465" s="50"/>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spans="1:26" ht="15.75" customHeight="1" x14ac:dyDescent="0.25">
      <c r="A466" s="50"/>
      <c r="B466" s="50"/>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spans="1:26" ht="15.75" customHeight="1" x14ac:dyDescent="0.25">
      <c r="A467" s="50"/>
      <c r="B467" s="50"/>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spans="1:26" ht="15.75" customHeight="1" x14ac:dyDescent="0.25">
      <c r="A468" s="50"/>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spans="1:26" ht="15.75" customHeight="1" x14ac:dyDescent="0.25">
      <c r="A469" s="50"/>
      <c r="B469" s="50"/>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spans="1:26" ht="15.75" customHeight="1" x14ac:dyDescent="0.25">
      <c r="A470" s="50"/>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spans="1:26" ht="15.75" customHeight="1" x14ac:dyDescent="0.25">
      <c r="A471" s="50"/>
      <c r="B471" s="50"/>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spans="1:26" ht="15.75" customHeight="1" x14ac:dyDescent="0.25">
      <c r="A472" s="50"/>
      <c r="B472" s="50"/>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spans="1:26" ht="15.75" customHeight="1" x14ac:dyDescent="0.25">
      <c r="A473" s="50"/>
      <c r="B473" s="50"/>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spans="1:26" ht="15.75" customHeight="1" x14ac:dyDescent="0.25">
      <c r="A474" s="50"/>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spans="1:26" ht="15.75" customHeight="1" x14ac:dyDescent="0.25">
      <c r="A475" s="50"/>
      <c r="B475" s="50"/>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spans="1:26" ht="15.75" customHeight="1" x14ac:dyDescent="0.25">
      <c r="A476" s="50"/>
      <c r="B476" s="50"/>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spans="1:26" ht="15.75" customHeight="1" x14ac:dyDescent="0.25">
      <c r="A477" s="50"/>
      <c r="B477" s="50"/>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spans="1:26" ht="15.75" customHeight="1" x14ac:dyDescent="0.25">
      <c r="A478" s="50"/>
      <c r="B478" s="50"/>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spans="1:26" ht="15.75" customHeight="1" x14ac:dyDescent="0.25">
      <c r="A479" s="50"/>
      <c r="B479" s="50"/>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spans="1:26" ht="15.75" customHeight="1" x14ac:dyDescent="0.25">
      <c r="A480" s="50"/>
      <c r="B480" s="50"/>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spans="1:26" ht="15.75" customHeight="1" x14ac:dyDescent="0.25">
      <c r="A481" s="50"/>
      <c r="B481" s="50"/>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spans="1:26" ht="15.75" customHeight="1" x14ac:dyDescent="0.25">
      <c r="A482" s="50"/>
      <c r="B482" s="50"/>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spans="1:26" ht="15.75" customHeight="1" x14ac:dyDescent="0.25">
      <c r="A483" s="50"/>
      <c r="B483" s="50"/>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spans="1:26" ht="15.75" customHeight="1" x14ac:dyDescent="0.25">
      <c r="A484" s="50"/>
      <c r="B484" s="50"/>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spans="1:26" ht="15.75" customHeight="1" x14ac:dyDescent="0.25">
      <c r="A485" s="50"/>
      <c r="B485" s="50"/>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spans="1:26" ht="15.75" customHeight="1" x14ac:dyDescent="0.25">
      <c r="A486" s="50"/>
      <c r="B486" s="50"/>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spans="1:26" ht="15.75" customHeight="1" x14ac:dyDescent="0.25">
      <c r="A487" s="50"/>
      <c r="B487" s="50"/>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spans="1:26" ht="15.75" customHeight="1" x14ac:dyDescent="0.25">
      <c r="A488" s="50"/>
      <c r="B488" s="50"/>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spans="1:26" ht="15.75" customHeight="1" x14ac:dyDescent="0.25">
      <c r="A489" s="50"/>
      <c r="B489" s="50"/>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spans="1:26" ht="15.75" customHeight="1" x14ac:dyDescent="0.25">
      <c r="A490" s="50"/>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spans="1:26" ht="15.75" customHeight="1" x14ac:dyDescent="0.25">
      <c r="A491" s="50"/>
      <c r="B491" s="50"/>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spans="1:26" ht="15.75" customHeight="1" x14ac:dyDescent="0.25">
      <c r="A492" s="50"/>
      <c r="B492" s="50"/>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spans="1:26" ht="15.75" customHeight="1" x14ac:dyDescent="0.25">
      <c r="A493" s="50"/>
      <c r="B493" s="50"/>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spans="1:26" ht="15.75" customHeight="1" x14ac:dyDescent="0.25">
      <c r="A494" s="50"/>
      <c r="B494" s="50"/>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spans="1:26" ht="15.75" customHeight="1" x14ac:dyDescent="0.25">
      <c r="A495" s="50"/>
      <c r="B495" s="50"/>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spans="1:26" ht="15.75" customHeight="1" x14ac:dyDescent="0.25">
      <c r="A496" s="50"/>
      <c r="B496" s="50"/>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spans="1:26" ht="15.75" customHeight="1" x14ac:dyDescent="0.25">
      <c r="A497" s="50"/>
      <c r="B497" s="50"/>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spans="1:26" ht="15.75" customHeight="1" x14ac:dyDescent="0.25">
      <c r="A498" s="50"/>
      <c r="B498" s="50"/>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spans="1:26" ht="15.75" customHeight="1" x14ac:dyDescent="0.25">
      <c r="A499" s="50"/>
      <c r="B499" s="50"/>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spans="1:26" ht="15.75" customHeight="1" x14ac:dyDescent="0.25">
      <c r="A500" s="50"/>
      <c r="B500" s="50"/>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spans="1:26" ht="15.75" customHeight="1" x14ac:dyDescent="0.25">
      <c r="A501" s="50"/>
      <c r="B501" s="50"/>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spans="1:26" ht="15.75" customHeight="1" x14ac:dyDescent="0.25">
      <c r="A502" s="50"/>
      <c r="B502" s="50"/>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spans="1:26" ht="15.75" customHeight="1" x14ac:dyDescent="0.25">
      <c r="A503" s="50"/>
      <c r="B503" s="50"/>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spans="1:26" ht="15.75" customHeight="1" x14ac:dyDescent="0.25">
      <c r="A504" s="50"/>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spans="1:26" ht="15.75" customHeight="1" x14ac:dyDescent="0.25">
      <c r="A505" s="50"/>
      <c r="B505" s="50"/>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spans="1:26" ht="15.75" customHeight="1" x14ac:dyDescent="0.25">
      <c r="A506" s="50"/>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spans="1:26" ht="15.75" customHeight="1" x14ac:dyDescent="0.25">
      <c r="A507" s="50"/>
      <c r="B507" s="50"/>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spans="1:26" ht="15.75" customHeight="1" x14ac:dyDescent="0.25">
      <c r="A508" s="50"/>
      <c r="B508" s="50"/>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spans="1:26" ht="15.75" customHeight="1" x14ac:dyDescent="0.25">
      <c r="A509" s="50"/>
      <c r="B509" s="50"/>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spans="1:26" ht="15.75" customHeight="1" x14ac:dyDescent="0.25">
      <c r="A510" s="50"/>
      <c r="B510" s="50"/>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spans="1:26" ht="15.75" customHeight="1" x14ac:dyDescent="0.25">
      <c r="A511" s="50"/>
      <c r="B511" s="50"/>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spans="1:26" ht="15.75" customHeight="1" x14ac:dyDescent="0.25">
      <c r="A512" s="50"/>
      <c r="B512" s="50"/>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spans="1:26" ht="15.75" customHeight="1" x14ac:dyDescent="0.25">
      <c r="A513" s="50"/>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spans="1:26" ht="15.75" customHeight="1" x14ac:dyDescent="0.25">
      <c r="A514" s="50"/>
      <c r="B514" s="50"/>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spans="1:26" ht="15.75" customHeight="1" x14ac:dyDescent="0.25">
      <c r="A515" s="50"/>
      <c r="B515" s="50"/>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spans="1:26" ht="15.75" customHeight="1" x14ac:dyDescent="0.25">
      <c r="A516" s="50"/>
      <c r="B516" s="50"/>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spans="1:26" ht="15.75" customHeight="1" x14ac:dyDescent="0.25">
      <c r="A517" s="50"/>
      <c r="B517" s="50"/>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spans="1:26" ht="15.75" customHeight="1" x14ac:dyDescent="0.25">
      <c r="A518" s="50"/>
      <c r="B518" s="50"/>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spans="1:26" ht="15.75" customHeight="1" x14ac:dyDescent="0.25">
      <c r="A519" s="50"/>
      <c r="B519" s="50"/>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spans="1:26" ht="15.75" customHeight="1" x14ac:dyDescent="0.25">
      <c r="A520" s="50"/>
      <c r="B520" s="50"/>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spans="1:26" ht="15.75" customHeight="1" x14ac:dyDescent="0.25">
      <c r="A521" s="50"/>
      <c r="B521" s="50"/>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spans="1:26" ht="15.75" customHeight="1" x14ac:dyDescent="0.25">
      <c r="A522" s="50"/>
      <c r="B522" s="50"/>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spans="1:26" ht="15.75" customHeight="1" x14ac:dyDescent="0.25">
      <c r="A523" s="50"/>
      <c r="B523" s="50"/>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spans="1:26" ht="15.75" customHeight="1" x14ac:dyDescent="0.25">
      <c r="A524" s="50"/>
      <c r="B524" s="50"/>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spans="1:26" ht="15.75" customHeight="1" x14ac:dyDescent="0.25">
      <c r="A525" s="50"/>
      <c r="B525" s="50"/>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spans="1:26" ht="15.75" customHeight="1" x14ac:dyDescent="0.25">
      <c r="A526" s="50"/>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spans="1:26" ht="15.75" customHeight="1" x14ac:dyDescent="0.25">
      <c r="A527" s="50"/>
      <c r="B527" s="50"/>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spans="1:26" ht="15.75" customHeight="1" x14ac:dyDescent="0.25">
      <c r="A528" s="50"/>
      <c r="B528" s="50"/>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spans="1:26" ht="15.75" customHeight="1" x14ac:dyDescent="0.25">
      <c r="A529" s="50"/>
      <c r="B529" s="50"/>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spans="1:26" ht="15.75" customHeight="1" x14ac:dyDescent="0.25">
      <c r="A530" s="50"/>
      <c r="B530" s="50"/>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spans="1:26" ht="15.75" customHeight="1" x14ac:dyDescent="0.25">
      <c r="A531" s="50"/>
      <c r="B531" s="50"/>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spans="1:26" ht="15.75" customHeight="1" x14ac:dyDescent="0.25">
      <c r="A532" s="50"/>
      <c r="B532" s="50"/>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spans="1:26" ht="15.75" customHeight="1" x14ac:dyDescent="0.25">
      <c r="A533" s="50"/>
      <c r="B533" s="50"/>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spans="1:26" ht="15.75" customHeight="1" x14ac:dyDescent="0.25">
      <c r="A534" s="50"/>
      <c r="B534" s="50"/>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spans="1:26" ht="15.75" customHeight="1" x14ac:dyDescent="0.25">
      <c r="A535" s="50"/>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spans="1:26" ht="15.75" customHeight="1" x14ac:dyDescent="0.25">
      <c r="A536" s="50"/>
      <c r="B536" s="50"/>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spans="1:26" ht="15.75" customHeight="1" x14ac:dyDescent="0.25">
      <c r="A537" s="50"/>
      <c r="B537" s="50"/>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spans="1:26" ht="15.75" customHeight="1" x14ac:dyDescent="0.25">
      <c r="A538" s="50"/>
      <c r="B538" s="50"/>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spans="1:26" ht="15.75" customHeight="1" x14ac:dyDescent="0.25">
      <c r="A539" s="50"/>
      <c r="B539" s="50"/>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spans="1:26" ht="15.75" customHeight="1" x14ac:dyDescent="0.25">
      <c r="A540" s="50"/>
      <c r="B540" s="50"/>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spans="1:26" ht="15.75" customHeight="1" x14ac:dyDescent="0.25">
      <c r="A541" s="50"/>
      <c r="B541" s="50"/>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spans="1:26" ht="15.75" customHeight="1" x14ac:dyDescent="0.25">
      <c r="A542" s="50"/>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spans="1:26" ht="15.75" customHeight="1" x14ac:dyDescent="0.25">
      <c r="A543" s="50"/>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spans="1:26" ht="15.75" customHeight="1" x14ac:dyDescent="0.25">
      <c r="A544" s="50"/>
      <c r="B544" s="50"/>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spans="1:26" ht="15.75" customHeight="1" x14ac:dyDescent="0.25">
      <c r="A545" s="50"/>
      <c r="B545" s="50"/>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spans="1:26" ht="15.75" customHeight="1" x14ac:dyDescent="0.25">
      <c r="A546" s="50"/>
      <c r="B546" s="50"/>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spans="1:26" ht="15.75" customHeight="1" x14ac:dyDescent="0.25">
      <c r="A547" s="50"/>
      <c r="B547" s="50"/>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spans="1:26" ht="15.75" customHeight="1" x14ac:dyDescent="0.25">
      <c r="A548" s="50"/>
      <c r="B548" s="50"/>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spans="1:26" ht="15.75" customHeight="1" x14ac:dyDescent="0.25">
      <c r="A549" s="50"/>
      <c r="B549" s="50"/>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spans="1:26" ht="15.75" customHeight="1" x14ac:dyDescent="0.25">
      <c r="A550" s="50"/>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spans="1:26" ht="15.75" customHeight="1" x14ac:dyDescent="0.25">
      <c r="A551" s="50"/>
      <c r="B551" s="50"/>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spans="1:26" ht="15.75" customHeight="1" x14ac:dyDescent="0.25">
      <c r="A552" s="50"/>
      <c r="B552" s="50"/>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spans="1:26" ht="15.75" customHeight="1" x14ac:dyDescent="0.25">
      <c r="A553" s="50"/>
      <c r="B553" s="50"/>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spans="1:26" ht="15.75" customHeight="1" x14ac:dyDescent="0.25">
      <c r="A554" s="50"/>
      <c r="B554" s="50"/>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spans="1:26" ht="15.75" customHeight="1" x14ac:dyDescent="0.25">
      <c r="A555" s="50"/>
      <c r="B555" s="50"/>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spans="1:26" ht="15.75" customHeight="1" x14ac:dyDescent="0.25">
      <c r="A556" s="50"/>
      <c r="B556" s="50"/>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spans="1:26" ht="15.75" customHeight="1" x14ac:dyDescent="0.25">
      <c r="A557" s="50"/>
      <c r="B557" s="50"/>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spans="1:26" ht="15.75" customHeight="1" x14ac:dyDescent="0.25">
      <c r="A558" s="50"/>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spans="1:26" ht="15.75" customHeight="1" x14ac:dyDescent="0.25">
      <c r="A559" s="50"/>
      <c r="B559" s="50"/>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spans="1:26" ht="15.75" customHeight="1" x14ac:dyDescent="0.25">
      <c r="A560" s="50"/>
      <c r="B560" s="50"/>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spans="1:26" ht="15.75" customHeight="1" x14ac:dyDescent="0.25">
      <c r="A561" s="50"/>
      <c r="B561" s="50"/>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spans="1:26" ht="15.75" customHeight="1" x14ac:dyDescent="0.25">
      <c r="A562" s="50"/>
      <c r="B562" s="50"/>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spans="1:26" ht="15.75" customHeight="1" x14ac:dyDescent="0.25">
      <c r="A563" s="50"/>
      <c r="B563" s="50"/>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spans="1:26" ht="15.75" customHeight="1" x14ac:dyDescent="0.25">
      <c r="A564" s="50"/>
      <c r="B564" s="50"/>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spans="1:26" ht="15.75" customHeight="1" x14ac:dyDescent="0.25">
      <c r="A565" s="50"/>
      <c r="B565" s="50"/>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spans="1:26" ht="15.75" customHeight="1" x14ac:dyDescent="0.25">
      <c r="A566" s="50"/>
      <c r="B566" s="50"/>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spans="1:26" ht="15.75" customHeight="1" x14ac:dyDescent="0.25">
      <c r="A567" s="50"/>
      <c r="B567" s="50"/>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spans="1:26" ht="15.75" customHeight="1" x14ac:dyDescent="0.25">
      <c r="A568" s="50"/>
      <c r="B568" s="50"/>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spans="1:26" ht="15.75" customHeight="1" x14ac:dyDescent="0.25">
      <c r="A569" s="50"/>
      <c r="B569" s="50"/>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spans="1:26" ht="15.75" customHeight="1" x14ac:dyDescent="0.25">
      <c r="A570" s="50"/>
      <c r="B570" s="50"/>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spans="1:26" ht="15.75" customHeight="1" x14ac:dyDescent="0.25">
      <c r="A571" s="50"/>
      <c r="B571" s="50"/>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spans="1:26" ht="15.75" customHeight="1" x14ac:dyDescent="0.25">
      <c r="A572" s="50"/>
      <c r="B572" s="50"/>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spans="1:26" ht="15.75" customHeight="1" x14ac:dyDescent="0.25">
      <c r="A573" s="50"/>
      <c r="B573" s="50"/>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spans="1:26" ht="15.75" customHeight="1" x14ac:dyDescent="0.25">
      <c r="A574" s="50"/>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spans="1:26" ht="15.75" customHeight="1" x14ac:dyDescent="0.25">
      <c r="A575" s="50"/>
      <c r="B575" s="50"/>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spans="1:26" ht="15.75" customHeight="1" x14ac:dyDescent="0.25">
      <c r="A576" s="50"/>
      <c r="B576" s="50"/>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spans="1:26" ht="15.75" customHeight="1" x14ac:dyDescent="0.25">
      <c r="A577" s="50"/>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spans="1:26" ht="15.75" customHeight="1" x14ac:dyDescent="0.25">
      <c r="A578" s="50"/>
      <c r="B578" s="50"/>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spans="1:26" ht="15.75" customHeight="1" x14ac:dyDescent="0.25">
      <c r="A579" s="50"/>
      <c r="B579" s="50"/>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spans="1:26" ht="15.75" customHeight="1" x14ac:dyDescent="0.25">
      <c r="A580" s="50"/>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spans="1:26" ht="15.75" customHeight="1" x14ac:dyDescent="0.25">
      <c r="A581" s="50"/>
      <c r="B581" s="50"/>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spans="1:26" ht="15.75" customHeight="1" x14ac:dyDescent="0.25">
      <c r="A582" s="50"/>
      <c r="B582" s="50"/>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spans="1:26" ht="15.75" customHeight="1" x14ac:dyDescent="0.25">
      <c r="A583" s="50"/>
      <c r="B583" s="50"/>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spans="1:26" ht="15.75" customHeight="1" x14ac:dyDescent="0.25">
      <c r="A584" s="50"/>
      <c r="B584" s="50"/>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spans="1:26" ht="15.75" customHeight="1" x14ac:dyDescent="0.25">
      <c r="A585" s="50"/>
      <c r="B585" s="50"/>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spans="1:26" ht="15.75" customHeight="1" x14ac:dyDescent="0.25">
      <c r="A586" s="50"/>
      <c r="B586" s="50"/>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spans="1:26" ht="15.75" customHeight="1" x14ac:dyDescent="0.25">
      <c r="A587" s="50"/>
      <c r="B587" s="50"/>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spans="1:26" ht="15.75" customHeight="1" x14ac:dyDescent="0.25">
      <c r="A588" s="50"/>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spans="1:26" ht="15.75" customHeight="1" x14ac:dyDescent="0.25">
      <c r="A589" s="50"/>
      <c r="B589" s="50"/>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spans="1:26" ht="15.75" customHeight="1" x14ac:dyDescent="0.25">
      <c r="A590" s="50"/>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spans="1:26" ht="15.75" customHeight="1" x14ac:dyDescent="0.25">
      <c r="A591" s="50"/>
      <c r="B591" s="50"/>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spans="1:26" ht="15.75" customHeight="1" x14ac:dyDescent="0.25">
      <c r="A592" s="50"/>
      <c r="B592" s="50"/>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spans="1:26" ht="15.75" customHeight="1" x14ac:dyDescent="0.25">
      <c r="A593" s="50"/>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spans="1:26" ht="15.75" customHeight="1" x14ac:dyDescent="0.25">
      <c r="A594" s="50"/>
      <c r="B594" s="50"/>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spans="1:26" ht="15.75" customHeight="1" x14ac:dyDescent="0.25">
      <c r="A595" s="50"/>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spans="1:26" ht="15.75" customHeight="1" x14ac:dyDescent="0.25">
      <c r="A596" s="50"/>
      <c r="B596" s="50"/>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spans="1:26" ht="15.75" customHeight="1" x14ac:dyDescent="0.25">
      <c r="A597" s="50"/>
      <c r="B597" s="50"/>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spans="1:26" ht="15.75" customHeight="1" x14ac:dyDescent="0.25">
      <c r="A598" s="50"/>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spans="1:26" ht="15.75" customHeight="1" x14ac:dyDescent="0.25">
      <c r="A599" s="50"/>
      <c r="B599" s="50"/>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spans="1:26" ht="15.75" customHeight="1" x14ac:dyDescent="0.25">
      <c r="A600" s="50"/>
      <c r="B600" s="50"/>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spans="1:26" ht="15.75" customHeight="1" x14ac:dyDescent="0.25">
      <c r="A601" s="50"/>
      <c r="B601" s="50"/>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spans="1:26" ht="15.75" customHeight="1" x14ac:dyDescent="0.25">
      <c r="A602" s="50"/>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spans="1:26" ht="15.75" customHeight="1" x14ac:dyDescent="0.25">
      <c r="A603" s="50"/>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spans="1:26" ht="15.75" customHeight="1" x14ac:dyDescent="0.25">
      <c r="A604" s="50"/>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spans="1:26" ht="15.75" customHeight="1" x14ac:dyDescent="0.25">
      <c r="A605" s="50"/>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spans="1:26" ht="15.75" customHeight="1" x14ac:dyDescent="0.25">
      <c r="A606" s="50"/>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spans="1:26" ht="15.75" customHeight="1" x14ac:dyDescent="0.25">
      <c r="A607" s="50"/>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spans="1:26" ht="15.75" customHeight="1" x14ac:dyDescent="0.25">
      <c r="A608" s="50"/>
      <c r="B608" s="50"/>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spans="1:26" ht="15.75" customHeight="1" x14ac:dyDescent="0.25">
      <c r="A609" s="50"/>
      <c r="B609" s="50"/>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spans="1:26" ht="15.75" customHeight="1" x14ac:dyDescent="0.25">
      <c r="A610" s="50"/>
      <c r="B610" s="50"/>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spans="1:26" ht="15.75" customHeight="1" x14ac:dyDescent="0.25">
      <c r="A611" s="50"/>
      <c r="B611" s="50"/>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spans="1:26" ht="15.75" customHeight="1" x14ac:dyDescent="0.25">
      <c r="A612" s="50"/>
      <c r="B612" s="50"/>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spans="1:26" ht="15.75" customHeight="1" x14ac:dyDescent="0.25">
      <c r="A613" s="50"/>
      <c r="B613" s="50"/>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spans="1:26" ht="15.75" customHeight="1" x14ac:dyDescent="0.25">
      <c r="A614" s="50"/>
      <c r="B614" s="50"/>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spans="1:26" ht="15.75" customHeight="1" x14ac:dyDescent="0.25">
      <c r="A615" s="50"/>
      <c r="B615" s="50"/>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spans="1:26" ht="15.75" customHeight="1" x14ac:dyDescent="0.25">
      <c r="A616" s="50"/>
      <c r="B616" s="50"/>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spans="1:26" ht="15.75" customHeight="1" x14ac:dyDescent="0.25">
      <c r="A617" s="50"/>
      <c r="B617" s="50"/>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spans="1:26" ht="15.75" customHeight="1" x14ac:dyDescent="0.25">
      <c r="A618" s="50"/>
      <c r="B618" s="50"/>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spans="1:26" ht="15.75" customHeight="1" x14ac:dyDescent="0.25">
      <c r="A619" s="50"/>
      <c r="B619" s="50"/>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spans="1:26" ht="15.75" customHeight="1" x14ac:dyDescent="0.25">
      <c r="A620" s="50"/>
      <c r="B620" s="50"/>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spans="1:26" ht="15.75" customHeight="1" x14ac:dyDescent="0.25">
      <c r="A621" s="50"/>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spans="1:26" ht="15.75" customHeight="1" x14ac:dyDescent="0.25">
      <c r="A622" s="50"/>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spans="1:26" ht="15.75" customHeight="1" x14ac:dyDescent="0.25">
      <c r="A623" s="50"/>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spans="1:26" ht="15.75" customHeight="1" x14ac:dyDescent="0.25">
      <c r="A624" s="50"/>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spans="1:26" ht="15.75" customHeight="1" x14ac:dyDescent="0.25">
      <c r="A625" s="50"/>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spans="1:26" ht="15.75" customHeight="1" x14ac:dyDescent="0.25">
      <c r="A626" s="50"/>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spans="1:26" ht="15.75" customHeight="1" x14ac:dyDescent="0.25">
      <c r="A627" s="50"/>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spans="1:26" ht="15.75" customHeight="1" x14ac:dyDescent="0.25">
      <c r="A628" s="50"/>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spans="1:26" ht="15.75" customHeight="1" x14ac:dyDescent="0.25">
      <c r="A629" s="50"/>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spans="1:26" ht="15.75" customHeight="1" x14ac:dyDescent="0.25">
      <c r="A630" s="50"/>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spans="1:26" ht="15.75" customHeight="1" x14ac:dyDescent="0.25">
      <c r="A631" s="50"/>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spans="1:26" ht="15.75" customHeight="1" x14ac:dyDescent="0.25">
      <c r="A632" s="50"/>
      <c r="B632" s="50"/>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spans="1:26" ht="15.75" customHeight="1" x14ac:dyDescent="0.25">
      <c r="A633" s="50"/>
      <c r="B633" s="50"/>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spans="1:26" ht="15.75" customHeight="1" x14ac:dyDescent="0.25">
      <c r="A634" s="50"/>
      <c r="B634" s="50"/>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spans="1:26" ht="15.75" customHeight="1" x14ac:dyDescent="0.25">
      <c r="A635" s="50"/>
      <c r="B635" s="50"/>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spans="1:26" ht="15.75" customHeight="1" x14ac:dyDescent="0.25">
      <c r="A636" s="50"/>
      <c r="B636" s="50"/>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spans="1:26" ht="15.75" customHeight="1" x14ac:dyDescent="0.25">
      <c r="A637" s="50"/>
      <c r="B637" s="50"/>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spans="1:26" ht="15.75" customHeight="1" x14ac:dyDescent="0.25">
      <c r="A638" s="50"/>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spans="1:26" ht="15.75" customHeight="1" x14ac:dyDescent="0.25">
      <c r="A639" s="50"/>
      <c r="B639" s="50"/>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spans="1:26" ht="15.75" customHeight="1" x14ac:dyDescent="0.25">
      <c r="A640" s="50"/>
      <c r="B640" s="50"/>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spans="1:26" ht="15.75" customHeight="1" x14ac:dyDescent="0.25">
      <c r="A641" s="50"/>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spans="1:26" ht="15.75" customHeight="1" x14ac:dyDescent="0.25">
      <c r="A642" s="50"/>
      <c r="B642" s="50"/>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spans="1:26" ht="15.75" customHeight="1" x14ac:dyDescent="0.25">
      <c r="A643" s="50"/>
      <c r="B643" s="50"/>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spans="1:26" ht="15.75" customHeight="1" x14ac:dyDescent="0.25">
      <c r="A644" s="50"/>
      <c r="B644" s="50"/>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spans="1:26" ht="15.75" customHeight="1" x14ac:dyDescent="0.25">
      <c r="A645" s="50"/>
      <c r="B645" s="50"/>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spans="1:26" ht="15.75" customHeight="1" x14ac:dyDescent="0.25">
      <c r="A646" s="50"/>
      <c r="B646" s="50"/>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spans="1:26" ht="15.75" customHeight="1" x14ac:dyDescent="0.25">
      <c r="A647" s="50"/>
      <c r="B647" s="50"/>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spans="1:26" ht="15.75" customHeight="1" x14ac:dyDescent="0.25">
      <c r="A648" s="50"/>
      <c r="B648" s="50"/>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spans="1:26" ht="15.75" customHeight="1" x14ac:dyDescent="0.25">
      <c r="A649" s="50"/>
      <c r="B649" s="50"/>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spans="1:26" ht="15.75" customHeight="1" x14ac:dyDescent="0.25">
      <c r="A650" s="50"/>
      <c r="B650" s="50"/>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spans="1:26" ht="15.75" customHeight="1" x14ac:dyDescent="0.25">
      <c r="A651" s="50"/>
      <c r="B651" s="50"/>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spans="1:26" ht="15.75" customHeight="1" x14ac:dyDescent="0.25">
      <c r="A652" s="50"/>
      <c r="B652" s="50"/>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spans="1:26" ht="15.75" customHeight="1" x14ac:dyDescent="0.25">
      <c r="A653" s="50"/>
      <c r="B653" s="50"/>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spans="1:26" ht="15.75" customHeight="1" x14ac:dyDescent="0.25">
      <c r="A654" s="50"/>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spans="1:26" ht="15.75" customHeight="1" x14ac:dyDescent="0.25">
      <c r="A655" s="50"/>
      <c r="B655" s="50"/>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spans="1:26" ht="15.75" customHeight="1" x14ac:dyDescent="0.25">
      <c r="A656" s="50"/>
      <c r="B656" s="50"/>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spans="1:26" ht="15.75" customHeight="1" x14ac:dyDescent="0.25">
      <c r="A657" s="50"/>
      <c r="B657" s="50"/>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spans="1:26" ht="15.75" customHeight="1" x14ac:dyDescent="0.25">
      <c r="A658" s="50"/>
      <c r="B658" s="50"/>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spans="1:26" ht="15.75" customHeight="1" x14ac:dyDescent="0.25">
      <c r="A659" s="50"/>
      <c r="B659" s="50"/>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spans="1:26" ht="15.75" customHeight="1" x14ac:dyDescent="0.25">
      <c r="A660" s="50"/>
      <c r="B660" s="50"/>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spans="1:26" ht="15.75" customHeight="1" x14ac:dyDescent="0.25">
      <c r="A661" s="50"/>
      <c r="B661" s="50"/>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spans="1:26" ht="15.75" customHeight="1" x14ac:dyDescent="0.25">
      <c r="A662" s="50"/>
      <c r="B662" s="50"/>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spans="1:26" ht="15.75" customHeight="1" x14ac:dyDescent="0.25">
      <c r="A663" s="50"/>
      <c r="B663" s="50"/>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spans="1:26" ht="15.75" customHeight="1" x14ac:dyDescent="0.25">
      <c r="A664" s="50"/>
      <c r="B664" s="50"/>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spans="1:26" ht="15.75" customHeight="1" x14ac:dyDescent="0.25">
      <c r="A665" s="50"/>
      <c r="B665" s="50"/>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spans="1:26" ht="15.75" customHeight="1" x14ac:dyDescent="0.25">
      <c r="A666" s="50"/>
      <c r="B666" s="50"/>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spans="1:26" ht="15.75" customHeight="1" x14ac:dyDescent="0.25">
      <c r="A667" s="50"/>
      <c r="B667" s="50"/>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spans="1:26" ht="15.75" customHeight="1" x14ac:dyDescent="0.25">
      <c r="A668" s="50"/>
      <c r="B668" s="50"/>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spans="1:26" ht="15.75" customHeight="1" x14ac:dyDescent="0.25">
      <c r="A669" s="50"/>
      <c r="B669" s="50"/>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spans="1:26" ht="15.75" customHeight="1" x14ac:dyDescent="0.25">
      <c r="A670" s="50"/>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spans="1:26" ht="15.75" customHeight="1" x14ac:dyDescent="0.25">
      <c r="A671" s="50"/>
      <c r="B671" s="50"/>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spans="1:26" ht="15.75" customHeight="1" x14ac:dyDescent="0.25">
      <c r="A672" s="50"/>
      <c r="B672" s="50"/>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spans="1:26" ht="15.75" customHeight="1" x14ac:dyDescent="0.25">
      <c r="A673" s="50"/>
      <c r="B673" s="50"/>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spans="1:26" ht="15.75" customHeight="1" x14ac:dyDescent="0.25">
      <c r="A674" s="50"/>
      <c r="B674" s="50"/>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spans="1:26" ht="15.75" customHeight="1" x14ac:dyDescent="0.25">
      <c r="A675" s="50"/>
      <c r="B675" s="50"/>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spans="1:26" ht="15.75" customHeight="1" x14ac:dyDescent="0.25">
      <c r="A676" s="50"/>
      <c r="B676" s="50"/>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spans="1:26" ht="15.75" customHeight="1" x14ac:dyDescent="0.25">
      <c r="A677" s="50"/>
      <c r="B677" s="50"/>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spans="1:26" ht="15.75" customHeight="1" x14ac:dyDescent="0.25">
      <c r="A678" s="50"/>
      <c r="B678" s="50"/>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spans="1:26" ht="15.75" customHeight="1" x14ac:dyDescent="0.25">
      <c r="A679" s="50"/>
      <c r="B679" s="50"/>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spans="1:26" ht="15.75" customHeight="1" x14ac:dyDescent="0.25">
      <c r="A680" s="50"/>
      <c r="B680" s="50"/>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spans="1:26" ht="15.75" customHeight="1" x14ac:dyDescent="0.25">
      <c r="A681" s="50"/>
      <c r="B681" s="50"/>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spans="1:26" ht="15.75" customHeight="1" x14ac:dyDescent="0.25">
      <c r="A682" s="50"/>
      <c r="B682" s="50"/>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spans="1:26" ht="15.75" customHeight="1" x14ac:dyDescent="0.25">
      <c r="A683" s="50"/>
      <c r="B683" s="50"/>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spans="1:26" ht="15.75" customHeight="1" x14ac:dyDescent="0.25">
      <c r="A684" s="50"/>
      <c r="B684" s="50"/>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spans="1:26" ht="15.75" customHeight="1" x14ac:dyDescent="0.25">
      <c r="A685" s="50"/>
      <c r="B685" s="50"/>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spans="1:26" ht="15.75" customHeight="1" x14ac:dyDescent="0.25">
      <c r="A686" s="50"/>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spans="1:26" ht="15.75" customHeight="1" x14ac:dyDescent="0.25">
      <c r="A687" s="50"/>
      <c r="B687" s="50"/>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spans="1:26" ht="15.75" customHeight="1" x14ac:dyDescent="0.25">
      <c r="A688" s="50"/>
      <c r="B688" s="50"/>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spans="1:26" ht="15.75" customHeight="1" x14ac:dyDescent="0.25">
      <c r="A689" s="50"/>
      <c r="B689" s="50"/>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spans="1:26" ht="15.75" customHeight="1" x14ac:dyDescent="0.25">
      <c r="A690" s="50"/>
      <c r="B690" s="50"/>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spans="1:26" ht="15.75" customHeight="1" x14ac:dyDescent="0.25">
      <c r="A691" s="50"/>
      <c r="B691" s="50"/>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spans="1:26" ht="15.75" customHeight="1" x14ac:dyDescent="0.25">
      <c r="A692" s="50"/>
      <c r="B692" s="50"/>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spans="1:26" ht="15.75" customHeight="1" x14ac:dyDescent="0.25">
      <c r="A693" s="50"/>
      <c r="B693" s="50"/>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spans="1:26" ht="15.75" customHeight="1" x14ac:dyDescent="0.25">
      <c r="A694" s="50"/>
      <c r="B694" s="50"/>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spans="1:26" ht="15.75" customHeight="1" x14ac:dyDescent="0.25">
      <c r="A695" s="50"/>
      <c r="B695" s="50"/>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spans="1:26" ht="15.75" customHeight="1" x14ac:dyDescent="0.25">
      <c r="A696" s="50"/>
      <c r="B696" s="50"/>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spans="1:26" ht="15.75" customHeight="1" x14ac:dyDescent="0.25">
      <c r="A697" s="50"/>
      <c r="B697" s="50"/>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spans="1:26" ht="15.75" customHeight="1" x14ac:dyDescent="0.25">
      <c r="A698" s="50"/>
      <c r="B698" s="50"/>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spans="1:26" ht="15.75" customHeight="1" x14ac:dyDescent="0.25">
      <c r="A699" s="50"/>
      <c r="B699" s="50"/>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spans="1:26" ht="15.75" customHeight="1" x14ac:dyDescent="0.25">
      <c r="A700" s="50"/>
      <c r="B700" s="50"/>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spans="1:26" ht="15.75" customHeight="1" x14ac:dyDescent="0.25">
      <c r="A701" s="50"/>
      <c r="B701" s="50"/>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spans="1:26" ht="15.75" customHeight="1" x14ac:dyDescent="0.25">
      <c r="A702" s="50"/>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spans="1:26" ht="15.75" customHeight="1" x14ac:dyDescent="0.25">
      <c r="A703" s="50"/>
      <c r="B703" s="50"/>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spans="1:26" ht="15.75" customHeight="1" x14ac:dyDescent="0.25">
      <c r="A704" s="50"/>
      <c r="B704" s="50"/>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spans="1:26" ht="15.75" customHeight="1" x14ac:dyDescent="0.25">
      <c r="A705" s="50"/>
      <c r="B705" s="50"/>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spans="1:26" ht="15.75" customHeight="1" x14ac:dyDescent="0.25">
      <c r="A706" s="50"/>
      <c r="B706" s="50"/>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spans="1:26" ht="15.75" customHeight="1" x14ac:dyDescent="0.25">
      <c r="A707" s="50"/>
      <c r="B707" s="50"/>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spans="1:26" ht="15.75" customHeight="1" x14ac:dyDescent="0.25">
      <c r="A708" s="50"/>
      <c r="B708" s="50"/>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spans="1:26" ht="15.75" customHeight="1" x14ac:dyDescent="0.25">
      <c r="A709" s="50"/>
      <c r="B709" s="50"/>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spans="1:26" ht="15.75" customHeight="1" x14ac:dyDescent="0.25">
      <c r="A710" s="50"/>
      <c r="B710" s="50"/>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spans="1:26" ht="15.75" customHeight="1" x14ac:dyDescent="0.25">
      <c r="A711" s="50"/>
      <c r="B711" s="50"/>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spans="1:26" ht="15.75" customHeight="1" x14ac:dyDescent="0.25">
      <c r="A712" s="50"/>
      <c r="B712" s="50"/>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spans="1:26" ht="15.75" customHeight="1" x14ac:dyDescent="0.25">
      <c r="A713" s="50"/>
      <c r="B713" s="50"/>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spans="1:26" ht="15.75" customHeight="1" x14ac:dyDescent="0.25">
      <c r="A714" s="50"/>
      <c r="B714" s="50"/>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spans="1:26" ht="15.75" customHeight="1" x14ac:dyDescent="0.25">
      <c r="A715" s="50"/>
      <c r="B715" s="50"/>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spans="1:26" ht="15.75" customHeight="1" x14ac:dyDescent="0.25">
      <c r="A716" s="50"/>
      <c r="B716" s="50"/>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spans="1:26" ht="15.75" customHeight="1" x14ac:dyDescent="0.25">
      <c r="A717" s="50"/>
      <c r="B717" s="50"/>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spans="1:26" ht="15.75" customHeight="1" x14ac:dyDescent="0.25">
      <c r="A718" s="50"/>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spans="1:26" ht="15.75" customHeight="1" x14ac:dyDescent="0.25">
      <c r="A719" s="50"/>
      <c r="B719" s="50"/>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spans="1:26" ht="15.75" customHeight="1" x14ac:dyDescent="0.25">
      <c r="A720" s="50"/>
      <c r="B720" s="50"/>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spans="1:26" ht="15.75" customHeight="1" x14ac:dyDescent="0.25">
      <c r="A721" s="50"/>
      <c r="B721" s="50"/>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spans="1:26" ht="15.75" customHeight="1" x14ac:dyDescent="0.25">
      <c r="A722" s="50"/>
      <c r="B722" s="50"/>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spans="1:26" ht="15.75" customHeight="1" x14ac:dyDescent="0.25">
      <c r="A723" s="50"/>
      <c r="B723" s="50"/>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spans="1:26" ht="15.75" customHeight="1" x14ac:dyDescent="0.25">
      <c r="A724" s="50"/>
      <c r="B724" s="50"/>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spans="1:26" ht="15.75" customHeight="1" x14ac:dyDescent="0.25">
      <c r="A725" s="50"/>
      <c r="B725" s="50"/>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spans="1:26" ht="15.75" customHeight="1" x14ac:dyDescent="0.25">
      <c r="A726" s="50"/>
      <c r="B726" s="50"/>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spans="1:26" ht="15.75" customHeight="1" x14ac:dyDescent="0.25">
      <c r="A727" s="50"/>
      <c r="B727" s="50"/>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spans="1:26" ht="15.75" customHeight="1" x14ac:dyDescent="0.25">
      <c r="A728" s="50"/>
      <c r="B728" s="50"/>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spans="1:26" ht="15.75" customHeight="1" x14ac:dyDescent="0.25">
      <c r="A729" s="50"/>
      <c r="B729" s="50"/>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spans="1:26" ht="15.75" customHeight="1" x14ac:dyDescent="0.25">
      <c r="A730" s="50"/>
      <c r="B730" s="50"/>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spans="1:26" ht="15.75" customHeight="1" x14ac:dyDescent="0.25">
      <c r="A731" s="50"/>
      <c r="B731" s="50"/>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spans="1:26" ht="15.75" customHeight="1" x14ac:dyDescent="0.25">
      <c r="A732" s="50"/>
      <c r="B732" s="50"/>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spans="1:26" ht="15.75" customHeight="1" x14ac:dyDescent="0.25">
      <c r="A733" s="50"/>
      <c r="B733" s="50"/>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spans="1:26" ht="15.75" customHeight="1" x14ac:dyDescent="0.25">
      <c r="A734" s="50"/>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spans="1:26" ht="15.75" customHeight="1" x14ac:dyDescent="0.25">
      <c r="A735" s="50"/>
      <c r="B735" s="50"/>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spans="1:26" ht="15.75" customHeight="1" x14ac:dyDescent="0.25">
      <c r="A736" s="50"/>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spans="1:26" ht="15.75" customHeight="1" x14ac:dyDescent="0.25">
      <c r="A737" s="50"/>
      <c r="B737" s="50"/>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spans="1:26" ht="15.75" customHeight="1" x14ac:dyDescent="0.25">
      <c r="A738" s="50"/>
      <c r="B738" s="50"/>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spans="1:26" ht="15.75" customHeight="1" x14ac:dyDescent="0.25">
      <c r="A739" s="50"/>
      <c r="B739" s="50"/>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spans="1:26" ht="15.75" customHeight="1" x14ac:dyDescent="0.25">
      <c r="A740" s="50"/>
      <c r="B740" s="50"/>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spans="1:26" ht="15.75" customHeight="1" x14ac:dyDescent="0.25">
      <c r="A741" s="50"/>
      <c r="B741" s="50"/>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spans="1:26" ht="15.75" customHeight="1" x14ac:dyDescent="0.25">
      <c r="A742" s="50"/>
      <c r="B742" s="50"/>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spans="1:26" ht="15.75" customHeight="1" x14ac:dyDescent="0.25">
      <c r="A743" s="50"/>
      <c r="B743" s="50"/>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spans="1:26" ht="15.75" customHeight="1" x14ac:dyDescent="0.25">
      <c r="A744" s="50"/>
      <c r="B744" s="50"/>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spans="1:26" ht="15.75" customHeight="1" x14ac:dyDescent="0.25">
      <c r="A745" s="50"/>
      <c r="B745" s="50"/>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spans="1:26" ht="15.75" customHeight="1" x14ac:dyDescent="0.25">
      <c r="A746" s="50"/>
      <c r="B746" s="50"/>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spans="1:26" ht="15.75" customHeight="1" x14ac:dyDescent="0.25">
      <c r="A747" s="50"/>
      <c r="B747" s="50"/>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spans="1:26" ht="15.75" customHeight="1" x14ac:dyDescent="0.25">
      <c r="A748" s="50"/>
      <c r="B748" s="50"/>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spans="1:26" ht="15.75" customHeight="1" x14ac:dyDescent="0.25">
      <c r="A749" s="50"/>
      <c r="B749" s="50"/>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spans="1:26" ht="15.75" customHeight="1" x14ac:dyDescent="0.25">
      <c r="A750" s="50"/>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spans="1:26" ht="15.75" customHeight="1" x14ac:dyDescent="0.25">
      <c r="A751" s="50"/>
      <c r="B751" s="50"/>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spans="1:26" ht="15.75" customHeight="1" x14ac:dyDescent="0.25">
      <c r="A752" s="50"/>
      <c r="B752" s="50"/>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spans="1:26" ht="15.75" customHeight="1" x14ac:dyDescent="0.25">
      <c r="A753" s="50"/>
      <c r="B753" s="50"/>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spans="1:26" ht="15.75" customHeight="1" x14ac:dyDescent="0.25">
      <c r="A754" s="50"/>
      <c r="B754" s="50"/>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spans="1:26" ht="15.75" customHeight="1" x14ac:dyDescent="0.25">
      <c r="A755" s="50"/>
      <c r="B755" s="50"/>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spans="1:26" ht="15.75" customHeight="1" x14ac:dyDescent="0.25">
      <c r="A756" s="50"/>
      <c r="B756" s="50"/>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spans="1:26" ht="15.75" customHeight="1" x14ac:dyDescent="0.25">
      <c r="A757" s="50"/>
      <c r="B757" s="50"/>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spans="1:26" ht="15.75" customHeight="1" x14ac:dyDescent="0.25">
      <c r="A758" s="50"/>
      <c r="B758" s="50"/>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spans="1:26" ht="15.75" customHeight="1" x14ac:dyDescent="0.25">
      <c r="A759" s="50"/>
      <c r="B759" s="50"/>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spans="1:26" ht="15.75" customHeight="1" x14ac:dyDescent="0.25">
      <c r="A760" s="50"/>
      <c r="B760" s="50"/>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spans="1:26" ht="15.75" customHeight="1" x14ac:dyDescent="0.25">
      <c r="A761" s="50"/>
      <c r="B761" s="50"/>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spans="1:26" ht="15.75" customHeight="1" x14ac:dyDescent="0.25">
      <c r="A762" s="50"/>
      <c r="B762" s="50"/>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spans="1:26" ht="15.75" customHeight="1" x14ac:dyDescent="0.25">
      <c r="A763" s="50"/>
      <c r="B763" s="50"/>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spans="1:26" ht="15.75" customHeight="1" x14ac:dyDescent="0.25">
      <c r="A764" s="50"/>
      <c r="B764" s="50"/>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spans="1:26" ht="15.75" customHeight="1" x14ac:dyDescent="0.25">
      <c r="A765" s="50"/>
      <c r="B765" s="50"/>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spans="1:26" ht="15.75" customHeight="1" x14ac:dyDescent="0.25">
      <c r="A766" s="50"/>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spans="1:26" ht="15.75" customHeight="1" x14ac:dyDescent="0.25">
      <c r="A767" s="50"/>
      <c r="B767" s="50"/>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spans="1:26" ht="15.75" customHeight="1" x14ac:dyDescent="0.25">
      <c r="A768" s="50"/>
      <c r="B768" s="50"/>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spans="1:26" ht="15.75" customHeight="1" x14ac:dyDescent="0.25">
      <c r="A769" s="50"/>
      <c r="B769" s="50"/>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spans="1:26" ht="15.75" customHeight="1" x14ac:dyDescent="0.25">
      <c r="A770" s="50"/>
      <c r="B770" s="50"/>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spans="1:26" ht="15.75" customHeight="1" x14ac:dyDescent="0.25">
      <c r="A771" s="50"/>
      <c r="B771" s="50"/>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spans="1:26" ht="15.75" customHeight="1" x14ac:dyDescent="0.25">
      <c r="A772" s="50"/>
      <c r="B772" s="50"/>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spans="1:26" ht="15.75" customHeight="1" x14ac:dyDescent="0.25">
      <c r="A773" s="50"/>
      <c r="B773" s="50"/>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spans="1:26" ht="15.75" customHeight="1" x14ac:dyDescent="0.25">
      <c r="A774" s="50"/>
      <c r="B774" s="50"/>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spans="1:26" ht="15.75" customHeight="1" x14ac:dyDescent="0.25">
      <c r="A775" s="50"/>
      <c r="B775" s="50"/>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spans="1:26" ht="15.75" customHeight="1" x14ac:dyDescent="0.25">
      <c r="A776" s="50"/>
      <c r="B776" s="50"/>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spans="1:26" ht="15.75" customHeight="1" x14ac:dyDescent="0.25">
      <c r="A777" s="50"/>
      <c r="B777" s="50"/>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spans="1:26" ht="15.75" customHeight="1" x14ac:dyDescent="0.25">
      <c r="A778" s="50"/>
      <c r="B778" s="50"/>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spans="1:26" ht="15.75" customHeight="1" x14ac:dyDescent="0.25">
      <c r="A779" s="50"/>
      <c r="B779" s="50"/>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spans="1:26" ht="15.75" customHeight="1" x14ac:dyDescent="0.25">
      <c r="A780" s="50"/>
      <c r="B780" s="50"/>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spans="1:26" ht="15.75" customHeight="1" x14ac:dyDescent="0.25">
      <c r="A781" s="50"/>
      <c r="B781" s="50"/>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spans="1:26" ht="15.75" customHeight="1" x14ac:dyDescent="0.25">
      <c r="A782" s="50"/>
      <c r="B782" s="50"/>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spans="1:26" ht="15.75" customHeight="1" x14ac:dyDescent="0.25">
      <c r="A783" s="50"/>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spans="1:26" ht="15.75" customHeight="1" x14ac:dyDescent="0.25">
      <c r="A784" s="50"/>
      <c r="B784" s="50"/>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spans="1:26" ht="15.75" customHeight="1" x14ac:dyDescent="0.25">
      <c r="A785" s="50"/>
      <c r="B785" s="50"/>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spans="1:26" ht="15.75" customHeight="1" x14ac:dyDescent="0.25">
      <c r="A786" s="50"/>
      <c r="B786" s="50"/>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spans="1:26" ht="15.75" customHeight="1" x14ac:dyDescent="0.25">
      <c r="A787" s="50"/>
      <c r="B787" s="50"/>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spans="1:26" ht="15.75" customHeight="1" x14ac:dyDescent="0.25">
      <c r="A788" s="50"/>
      <c r="B788" s="50"/>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spans="1:26" ht="15.75" customHeight="1" x14ac:dyDescent="0.25">
      <c r="A789" s="50"/>
      <c r="B789" s="50"/>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spans="1:26" ht="15.75" customHeight="1" x14ac:dyDescent="0.25">
      <c r="A790" s="50"/>
      <c r="B790" s="50"/>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spans="1:26" ht="15.75" customHeight="1" x14ac:dyDescent="0.25">
      <c r="A791" s="50"/>
      <c r="B791" s="50"/>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spans="1:26" ht="15.75" customHeight="1" x14ac:dyDescent="0.25">
      <c r="A792" s="50"/>
      <c r="B792" s="50"/>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spans="1:26" ht="15.75" customHeight="1" x14ac:dyDescent="0.25">
      <c r="A793" s="50"/>
      <c r="B793" s="50"/>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spans="1:26" ht="15.75" customHeight="1" x14ac:dyDescent="0.25">
      <c r="A794" s="50"/>
      <c r="B794" s="50"/>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spans="1:26" ht="15.75" customHeight="1" x14ac:dyDescent="0.25">
      <c r="A795" s="50"/>
      <c r="B795" s="50"/>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spans="1:26" ht="15.75" customHeight="1" x14ac:dyDescent="0.25">
      <c r="A796" s="50"/>
      <c r="B796" s="50"/>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spans="1:26" ht="15.75" customHeight="1" x14ac:dyDescent="0.25">
      <c r="A797" s="50"/>
      <c r="B797" s="50"/>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spans="1:26" ht="15.75" customHeight="1" x14ac:dyDescent="0.25">
      <c r="A798" s="50"/>
      <c r="B798" s="50"/>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spans="1:26" ht="15.75" customHeight="1" x14ac:dyDescent="0.25">
      <c r="A799" s="50"/>
      <c r="B799" s="50"/>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spans="1:26" ht="15.75" customHeight="1" x14ac:dyDescent="0.25">
      <c r="A800" s="50"/>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spans="1:26" ht="15.75" customHeight="1" x14ac:dyDescent="0.25">
      <c r="A801" s="50"/>
      <c r="B801" s="50"/>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spans="1:26" ht="15.75" customHeight="1" x14ac:dyDescent="0.25">
      <c r="A802" s="50"/>
      <c r="B802" s="50"/>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spans="1:26" ht="15.75" customHeight="1" x14ac:dyDescent="0.25">
      <c r="A803" s="50"/>
      <c r="B803" s="50"/>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spans="1:26" ht="15.75" customHeight="1" x14ac:dyDescent="0.25">
      <c r="A804" s="50"/>
      <c r="B804" s="50"/>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spans="1:26" ht="15.75" customHeight="1" x14ac:dyDescent="0.25">
      <c r="A805" s="50"/>
      <c r="B805" s="50"/>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spans="1:26" ht="15.75" customHeight="1" x14ac:dyDescent="0.25">
      <c r="A806" s="50"/>
      <c r="B806" s="50"/>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spans="1:26" ht="15.75" customHeight="1" x14ac:dyDescent="0.25">
      <c r="A807" s="50"/>
      <c r="B807" s="50"/>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spans="1:26" ht="15.75" customHeight="1" x14ac:dyDescent="0.25">
      <c r="A808" s="50"/>
      <c r="B808" s="50"/>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spans="1:26" ht="15.75" customHeight="1" x14ac:dyDescent="0.25">
      <c r="A809" s="50"/>
      <c r="B809" s="50"/>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spans="1:26" ht="15.75" customHeight="1" x14ac:dyDescent="0.25">
      <c r="A810" s="50"/>
      <c r="B810" s="50"/>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spans="1:26" ht="15.75" customHeight="1" x14ac:dyDescent="0.25">
      <c r="A811" s="50"/>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spans="1:26" ht="15.75" customHeight="1" x14ac:dyDescent="0.25">
      <c r="A812" s="50"/>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spans="1:26" ht="15.75" customHeight="1" x14ac:dyDescent="0.25">
      <c r="A813" s="50"/>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spans="1:26" ht="15.75" customHeight="1" x14ac:dyDescent="0.25">
      <c r="A814" s="50"/>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spans="1:26" ht="15.75" customHeight="1" x14ac:dyDescent="0.25">
      <c r="A815" s="50"/>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spans="1:26" ht="15.75" customHeight="1" x14ac:dyDescent="0.25">
      <c r="A816" s="50"/>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spans="1:26" ht="15.75" customHeight="1" x14ac:dyDescent="0.25">
      <c r="A817" s="50"/>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spans="1:26" ht="15.75" customHeight="1" x14ac:dyDescent="0.25">
      <c r="A818" s="50"/>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spans="1:26" ht="15.75" customHeight="1" x14ac:dyDescent="0.25">
      <c r="A819" s="50"/>
      <c r="B819" s="50"/>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spans="1:26" ht="15.75" customHeight="1" x14ac:dyDescent="0.25">
      <c r="A820" s="50"/>
      <c r="B820" s="50"/>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spans="1:26" ht="15.75" customHeight="1" x14ac:dyDescent="0.25">
      <c r="A821" s="50"/>
      <c r="B821" s="50"/>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spans="1:26" ht="15.75" customHeight="1" x14ac:dyDescent="0.25">
      <c r="A822" s="50"/>
      <c r="B822" s="50"/>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spans="1:26" ht="15.75" customHeight="1" x14ac:dyDescent="0.25">
      <c r="A823" s="50"/>
      <c r="B823" s="50"/>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spans="1:26" ht="15.75" customHeight="1" x14ac:dyDescent="0.25">
      <c r="A824" s="50"/>
      <c r="B824" s="50"/>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spans="1:26" ht="15.75" customHeight="1" x14ac:dyDescent="0.25">
      <c r="A825" s="50"/>
      <c r="B825" s="50"/>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spans="1:26" ht="15.75" customHeight="1" x14ac:dyDescent="0.25">
      <c r="A826" s="50"/>
      <c r="B826" s="50"/>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spans="1:26" ht="15.75" customHeight="1" x14ac:dyDescent="0.25">
      <c r="A827" s="50"/>
      <c r="B827" s="50"/>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spans="1:26" ht="15.75" customHeight="1" x14ac:dyDescent="0.25">
      <c r="A828" s="50"/>
      <c r="B828" s="50"/>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spans="1:26" ht="15.75" customHeight="1" x14ac:dyDescent="0.25">
      <c r="A829" s="50"/>
      <c r="B829" s="50"/>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spans="1:26" ht="15.75" customHeight="1" x14ac:dyDescent="0.25">
      <c r="A830" s="50"/>
      <c r="B830" s="50"/>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spans="1:26" ht="15.75" customHeight="1" x14ac:dyDescent="0.25">
      <c r="A831" s="50"/>
      <c r="B831" s="50"/>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spans="1:26" ht="15.75" customHeight="1" x14ac:dyDescent="0.25">
      <c r="A832" s="50"/>
      <c r="B832" s="50"/>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spans="1:26" ht="15.75" customHeight="1" x14ac:dyDescent="0.25">
      <c r="A833" s="50"/>
      <c r="B833" s="50"/>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spans="1:26" ht="15.75" customHeight="1" x14ac:dyDescent="0.25">
      <c r="A834" s="50"/>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spans="1:26" ht="15.75" customHeight="1" x14ac:dyDescent="0.25">
      <c r="A835" s="50"/>
      <c r="B835" s="50"/>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spans="1:26" ht="15.75" customHeight="1" x14ac:dyDescent="0.25">
      <c r="A836" s="50"/>
      <c r="B836" s="50"/>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spans="1:26" ht="15.75" customHeight="1" x14ac:dyDescent="0.25">
      <c r="A837" s="50"/>
      <c r="B837" s="50"/>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spans="1:26" ht="15.75" customHeight="1" x14ac:dyDescent="0.25">
      <c r="A838" s="50"/>
      <c r="B838" s="50"/>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spans="1:26" ht="15.75" customHeight="1" x14ac:dyDescent="0.25">
      <c r="A839" s="50"/>
      <c r="B839" s="50"/>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spans="1:26" ht="15.75" customHeight="1" x14ac:dyDescent="0.25">
      <c r="A840" s="50"/>
      <c r="B840" s="50"/>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spans="1:26" ht="15.75" customHeight="1" x14ac:dyDescent="0.25">
      <c r="A841" s="50"/>
      <c r="B841" s="50"/>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spans="1:26" ht="15.75" customHeight="1" x14ac:dyDescent="0.25">
      <c r="A842" s="50"/>
      <c r="B842" s="50"/>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spans="1:26" ht="15.75" customHeight="1" x14ac:dyDescent="0.25">
      <c r="A843" s="50"/>
      <c r="B843" s="50"/>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spans="1:26" ht="15.75" customHeight="1" x14ac:dyDescent="0.25">
      <c r="A844" s="50"/>
      <c r="B844" s="50"/>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spans="1:26" ht="15.75" customHeight="1" x14ac:dyDescent="0.25">
      <c r="A845" s="50"/>
      <c r="B845" s="50"/>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spans="1:26" ht="15.75" customHeight="1" x14ac:dyDescent="0.25">
      <c r="A846" s="50"/>
      <c r="B846" s="50"/>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spans="1:26" ht="15.75" customHeight="1" x14ac:dyDescent="0.25">
      <c r="A847" s="50"/>
      <c r="B847" s="50"/>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spans="1:26" ht="15.75" customHeight="1" x14ac:dyDescent="0.25">
      <c r="A848" s="50"/>
      <c r="B848" s="50"/>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spans="1:26" ht="15.75" customHeight="1" x14ac:dyDescent="0.25">
      <c r="A849" s="50"/>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spans="1:26" ht="15.75" customHeight="1" x14ac:dyDescent="0.25">
      <c r="A850" s="50"/>
      <c r="B850" s="50"/>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spans="1:26" ht="15.75" customHeight="1" x14ac:dyDescent="0.25">
      <c r="A851" s="50"/>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spans="1:26" ht="15.75" customHeight="1" x14ac:dyDescent="0.25">
      <c r="A852" s="50"/>
      <c r="B852" s="50"/>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spans="1:26" ht="15.75" customHeight="1" x14ac:dyDescent="0.25">
      <c r="A853" s="50"/>
      <c r="B853" s="50"/>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spans="1:26" ht="15.75" customHeight="1" x14ac:dyDescent="0.25">
      <c r="A854" s="50"/>
      <c r="B854" s="50"/>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spans="1:26" ht="15.75" customHeight="1" x14ac:dyDescent="0.25">
      <c r="A855" s="50"/>
      <c r="B855" s="50"/>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spans="1:26" ht="15.75" customHeight="1" x14ac:dyDescent="0.25">
      <c r="A856" s="50"/>
      <c r="B856" s="50"/>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spans="1:26" ht="15.75" customHeight="1" x14ac:dyDescent="0.25">
      <c r="A857" s="50"/>
      <c r="B857" s="50"/>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spans="1:26" ht="15.75" customHeight="1" x14ac:dyDescent="0.25">
      <c r="A858" s="50"/>
      <c r="B858" s="50"/>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spans="1:26" ht="15.75" customHeight="1" x14ac:dyDescent="0.25">
      <c r="A859" s="50"/>
      <c r="B859" s="50"/>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spans="1:26" ht="15.75" customHeight="1" x14ac:dyDescent="0.25">
      <c r="A860" s="50"/>
      <c r="B860" s="50"/>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spans="1:26" ht="15.75" customHeight="1" x14ac:dyDescent="0.25">
      <c r="A861" s="50"/>
      <c r="B861" s="50"/>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spans="1:26" ht="15.75" customHeight="1" x14ac:dyDescent="0.25">
      <c r="A862" s="50"/>
      <c r="B862" s="50"/>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spans="1:26" ht="15.75" customHeight="1" x14ac:dyDescent="0.25">
      <c r="A863" s="50"/>
      <c r="B863" s="50"/>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spans="1:26" ht="15.75" customHeight="1" x14ac:dyDescent="0.25">
      <c r="A864" s="50"/>
      <c r="B864" s="50"/>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spans="1:26" ht="15.75" customHeight="1" x14ac:dyDescent="0.25">
      <c r="A865" s="50"/>
      <c r="B865" s="50"/>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spans="1:26" ht="15.75" customHeight="1" x14ac:dyDescent="0.25">
      <c r="A866" s="50"/>
      <c r="B866" s="50"/>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spans="1:26" ht="15.75" customHeight="1" x14ac:dyDescent="0.25">
      <c r="A867" s="50"/>
      <c r="B867" s="50"/>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spans="1:26" ht="15.75" customHeight="1" x14ac:dyDescent="0.25">
      <c r="A868" s="50"/>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spans="1:26" ht="15.75" customHeight="1" x14ac:dyDescent="0.25">
      <c r="A869" s="50"/>
      <c r="B869" s="50"/>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spans="1:26" ht="15.75" customHeight="1" x14ac:dyDescent="0.25">
      <c r="A870" s="50"/>
      <c r="B870" s="50"/>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spans="1:26" ht="15.75" customHeight="1" x14ac:dyDescent="0.25">
      <c r="A871" s="50"/>
      <c r="B871" s="50"/>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spans="1:26" ht="15.75" customHeight="1" x14ac:dyDescent="0.25">
      <c r="A872" s="50"/>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spans="1:26" ht="15.75" customHeight="1" x14ac:dyDescent="0.25">
      <c r="A873" s="50"/>
      <c r="B873" s="50"/>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spans="1:26" ht="15.75" customHeight="1" x14ac:dyDescent="0.25">
      <c r="A874" s="50"/>
      <c r="B874" s="50"/>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spans="1:26" ht="15.75" customHeight="1" x14ac:dyDescent="0.25">
      <c r="A875" s="50"/>
      <c r="B875" s="50"/>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spans="1:26" ht="15.75" customHeight="1" x14ac:dyDescent="0.25">
      <c r="A876" s="50"/>
      <c r="B876" s="50"/>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spans="1:26" ht="15.75" customHeight="1" x14ac:dyDescent="0.25">
      <c r="A877" s="50"/>
      <c r="B877" s="50"/>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spans="1:26" ht="15.75" customHeight="1" x14ac:dyDescent="0.25">
      <c r="A878" s="50"/>
      <c r="B878" s="50"/>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spans="1:26" ht="15.75" customHeight="1" x14ac:dyDescent="0.25">
      <c r="A879" s="50"/>
      <c r="B879" s="50"/>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spans="1:26" ht="15.75" customHeight="1" x14ac:dyDescent="0.25">
      <c r="A880" s="50"/>
      <c r="B880" s="50"/>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spans="1:26" ht="15.75" customHeight="1" x14ac:dyDescent="0.25">
      <c r="A881" s="50"/>
      <c r="B881" s="50"/>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spans="1:26" ht="15.75" customHeight="1" x14ac:dyDescent="0.25">
      <c r="A882" s="50"/>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spans="1:26" ht="15.75" customHeight="1" x14ac:dyDescent="0.25">
      <c r="A883" s="50"/>
      <c r="B883" s="50"/>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spans="1:26" ht="15.75" customHeight="1" x14ac:dyDescent="0.25">
      <c r="A884" s="50"/>
      <c r="B884" s="50"/>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spans="1:26" ht="15.75" customHeight="1" x14ac:dyDescent="0.25">
      <c r="A885" s="50"/>
      <c r="B885" s="50"/>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spans="1:26" ht="15.75" customHeight="1" x14ac:dyDescent="0.25">
      <c r="A886" s="50"/>
      <c r="B886" s="50"/>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spans="1:26" ht="15.75" customHeight="1" x14ac:dyDescent="0.25">
      <c r="A887" s="50"/>
      <c r="B887" s="50"/>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spans="1:26" ht="15.75" customHeight="1" x14ac:dyDescent="0.25">
      <c r="A888" s="50"/>
      <c r="B888" s="50"/>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spans="1:26" ht="15.75" customHeight="1" x14ac:dyDescent="0.25">
      <c r="A889" s="50"/>
      <c r="B889" s="50"/>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spans="1:26" ht="15.75" customHeight="1" x14ac:dyDescent="0.25">
      <c r="A890" s="50"/>
      <c r="B890" s="50"/>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spans="1:26" ht="15.75" customHeight="1" x14ac:dyDescent="0.25">
      <c r="A891" s="50"/>
      <c r="B891" s="50"/>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spans="1:26" ht="15.75" customHeight="1" x14ac:dyDescent="0.25">
      <c r="A892" s="50"/>
      <c r="B892" s="50"/>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spans="1:26" ht="15.75" customHeight="1" x14ac:dyDescent="0.25">
      <c r="A893" s="50"/>
      <c r="B893" s="50"/>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spans="1:26" ht="15.75" customHeight="1" x14ac:dyDescent="0.25">
      <c r="A894" s="50"/>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spans="1:26" ht="15.75" customHeight="1" x14ac:dyDescent="0.25">
      <c r="A895" s="50"/>
      <c r="B895" s="50"/>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spans="1:26" ht="15.75" customHeight="1" x14ac:dyDescent="0.25">
      <c r="A896" s="50"/>
      <c r="B896" s="50"/>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spans="1:26" ht="15.75" customHeight="1" x14ac:dyDescent="0.25">
      <c r="A897" s="50"/>
      <c r="B897" s="50"/>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spans="1:26" ht="15.75" customHeight="1" x14ac:dyDescent="0.25">
      <c r="A898" s="50"/>
      <c r="B898" s="50"/>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spans="1:26" ht="15.75" customHeight="1" x14ac:dyDescent="0.25">
      <c r="A899" s="50"/>
      <c r="B899" s="50"/>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spans="1:26" ht="15.75" customHeight="1" x14ac:dyDescent="0.25">
      <c r="A900" s="50"/>
      <c r="B900" s="50"/>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spans="1:26" ht="15.75" customHeight="1" x14ac:dyDescent="0.25">
      <c r="A901" s="50"/>
      <c r="B901" s="50"/>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spans="1:26" ht="15.75" customHeight="1" x14ac:dyDescent="0.25">
      <c r="A902" s="50"/>
      <c r="B902" s="50"/>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spans="1:26" ht="15.75" customHeight="1" x14ac:dyDescent="0.25">
      <c r="A903" s="50"/>
      <c r="B903" s="50"/>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spans="1:26" ht="15.75" customHeight="1" x14ac:dyDescent="0.25">
      <c r="A904" s="50"/>
      <c r="B904" s="50"/>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spans="1:26" ht="15.75" customHeight="1" x14ac:dyDescent="0.25">
      <c r="A905" s="50"/>
      <c r="B905" s="50"/>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spans="1:26" ht="15.75" customHeight="1" x14ac:dyDescent="0.25">
      <c r="A906" s="50"/>
      <c r="B906" s="50"/>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spans="1:26" ht="15.75" customHeight="1" x14ac:dyDescent="0.25">
      <c r="A907" s="50"/>
      <c r="B907" s="50"/>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spans="1:26" ht="15.75" customHeight="1" x14ac:dyDescent="0.25">
      <c r="A908" s="50"/>
      <c r="B908" s="50"/>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spans="1:26" ht="15.75" customHeight="1" x14ac:dyDescent="0.25">
      <c r="A909" s="50"/>
      <c r="B909" s="50"/>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spans="1:26" ht="15.75" customHeight="1" x14ac:dyDescent="0.25">
      <c r="A910" s="50"/>
      <c r="B910" s="50"/>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spans="1:26" ht="15.75" customHeight="1" x14ac:dyDescent="0.25">
      <c r="A911" s="50"/>
      <c r="B911" s="50"/>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spans="1:26" ht="15.75" customHeight="1" x14ac:dyDescent="0.25">
      <c r="A912" s="50"/>
      <c r="B912" s="50"/>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spans="1:26" ht="15.75" customHeight="1" x14ac:dyDescent="0.25">
      <c r="A913" s="50"/>
      <c r="B913" s="50"/>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spans="1:26" ht="15.75" customHeight="1" x14ac:dyDescent="0.25">
      <c r="A914" s="50"/>
      <c r="B914" s="50"/>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spans="1:26" ht="15.75" customHeight="1" x14ac:dyDescent="0.25">
      <c r="A915" s="50"/>
      <c r="B915" s="50"/>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spans="1:26" ht="15.75" customHeight="1" x14ac:dyDescent="0.25">
      <c r="A916" s="50"/>
      <c r="B916" s="50"/>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spans="1:26" ht="15.75" customHeight="1" x14ac:dyDescent="0.25">
      <c r="A917" s="50"/>
      <c r="B917" s="50"/>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spans="1:26" ht="15.75" customHeight="1" x14ac:dyDescent="0.25">
      <c r="A918" s="50"/>
      <c r="B918" s="50"/>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spans="1:26" ht="15.75" customHeight="1" x14ac:dyDescent="0.25">
      <c r="A919" s="50"/>
      <c r="B919" s="50"/>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spans="1:26" ht="15.75" customHeight="1" x14ac:dyDescent="0.25">
      <c r="A920" s="50"/>
      <c r="B920" s="50"/>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spans="1:26" ht="15.75" customHeight="1" x14ac:dyDescent="0.25">
      <c r="A921" s="50"/>
      <c r="B921" s="50"/>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spans="1:26" ht="15.75" customHeight="1" x14ac:dyDescent="0.25">
      <c r="A922" s="50"/>
      <c r="B922" s="50"/>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spans="1:26" ht="15.75" customHeight="1" x14ac:dyDescent="0.25">
      <c r="A923" s="50"/>
      <c r="B923" s="50"/>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spans="1:26" ht="15.75" customHeight="1" x14ac:dyDescent="0.25">
      <c r="A924" s="50"/>
      <c r="B924" s="50"/>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spans="1:26" ht="15.75" customHeight="1" x14ac:dyDescent="0.25">
      <c r="A925" s="50"/>
      <c r="B925" s="50"/>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spans="1:26" ht="15.75" customHeight="1" x14ac:dyDescent="0.25">
      <c r="A926" s="50"/>
      <c r="B926" s="50"/>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spans="1:26" ht="15.75" customHeight="1" x14ac:dyDescent="0.25">
      <c r="A927" s="50"/>
      <c r="B927" s="50"/>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spans="1:26" ht="15.75" customHeight="1" x14ac:dyDescent="0.25">
      <c r="A928" s="50"/>
      <c r="B928" s="50"/>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spans="1:26" ht="15.75" customHeight="1" x14ac:dyDescent="0.25">
      <c r="A929" s="50"/>
      <c r="B929" s="50"/>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spans="1:26" ht="15.75" customHeight="1" x14ac:dyDescent="0.25">
      <c r="A930" s="50"/>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spans="1:26" ht="15.75" customHeight="1" x14ac:dyDescent="0.25">
      <c r="A931" s="50"/>
      <c r="B931" s="50"/>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spans="1:26" ht="15.75" customHeight="1" x14ac:dyDescent="0.25">
      <c r="A932" s="50"/>
      <c r="B932" s="50"/>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spans="1:26" ht="15.75" customHeight="1" x14ac:dyDescent="0.25">
      <c r="A933" s="50"/>
      <c r="B933" s="50"/>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spans="1:26" ht="15.75" customHeight="1" x14ac:dyDescent="0.25">
      <c r="A934" s="50"/>
      <c r="B934" s="50"/>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spans="1:26" ht="15.75" customHeight="1" x14ac:dyDescent="0.25">
      <c r="A935" s="50"/>
      <c r="B935" s="50"/>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spans="1:26" ht="15.75" customHeight="1" x14ac:dyDescent="0.25">
      <c r="A936" s="50"/>
      <c r="B936" s="50"/>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spans="1:26" ht="15.75" customHeight="1" x14ac:dyDescent="0.25">
      <c r="A937" s="50"/>
      <c r="B937" s="50"/>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spans="1:26" ht="15.75" customHeight="1" x14ac:dyDescent="0.25">
      <c r="A938" s="50"/>
      <c r="B938" s="50"/>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spans="1:26" ht="15.75" customHeight="1" x14ac:dyDescent="0.25">
      <c r="A939" s="50"/>
      <c r="B939" s="50"/>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spans="1:26" ht="15.75" customHeight="1" x14ac:dyDescent="0.25">
      <c r="A940" s="50"/>
      <c r="B940" s="50"/>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spans="1:26" ht="15.75" customHeight="1" x14ac:dyDescent="0.25">
      <c r="A941" s="50"/>
      <c r="B941" s="50"/>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spans="1:26" ht="15.75" customHeight="1" x14ac:dyDescent="0.25">
      <c r="A942" s="50"/>
      <c r="B942" s="50"/>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spans="1:26" ht="15.75" customHeight="1" x14ac:dyDescent="0.25">
      <c r="A943" s="50"/>
      <c r="B943" s="50"/>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spans="1:26" ht="15.75" customHeight="1" x14ac:dyDescent="0.25">
      <c r="A944" s="50"/>
      <c r="B944" s="50"/>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spans="1:26" ht="15.75" customHeight="1" x14ac:dyDescent="0.25">
      <c r="A945" s="50"/>
      <c r="B945" s="50"/>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spans="1:26" ht="15.75" customHeight="1" x14ac:dyDescent="0.25">
      <c r="A946" s="50"/>
      <c r="B946" s="50"/>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spans="1:26" ht="15.75" customHeight="1" x14ac:dyDescent="0.25">
      <c r="A947" s="50"/>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spans="1:26" ht="15.75" customHeight="1" x14ac:dyDescent="0.25">
      <c r="A948" s="50"/>
      <c r="B948" s="50"/>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spans="1:26" ht="15.75" customHeight="1" x14ac:dyDescent="0.25">
      <c r="A949" s="50"/>
      <c r="B949" s="50"/>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spans="1:26" ht="15.75" customHeight="1" x14ac:dyDescent="0.25">
      <c r="A950" s="50"/>
      <c r="B950" s="50"/>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spans="1:26" ht="15.75" customHeight="1" x14ac:dyDescent="0.25">
      <c r="A951" s="50"/>
      <c r="B951" s="50"/>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spans="1:26" ht="15.75" customHeight="1" x14ac:dyDescent="0.25">
      <c r="A952" s="50"/>
      <c r="B952" s="50"/>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spans="1:26" ht="15.75" customHeight="1" x14ac:dyDescent="0.25">
      <c r="A953" s="50"/>
      <c r="B953" s="50"/>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spans="1:26" ht="15.75" customHeight="1" x14ac:dyDescent="0.25">
      <c r="A954" s="50"/>
      <c r="B954" s="50"/>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spans="1:26" ht="15.75" customHeight="1" x14ac:dyDescent="0.25">
      <c r="A955" s="50"/>
      <c r="B955" s="50"/>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spans="1:26" ht="15.75" customHeight="1" x14ac:dyDescent="0.25">
      <c r="A956" s="50"/>
      <c r="B956" s="50"/>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spans="1:26" ht="15.75" customHeight="1" x14ac:dyDescent="0.25">
      <c r="A957" s="50"/>
      <c r="B957" s="50"/>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spans="1:26" ht="15.75" customHeight="1" x14ac:dyDescent="0.25">
      <c r="A958" s="50"/>
      <c r="B958" s="50"/>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spans="1:26" ht="15.75" customHeight="1" x14ac:dyDescent="0.25">
      <c r="A959" s="50"/>
      <c r="B959" s="50"/>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spans="1:26" ht="15.75" customHeight="1" x14ac:dyDescent="0.25">
      <c r="A960" s="50"/>
      <c r="B960" s="50"/>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spans="1:26" ht="15.75" customHeight="1" x14ac:dyDescent="0.25">
      <c r="A961" s="50"/>
      <c r="B961" s="50"/>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spans="1:26" ht="15.75" customHeight="1" x14ac:dyDescent="0.25">
      <c r="A962" s="50"/>
      <c r="B962" s="50"/>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spans="1:26" ht="15.75" customHeight="1" x14ac:dyDescent="0.25">
      <c r="A963" s="50"/>
      <c r="B963" s="50"/>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spans="1:26" ht="15.75" customHeight="1" x14ac:dyDescent="0.25">
      <c r="A964" s="50"/>
      <c r="B964" s="50"/>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spans="1:26" ht="15.75" customHeight="1" x14ac:dyDescent="0.25">
      <c r="A965" s="50"/>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spans="1:26" ht="15.75" customHeight="1" x14ac:dyDescent="0.25">
      <c r="A966" s="50"/>
      <c r="B966" s="50"/>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spans="1:26" ht="15.75" customHeight="1" x14ac:dyDescent="0.25">
      <c r="A967" s="50"/>
      <c r="B967" s="50"/>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spans="1:26" ht="15.75" customHeight="1" x14ac:dyDescent="0.25">
      <c r="A968" s="50"/>
      <c r="B968" s="50"/>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spans="1:26" ht="15.75" customHeight="1" x14ac:dyDescent="0.25">
      <c r="A969" s="50"/>
      <c r="B969" s="50"/>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spans="1:26" ht="15.75" customHeight="1" x14ac:dyDescent="0.25">
      <c r="A970" s="50"/>
      <c r="B970" s="50"/>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spans="1:26" ht="15.75" customHeight="1" x14ac:dyDescent="0.25">
      <c r="A971" s="50"/>
      <c r="B971" s="50"/>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spans="1:26" ht="15.75" customHeight="1" x14ac:dyDescent="0.25">
      <c r="A972" s="50"/>
      <c r="B972" s="50"/>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spans="1:26" ht="15.75" customHeight="1" x14ac:dyDescent="0.25">
      <c r="A973" s="50"/>
      <c r="B973" s="50"/>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spans="1:26" ht="15.75" customHeight="1" x14ac:dyDescent="0.25">
      <c r="A974" s="50"/>
      <c r="B974" s="50"/>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spans="1:26" ht="15.75" customHeight="1" x14ac:dyDescent="0.25">
      <c r="A975" s="50"/>
      <c r="B975" s="50"/>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spans="1:26" ht="15.75" customHeight="1" x14ac:dyDescent="0.25">
      <c r="A976" s="50"/>
      <c r="B976" s="50"/>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spans="1:26" ht="15.75" customHeight="1" x14ac:dyDescent="0.25">
      <c r="A977" s="50"/>
      <c r="B977" s="50"/>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spans="1:26" ht="15.75" customHeight="1" x14ac:dyDescent="0.25">
      <c r="A978" s="50"/>
      <c r="B978" s="50"/>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spans="1:26" ht="15.75" customHeight="1" x14ac:dyDescent="0.25">
      <c r="A979" s="50"/>
      <c r="B979" s="50"/>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spans="1:26" ht="15.75" customHeight="1" x14ac:dyDescent="0.25">
      <c r="A980" s="50"/>
      <c r="B980" s="50"/>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sheetData>
  <sheetProtection algorithmName="SHA-512" hashValue="nsyfVm05ZnQ52QArL/FtPZc27qtnPEO05Yxo+CrSjIJFlNlhNlU6Q18x85CNnMEcV9BDBaMmzP1Iq8d/Gurmhg==" saltValue="3x7eu+2n6Fb95uWLMGXY3A==" spinCount="100000" sheet="1" selectLockedCells="1"/>
  <mergeCells count="27">
    <mergeCell ref="B29:E29"/>
    <mergeCell ref="B30:E30"/>
    <mergeCell ref="A55:E55"/>
    <mergeCell ref="A57:E57"/>
    <mergeCell ref="A58:E58"/>
    <mergeCell ref="B17:E17"/>
    <mergeCell ref="B18:E18"/>
    <mergeCell ref="B19:E19"/>
    <mergeCell ref="B20:E20"/>
    <mergeCell ref="B28:E28"/>
    <mergeCell ref="B21:E21"/>
    <mergeCell ref="B22:E22"/>
    <mergeCell ref="B23:E23"/>
    <mergeCell ref="B24:E24"/>
    <mergeCell ref="B25:E25"/>
    <mergeCell ref="B26:E26"/>
    <mergeCell ref="B27:E27"/>
    <mergeCell ref="B10:E10"/>
    <mergeCell ref="B11:E11"/>
    <mergeCell ref="B12:E12"/>
    <mergeCell ref="B13:E13"/>
    <mergeCell ref="B14:E14"/>
    <mergeCell ref="B1:E1"/>
    <mergeCell ref="B6:E6"/>
    <mergeCell ref="B7:E7"/>
    <mergeCell ref="B8:E8"/>
    <mergeCell ref="B9:E9"/>
  </mergeCells>
  <conditionalFormatting sqref="B19:B21 C19:E30 B24:B30">
    <cfRule type="containsText" dxfId="1" priority="1" operator="containsText" text="ja">
      <formula>NOT(ISERROR(SEARCH(("ja"),(B19))))</formula>
    </cfRule>
    <cfRule type="containsText" dxfId="0" priority="2" operator="containsText" text="nee">
      <formula>NOT(ISERROR(SEARCH(("nee"),(B19))))</formula>
    </cfRule>
  </conditionalFormatting>
  <dataValidations count="6">
    <dataValidation type="decimal" allowBlank="1" showErrorMessage="1" sqref="B41" xr:uid="{00000000-0002-0000-0000-000000000000}">
      <formula1>0</formula1>
      <formula2>5</formula2>
    </dataValidation>
    <dataValidation type="decimal" allowBlank="1" showDropDown="1" showInputMessage="1" showErrorMessage="1" prompt="Voer een getal in tussen 4 en 9" sqref="B35" xr:uid="{00000000-0002-0000-0000-000001000000}">
      <formula1>4</formula1>
      <formula2>9</formula2>
    </dataValidation>
    <dataValidation type="decimal" operator="greaterThan" allowBlank="1" showErrorMessage="1" sqref="B39 B42" xr:uid="{00000000-0002-0000-0000-000002000000}">
      <formula1>0</formula1>
    </dataValidation>
    <dataValidation type="list" allowBlank="1" showErrorMessage="1" sqref="B40 B43:B46" xr:uid="{00000000-0002-0000-0000-000003000000}">
      <formula1>"Ja,Nee"</formula1>
    </dataValidation>
    <dataValidation type="list" allowBlank="1" showErrorMessage="1" sqref="B19:B21 B24:B30" xr:uid="{00000000-0002-0000-0000-000004000000}">
      <formula1>"ja,nee"</formula1>
    </dataValidation>
    <dataValidation type="list" allowBlank="1" showErrorMessage="1" sqref="B34" xr:uid="{00000000-0002-0000-0000-000005000000}">
      <formula1>"4,5,6,7,8,9"</formula1>
    </dataValidation>
  </dataValidations>
  <hyperlinks>
    <hyperlink ref="A34" r:id="rId1" xr:uid="{00000000-0004-0000-0000-000000000000}"/>
  </hyperlinks>
  <pageMargins left="0.7" right="0.7" top="0.75" bottom="0.75" header="0" footer="0"/>
  <pageSetup paperSize="9" scale="70" orientation="landscape" r:id="rId2"/>
  <ignoredErrors>
    <ignoredError sqref="E44"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Karres, Menno (RWS WNN)</cp:lastModifiedBy>
  <dcterms:created xsi:type="dcterms:W3CDTF">2025-07-29T13:59:41Z</dcterms:created>
  <dcterms:modified xsi:type="dcterms:W3CDTF">2025-08-03T10:18:55Z</dcterms:modified>
</cp:coreProperties>
</file>