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ignificantgroep-my.sharepoint.com/personal/joris_geertman_significant_nl/Documents/Documenten/0. Opdrachten/Zevenaar/Schoonmaak/Aanbesteding/NvI/NVI2/"/>
    </mc:Choice>
  </mc:AlternateContent>
  <xr:revisionPtr revIDLastSave="7" documentId="8_{166A93B9-D602-40CA-B078-ED2E246EFEF8}" xr6:coauthVersionLast="47" xr6:coauthVersionMax="47" xr10:uidLastSave="{A909792E-C73D-4DDC-946B-63E9AF2140F0}"/>
  <workbookProtection workbookAlgorithmName="SHA-512" workbookHashValue="3R3eFf60GuFmW7fSausi0eY+nefETajjcMrWmcZ5e9KH+atghs+sjXp3M/22slOSB4+mMmvU9x/B1voCnzjoGw==" workbookSaltValue="hvRwzEudXDGAms2Esp2ZBA==" workbookSpinCount="100000" lockStructure="1"/>
  <bookViews>
    <workbookView xWindow="28680" yWindow="-5445" windowWidth="51840" windowHeight="21120" xr2:uid="{00000000-000D-0000-FFFF-FFFF00000000}"/>
  </bookViews>
  <sheets>
    <sheet name="Inschrijfblad" sheetId="2" r:id="rId1"/>
    <sheet name="A - Prijzen Resultaatgericht" sheetId="1" r:id="rId2"/>
    <sheet name="B - Prijzen Periodieken" sheetId="4" r:id="rId3"/>
  </sheets>
  <definedNames>
    <definedName name="_xlnm._FilterDatabase" localSheetId="1" hidden="1">'A - Prijzen Resultaatgericht'!$A$1:$K$97</definedName>
    <definedName name="_xlnm.Print_Area" localSheetId="1">'A - Prijzen Resultaatgericht'!$A$1:$L$132</definedName>
    <definedName name="_xlnm.Print_Area" localSheetId="2">'B - Prijzen Periodieken'!$A$1:$S$42</definedName>
    <definedName name="_xlnm.Print_Area" localSheetId="0">Inschrijfblad!$A$1:$F$46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1" i="4" l="1"/>
  <c r="K31" i="4" s="1"/>
  <c r="I32" i="4"/>
  <c r="K32" i="4" s="1"/>
  <c r="I33" i="4"/>
  <c r="I34" i="4"/>
  <c r="I35" i="4"/>
  <c r="K35" i="4" s="1"/>
  <c r="K127" i="1"/>
  <c r="K125" i="1"/>
  <c r="K117" i="1"/>
  <c r="K110" i="1"/>
  <c r="K106" i="1"/>
  <c r="K97" i="1"/>
  <c r="K67" i="1"/>
  <c r="K49" i="1"/>
  <c r="K46" i="1"/>
  <c r="K41" i="1"/>
  <c r="K35" i="1"/>
  <c r="K25" i="1"/>
  <c r="L120" i="1"/>
  <c r="F32" i="4"/>
  <c r="F33" i="4"/>
  <c r="F34" i="4"/>
  <c r="F35" i="4"/>
  <c r="F31" i="4"/>
  <c r="K34" i="4"/>
  <c r="K33" i="4"/>
  <c r="K36" i="4" l="1"/>
  <c r="E31" i="2" s="1"/>
  <c r="N21" i="4" l="1"/>
  <c r="N23" i="4"/>
  <c r="N13" i="4"/>
  <c r="N14" i="4"/>
  <c r="N15" i="4"/>
  <c r="N16" i="4"/>
  <c r="N17" i="4"/>
  <c r="N18" i="4"/>
  <c r="N19" i="4"/>
  <c r="N20" i="4"/>
  <c r="N22" i="4"/>
  <c r="N24" i="4"/>
  <c r="N25" i="4"/>
  <c r="N26" i="4"/>
  <c r="N27" i="4"/>
  <c r="N11" i="4"/>
  <c r="Q11" i="4" s="1"/>
  <c r="N5" i="4"/>
  <c r="Q5" i="4" s="1"/>
  <c r="N6" i="4"/>
  <c r="Q6" i="4" s="1"/>
  <c r="N4" i="4"/>
  <c r="Q4" i="4" s="1"/>
  <c r="L124" i="1"/>
  <c r="L123" i="1"/>
  <c r="L122" i="1"/>
  <c r="L121" i="1"/>
  <c r="L119" i="1"/>
  <c r="L116" i="1"/>
  <c r="L115" i="1"/>
  <c r="L114" i="1"/>
  <c r="L113" i="1"/>
  <c r="L112" i="1"/>
  <c r="L104" i="1"/>
  <c r="L105" i="1"/>
  <c r="L103" i="1"/>
  <c r="L102" i="1"/>
  <c r="L101" i="1"/>
  <c r="L100" i="1"/>
  <c r="L99" i="1"/>
  <c r="L48" i="1"/>
  <c r="L49" i="1" s="1"/>
  <c r="E15" i="2" s="1"/>
  <c r="L45" i="1"/>
  <c r="L44" i="1"/>
  <c r="L43" i="1"/>
  <c r="L40" i="1"/>
  <c r="L39" i="1"/>
  <c r="L38" i="1"/>
  <c r="L37" i="1"/>
  <c r="L34" i="1"/>
  <c r="L33" i="1"/>
  <c r="L32" i="1"/>
  <c r="L31" i="1"/>
  <c r="L30" i="1"/>
  <c r="L29" i="1"/>
  <c r="L28" i="1"/>
  <c r="L27" i="1"/>
  <c r="L125" i="1" l="1"/>
  <c r="E25" i="2" s="1"/>
  <c r="L117" i="1"/>
  <c r="E24" i="2" s="1"/>
  <c r="L106" i="1"/>
  <c r="L46" i="1"/>
  <c r="E14" i="2" s="1"/>
  <c r="L35" i="1"/>
  <c r="E12" i="2" s="1"/>
  <c r="L41" i="1"/>
  <c r="E13" i="2" s="1"/>
  <c r="Q26" i="4" l="1"/>
  <c r="S26" i="4" s="1"/>
  <c r="Q19" i="4"/>
  <c r="S19" i="4" s="1"/>
  <c r="Q20" i="4"/>
  <c r="S20" i="4" s="1"/>
  <c r="Q25" i="4"/>
  <c r="S25" i="4" s="1"/>
  <c r="Q18" i="4"/>
  <c r="S18" i="4" s="1"/>
  <c r="Q13" i="4"/>
  <c r="S13" i="4" s="1"/>
  <c r="Q14" i="4"/>
  <c r="S14" i="4" s="1"/>
  <c r="S11" i="4"/>
  <c r="S5" i="4"/>
  <c r="S6" i="4"/>
  <c r="S4" i="4"/>
  <c r="S7" i="4" l="1"/>
  <c r="E29" i="2" s="1"/>
  <c r="G12" i="4"/>
  <c r="N12" i="4" s="1"/>
  <c r="Q12" i="4" s="1"/>
  <c r="S12" i="4" s="1"/>
  <c r="S27" i="4" s="1"/>
  <c r="E30" i="2" l="1"/>
  <c r="L108" i="1"/>
  <c r="L109" i="1"/>
  <c r="L110" i="1" l="1"/>
  <c r="E22" i="2"/>
  <c r="E23" i="2" l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69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51" i="1"/>
  <c r="L3" i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" i="1"/>
  <c r="L97" i="1" l="1"/>
  <c r="D17" i="2" s="1"/>
  <c r="E21" i="2" s="1"/>
  <c r="L67" i="1"/>
  <c r="L25" i="1"/>
  <c r="E16" i="2" l="1"/>
  <c r="L128" i="1"/>
  <c r="E11" i="2"/>
  <c r="E26" i="2" l="1"/>
  <c r="E28" i="2" s="1"/>
  <c r="E33" i="2" s="1"/>
</calcChain>
</file>

<file path=xl/sharedStrings.xml><?xml version="1.0" encoding="utf-8"?>
<sst xmlns="http://schemas.openxmlformats.org/spreadsheetml/2006/main" count="931" uniqueCount="285">
  <si>
    <r>
      <t>Bijlage: Inschrijfblad -Z/20/161421</t>
    </r>
    <r>
      <rPr>
        <sz val="14"/>
        <color theme="0"/>
        <rFont val="Calibri"/>
        <family val="2"/>
        <scheme val="minor"/>
      </rPr>
      <t xml:space="preserve"> </t>
    </r>
    <r>
      <rPr>
        <b/>
        <sz val="14"/>
        <color theme="0"/>
        <rFont val="Calibri"/>
        <family val="2"/>
        <scheme val="minor"/>
      </rPr>
      <t>Schoonmaakdienstverlening gemeente Zevenaar</t>
    </r>
  </si>
  <si>
    <t>Invulinstructie: alleen de geel gearceerde velden dienen ingevuld te worden. Alle prijzen en tarieven dienen gesteld te zijn in euro's, excl. btw en incl. overige belastingen en/of heffingen.</t>
  </si>
  <si>
    <t>De opgegeven prijzen per m² dienen incl. materialen, middelen, personeel en alle overige kosten te zijn. Alle genoemde afnameaantallen zijn indicatief. Hieraan kunnen geen rechten worden ontleend.</t>
  </si>
  <si>
    <t>U dient de jaarprijs in te vullen voor het aansturen van de 0,3 FTE medewerkers van gemeente Zevenaar.</t>
  </si>
  <si>
    <t>U dient de jaarprijs in te vullen van de materialen en middelen welke aan de 0,3 FTE medewerkers moeten worden verstrekt.</t>
  </si>
  <si>
    <t>U dient de jaarprijs in te vullen voor de inzet van 0,3 FTE medewerkers (484 uur per jaar) welke in vermindering wordt gebracht.</t>
  </si>
  <si>
    <t>U dient dit inschrijfblad, met daarop de totaalprijzen conform uw inschrijving, rechtsgeldig te ondertekenen en in pdf-formaat toe te voegen aan uw inschrijving.</t>
  </si>
  <si>
    <t>U dient het VOLLEDIG ingevulde prijzenblad in Excel format toe te voegen aan uw inschrijving.</t>
  </si>
  <si>
    <t>Locatie</t>
  </si>
  <si>
    <t>Prijs per jaar</t>
  </si>
  <si>
    <t>Totaalprijs per jaar</t>
  </si>
  <si>
    <t>Gemeentewerf</t>
  </si>
  <si>
    <t>Marktmeester ruimte</t>
  </si>
  <si>
    <t>Directie Keet</t>
  </si>
  <si>
    <t>Schaftruimte</t>
  </si>
  <si>
    <t>Toiletruimte De Breuly</t>
  </si>
  <si>
    <t>Parkeergarage</t>
  </si>
  <si>
    <t>Gemeentehuis</t>
  </si>
  <si>
    <r>
      <t xml:space="preserve">Jaarpijs inzet 0,3 FTE medewerkers gemeente Zevenaar (484 uur per jaar) </t>
    </r>
    <r>
      <rPr>
        <sz val="11"/>
        <color rgb="FFFF0000"/>
        <rFont val="Calibri"/>
        <family val="2"/>
        <scheme val="minor"/>
      </rPr>
      <t xml:space="preserve">VERMINDERING </t>
    </r>
  </si>
  <si>
    <t>Jaarprijs aansturing 0,3 FTE medewerkers gemeente Zevenaar</t>
  </si>
  <si>
    <t xml:space="preserve">Jaarprijs materialen en middelen medewerkers gemeente Zevenaar </t>
  </si>
  <si>
    <t>Gemeentehuis minus inzet 0,3 FTE medewerkers gem. Zevenaar, incl aansturing, materialen en middelen</t>
  </si>
  <si>
    <t>transporteren -&gt;</t>
  </si>
  <si>
    <t>Aanbiedstation Lobith</t>
  </si>
  <si>
    <t>Aanbiedstation Zevenaar</t>
  </si>
  <si>
    <t>Aanbiedstation Berg</t>
  </si>
  <si>
    <t>De Cirkel</t>
  </si>
  <si>
    <t>+</t>
  </si>
  <si>
    <r>
      <rPr>
        <b/>
        <sz val="11"/>
        <color theme="1"/>
        <rFont val="Calibri"/>
        <family val="2"/>
        <scheme val="minor"/>
      </rPr>
      <t>Totaalprijs per jaar Prijzen Resultaatgericht</t>
    </r>
    <r>
      <rPr>
        <sz val="11"/>
        <color theme="1"/>
        <rFont val="Calibri"/>
        <family val="2"/>
        <scheme val="minor"/>
      </rPr>
      <t xml:space="preserve">   ('Inschrijfblad Cel E26')</t>
    </r>
  </si>
  <si>
    <r>
      <t>T</t>
    </r>
    <r>
      <rPr>
        <b/>
        <sz val="11"/>
        <color theme="1"/>
        <rFont val="Calibri"/>
        <family val="2"/>
        <scheme val="minor"/>
      </rPr>
      <t xml:space="preserve">otaalprijs per jaar Prijzen Periodieken interieur </t>
    </r>
    <r>
      <rPr>
        <sz val="11"/>
        <color theme="1"/>
        <rFont val="Calibri"/>
        <family val="2"/>
        <scheme val="minor"/>
      </rPr>
      <t xml:space="preserve">  ('B - Prijzen Periodieken Cel S7')</t>
    </r>
  </si>
  <si>
    <r>
      <rPr>
        <b/>
        <sz val="11"/>
        <color theme="1"/>
        <rFont val="Calibri"/>
        <family val="2"/>
        <scheme val="minor"/>
      </rPr>
      <t xml:space="preserve">Totaalprijs per jaar Prijzen Periodieken vloeren  </t>
    </r>
    <r>
      <rPr>
        <sz val="11"/>
        <color theme="1"/>
        <rFont val="Calibri"/>
        <family val="2"/>
        <scheme val="minor"/>
      </rPr>
      <t xml:space="preserve"> ('B - Prijzen Periodieken Cel S27')</t>
    </r>
  </si>
  <si>
    <t>P1: INSCHRIJFPRIJS (Totaalprijs per jaar) - maximaal 250 punten</t>
  </si>
  <si>
    <t>Minimaal €150.000 en maximaal €250.000</t>
  </si>
  <si>
    <t>P2: UURTARIEF (uurtarief schoonmaak op aanvraag) - maximaal 50 punten</t>
  </si>
  <si>
    <t>Minimaal €28 en maximaal €40</t>
  </si>
  <si>
    <t>ONDERTEKENING</t>
  </si>
  <si>
    <t>Inschrijver (naam organisatie)</t>
  </si>
  <si>
    <t>Naam</t>
  </si>
  <si>
    <t>Functie</t>
  </si>
  <si>
    <t xml:space="preserve">Handtekening </t>
  </si>
  <si>
    <t xml:space="preserve">Plaats en datum </t>
  </si>
  <si>
    <t>Adres</t>
  </si>
  <si>
    <t>Postcode</t>
  </si>
  <si>
    <t>Plaats</t>
  </si>
  <si>
    <t>Verdieping</t>
  </si>
  <si>
    <t>Ruimtenummer</t>
  </si>
  <si>
    <t>Ruimte</t>
  </si>
  <si>
    <t>Ruimte categorie</t>
  </si>
  <si>
    <t>Vloersoort</t>
  </si>
  <si>
    <t>Prijs per m2 per jaar</t>
  </si>
  <si>
    <t>Schoonmaakopp. in m2</t>
  </si>
  <si>
    <t>Professor Aalbersestraat 5</t>
  </si>
  <si>
    <t>6904 CA</t>
  </si>
  <si>
    <t>Zevenaar</t>
  </si>
  <si>
    <t>0.01a</t>
  </si>
  <si>
    <t>Buitenentree</t>
  </si>
  <si>
    <t>Verkeersruimten</t>
  </si>
  <si>
    <t>Klinkers</t>
  </si>
  <si>
    <t>6905 CA</t>
  </si>
  <si>
    <t>0.01</t>
  </si>
  <si>
    <t>Entree</t>
  </si>
  <si>
    <t>Tegels</t>
  </si>
  <si>
    <t>6906 CA</t>
  </si>
  <si>
    <t>0.02</t>
  </si>
  <si>
    <t>Trappenhuis</t>
  </si>
  <si>
    <t>Beton</t>
  </si>
  <si>
    <t>6907 CA</t>
  </si>
  <si>
    <t>6908 CA</t>
  </si>
  <si>
    <t>0.03</t>
  </si>
  <si>
    <t>Gang</t>
  </si>
  <si>
    <t>6909 CA</t>
  </si>
  <si>
    <t>0.04</t>
  </si>
  <si>
    <t>Werkkast</t>
  </si>
  <si>
    <t>6910 CA</t>
  </si>
  <si>
    <t>0.05</t>
  </si>
  <si>
    <t>Technische ruimte</t>
  </si>
  <si>
    <t>6911 CA</t>
  </si>
  <si>
    <t>0.06</t>
  </si>
  <si>
    <t>6912 CA</t>
  </si>
  <si>
    <t>0.07</t>
  </si>
  <si>
    <t>Rookruimte</t>
  </si>
  <si>
    <t>Beton gecoat</t>
  </si>
  <si>
    <t>6913 CA</t>
  </si>
  <si>
    <t>0.08</t>
  </si>
  <si>
    <t>Vergaderkamer</t>
  </si>
  <si>
    <t>Bureaukamers</t>
  </si>
  <si>
    <t>Korreltapijt</t>
  </si>
  <si>
    <t>6914 CA</t>
  </si>
  <si>
    <t>0.09</t>
  </si>
  <si>
    <t>Zeil</t>
  </si>
  <si>
    <t>6915 CA</t>
  </si>
  <si>
    <t>0.10</t>
  </si>
  <si>
    <t>Magazijn</t>
  </si>
  <si>
    <t>6916 CA</t>
  </si>
  <si>
    <t>0.11</t>
  </si>
  <si>
    <t>Kantoor</t>
  </si>
  <si>
    <t>Tapijt</t>
  </si>
  <si>
    <t>6917 CA</t>
  </si>
  <si>
    <t>6918 CA</t>
  </si>
  <si>
    <t>1.01</t>
  </si>
  <si>
    <t>6919 CA</t>
  </si>
  <si>
    <t>1.02</t>
  </si>
  <si>
    <t>Linoleum</t>
  </si>
  <si>
    <t>6920 CA</t>
  </si>
  <si>
    <t>1.03</t>
  </si>
  <si>
    <t>6921 CA</t>
  </si>
  <si>
    <t>1.04</t>
  </si>
  <si>
    <t>Toiletruimte dames</t>
  </si>
  <si>
    <t>Sanitair</t>
  </si>
  <si>
    <t>6922 CA</t>
  </si>
  <si>
    <t>1.05</t>
  </si>
  <si>
    <t>Wasruimte</t>
  </si>
  <si>
    <t>6923 CA</t>
  </si>
  <si>
    <t>1.06</t>
  </si>
  <si>
    <t>Toiletruimte heren</t>
  </si>
  <si>
    <t>6924 CA</t>
  </si>
  <si>
    <t>1.07</t>
  </si>
  <si>
    <t>Keuken</t>
  </si>
  <si>
    <t>6925 CA</t>
  </si>
  <si>
    <t>1.08</t>
  </si>
  <si>
    <t>Kantine</t>
  </si>
  <si>
    <t>6926 CA</t>
  </si>
  <si>
    <t>1.09</t>
  </si>
  <si>
    <t>Raadhuisplein 1d</t>
  </si>
  <si>
    <t>6901 GN</t>
  </si>
  <si>
    <t>kantoor</t>
  </si>
  <si>
    <t>pvc vloer</t>
  </si>
  <si>
    <t xml:space="preserve">wc heren </t>
  </si>
  <si>
    <t>wc dames</t>
  </si>
  <si>
    <t>keuken</t>
  </si>
  <si>
    <t>verkeersruimten</t>
  </si>
  <si>
    <t>gang/entree</t>
  </si>
  <si>
    <t>wc en douch</t>
  </si>
  <si>
    <t>omkleedruimte</t>
  </si>
  <si>
    <t>Ramen</t>
  </si>
  <si>
    <t>Glas</t>
  </si>
  <si>
    <t>Direcktie keet</t>
  </si>
  <si>
    <t>ergens in Zevenaar</t>
  </si>
  <si>
    <t xml:space="preserve">kantoorje </t>
  </si>
  <si>
    <t>wc</t>
  </si>
  <si>
    <t>vergaderruimte</t>
  </si>
  <si>
    <t>Nijverheidstraat 21</t>
  </si>
  <si>
    <t>6987 EN</t>
  </si>
  <si>
    <t>Giesbeek</t>
  </si>
  <si>
    <t>pantry</t>
  </si>
  <si>
    <t>ramen</t>
  </si>
  <si>
    <t>Breulylaan</t>
  </si>
  <si>
    <t>6905 DZ</t>
  </si>
  <si>
    <t>Natuur WC, vandalisme gevoelig</t>
  </si>
  <si>
    <t>Oude Wal</t>
  </si>
  <si>
    <t>6901 AT</t>
  </si>
  <si>
    <t>-2.01</t>
  </si>
  <si>
    <t>6902 AT</t>
  </si>
  <si>
    <t>-2.02</t>
  </si>
  <si>
    <t>Trap</t>
  </si>
  <si>
    <t>6903 AT</t>
  </si>
  <si>
    <t>-2.03</t>
  </si>
  <si>
    <t>Opslagruimte</t>
  </si>
  <si>
    <t>6904 AT</t>
  </si>
  <si>
    <t>-2.04</t>
  </si>
  <si>
    <t>Antislip</t>
  </si>
  <si>
    <t>6905 AT</t>
  </si>
  <si>
    <t>-2.05</t>
  </si>
  <si>
    <t>6906 AT</t>
  </si>
  <si>
    <t>-2.06</t>
  </si>
  <si>
    <t>Lift</t>
  </si>
  <si>
    <t>Metaal</t>
  </si>
  <si>
    <t>6907 AT</t>
  </si>
  <si>
    <t>-1.01</t>
  </si>
  <si>
    <t>Staalrooster</t>
  </si>
  <si>
    <t>6908 AT</t>
  </si>
  <si>
    <t>-1.02</t>
  </si>
  <si>
    <t>6909 AT</t>
  </si>
  <si>
    <t>-1.03</t>
  </si>
  <si>
    <t>6910 AT</t>
  </si>
  <si>
    <t>-1.04</t>
  </si>
  <si>
    <t>Pantry</t>
  </si>
  <si>
    <t>6911 AT</t>
  </si>
  <si>
    <t>-1.04a</t>
  </si>
  <si>
    <t>Toiletruimte</t>
  </si>
  <si>
    <t>6912 AT</t>
  </si>
  <si>
    <t>-1.05</t>
  </si>
  <si>
    <t>6913 AT</t>
  </si>
  <si>
    <t>-1.06</t>
  </si>
  <si>
    <t>6914 AT</t>
  </si>
  <si>
    <t>-1.07</t>
  </si>
  <si>
    <t>Hellingbaan</t>
  </si>
  <si>
    <t>6915 AT</t>
  </si>
  <si>
    <t>-1.08</t>
  </si>
  <si>
    <t>-1.09</t>
  </si>
  <si>
    <t>Kerkstraat 27</t>
  </si>
  <si>
    <t>6901AA</t>
  </si>
  <si>
    <t>Inloopmat</t>
  </si>
  <si>
    <t>Gang/kopieerhoek</t>
  </si>
  <si>
    <t>Gietvloer</t>
  </si>
  <si>
    <t>Garderobe</t>
  </si>
  <si>
    <t>Wachtruimte</t>
  </si>
  <si>
    <t>Toilet (MIVA)</t>
  </si>
  <si>
    <t>Bibliotheek</t>
  </si>
  <si>
    <t>Concentratiewerkplek</t>
  </si>
  <si>
    <t>Flexwerkzone</t>
  </si>
  <si>
    <t>Kantoortuin</t>
  </si>
  <si>
    <t>Receptie</t>
  </si>
  <si>
    <t>Studieruimte</t>
  </si>
  <si>
    <t>Overlegruimte</t>
  </si>
  <si>
    <t>Vergaderruimte</t>
  </si>
  <si>
    <t>Ontmoetingsruimte</t>
  </si>
  <si>
    <t>Postkamer</t>
  </si>
  <si>
    <t>Reproruimte</t>
  </si>
  <si>
    <t>Opslag</t>
  </si>
  <si>
    <t>Hout</t>
  </si>
  <si>
    <t>Marmer</t>
  </si>
  <si>
    <t>Verkeersruimte</t>
  </si>
  <si>
    <t>Halve Maan 20 a</t>
  </si>
  <si>
    <t>6915 SW</t>
  </si>
  <si>
    <t>Lobith</t>
  </si>
  <si>
    <t>keukentje</t>
  </si>
  <si>
    <t>schafruimte</t>
  </si>
  <si>
    <t>kantoor/wc/keuken/hal</t>
  </si>
  <si>
    <t>6915 Sw</t>
  </si>
  <si>
    <t>Douch</t>
  </si>
  <si>
    <t>Micro 7</t>
  </si>
  <si>
    <t>6902 KP</t>
  </si>
  <si>
    <t>kantoor/keuken/wc</t>
  </si>
  <si>
    <t>Nijverheidstraat 12</t>
  </si>
  <si>
    <t>7041 GE</t>
  </si>
  <si>
    <t>'s-HeerenBerg</t>
  </si>
  <si>
    <t>2 wc</t>
  </si>
  <si>
    <t>Portaal</t>
  </si>
  <si>
    <t>Vloerbedekking</t>
  </si>
  <si>
    <t>Claudius Civistraat 3</t>
  </si>
  <si>
    <t>6911AW</t>
  </si>
  <si>
    <t>Pannerden</t>
  </si>
  <si>
    <t>Open plein</t>
  </si>
  <si>
    <t>Kantoren</t>
  </si>
  <si>
    <t>Totaal m2 (controle)</t>
  </si>
  <si>
    <t>Kleurlegenda</t>
  </si>
  <si>
    <t>Totale inschrijfprijs per jaar (controle)</t>
  </si>
  <si>
    <t>geen specifieke periodieke werkzaamheden benoemd en gevraagd</t>
  </si>
  <si>
    <t>door u in te vullen prijzen</t>
  </si>
  <si>
    <t>berekend subtotaal per regel</t>
  </si>
  <si>
    <t>Subtotalen gekoppeld naar Inschijfblad</t>
  </si>
  <si>
    <t>Periodiek interieur</t>
  </si>
  <si>
    <t>Inventarissoort</t>
  </si>
  <si>
    <t>Handeling</t>
  </si>
  <si>
    <t>Directie keet</t>
  </si>
  <si>
    <t>Toilet De Breuly</t>
  </si>
  <si>
    <t>Totaal</t>
  </si>
  <si>
    <t>eenheid</t>
  </si>
  <si>
    <t>prijs per eenheid</t>
  </si>
  <si>
    <t>prijs</t>
  </si>
  <si>
    <t>Subtotaal per jaar</t>
  </si>
  <si>
    <t>Geheel reinigen</t>
  </si>
  <si>
    <t>m2</t>
  </si>
  <si>
    <t>Sanitaire ruimten</t>
  </si>
  <si>
    <t>Periodiek vloeren</t>
  </si>
  <si>
    <t>Antislipvloer</t>
  </si>
  <si>
    <t>Hoge druk reinigen of schrobben</t>
  </si>
  <si>
    <t>Betonvloer</t>
  </si>
  <si>
    <t>Schrobben</t>
  </si>
  <si>
    <t>Betonvloer gecoat</t>
  </si>
  <si>
    <t>Houten vloer</t>
  </si>
  <si>
    <t>Klinkervloer</t>
  </si>
  <si>
    <t>Tapijtreinigen</t>
  </si>
  <si>
    <t>Linoleumvloer</t>
  </si>
  <si>
    <t>Strippen en conserveren</t>
  </si>
  <si>
    <t>Sprayen en opwrijven</t>
  </si>
  <si>
    <t>Marmer vloer</t>
  </si>
  <si>
    <t>Metaalvloer</t>
  </si>
  <si>
    <t>PVC vloer</t>
  </si>
  <si>
    <t>Tapijtvloer</t>
  </si>
  <si>
    <t>Tegelvloer</t>
  </si>
  <si>
    <t>Zeilvloer</t>
  </si>
  <si>
    <t>Kunststof</t>
  </si>
  <si>
    <t>Periodiek glas</t>
  </si>
  <si>
    <t>Balustrade glas</t>
  </si>
  <si>
    <t>Separatie glas tweezijdig</t>
  </si>
  <si>
    <t>Gevelglas binnen</t>
  </si>
  <si>
    <t>Gevelglas buiten</t>
  </si>
  <si>
    <t>Dak glas</t>
  </si>
  <si>
    <t>frequentie (per jaar)</t>
  </si>
  <si>
    <r>
      <rPr>
        <b/>
        <sz val="11"/>
        <color theme="1"/>
        <rFont val="Calibri"/>
        <family val="2"/>
        <scheme val="minor"/>
      </rPr>
      <t xml:space="preserve">Totaalprijs per jaar Prijzen Periodieken glas  </t>
    </r>
    <r>
      <rPr>
        <sz val="11"/>
        <color theme="1"/>
        <rFont val="Calibri"/>
        <family val="2"/>
        <scheme val="minor"/>
      </rPr>
      <t xml:space="preserve"> ('B - Prijzen Periodieken Cel K36')</t>
    </r>
  </si>
  <si>
    <t>Toilet</t>
  </si>
  <si>
    <t>subtotaal</t>
  </si>
  <si>
    <t>De op dit tabblad genoemde frequenties zijn ramingen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</si>
</sst>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 &quot;€&quot;\ * #,##0.00_ ;_ &quot;€&quot;\ * \-#,##0.00_ ;_ &quot;€&quot;\ * &quot;-&quot;??_ ;_ @_ "/>
    <numFmt numFmtId="164" formatCode="_(* #,##0.00_);_(* \(#,##0.00\);_(* &quot;-&quot;??_);_(@_)"/>
    <numFmt numFmtId="165" formatCode="000"/>
    <numFmt numFmtId="166" formatCode="_(&quot;€&quot;* #,##0.00_);_(&quot;€&quot;* \(#,##0.00\);_(&quot;€&quot;* &quot;-&quot;??_);_(@_)"/>
    <numFmt numFmtId="167" formatCode="0.0"/>
    <numFmt numFmtId="168" formatCode="&quot;€&quot;\ #,##0.00"/>
    <numFmt numFmtId="169" formatCode="#,##0.00_ ;[Red]\-#,##0.00\ 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Tahoma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3" fillId="2" borderId="0" applyNumberFormat="0" applyBorder="0" applyAlignment="0" applyProtection="0"/>
    <xf numFmtId="44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</cellStyleXfs>
  <cellXfs count="118">
    <xf numFmtId="0" fontId="0" fillId="0" borderId="0" xfId="0"/>
    <xf numFmtId="0" fontId="2" fillId="2" borderId="0" xfId="2" applyFont="1"/>
    <xf numFmtId="2" fontId="4" fillId="0" borderId="1" xfId="0" applyNumberFormat="1" applyFont="1" applyBorder="1"/>
    <xf numFmtId="0" fontId="4" fillId="0" borderId="1" xfId="0" applyFont="1" applyBorder="1"/>
    <xf numFmtId="165" fontId="4" fillId="0" borderId="1" xfId="0" applyNumberFormat="1" applyFont="1" applyBorder="1" applyAlignment="1">
      <alignment horizontal="left"/>
    </xf>
    <xf numFmtId="0" fontId="4" fillId="0" borderId="1" xfId="1" applyNumberFormat="1" applyFont="1" applyFill="1" applyBorder="1" applyAlignment="1"/>
    <xf numFmtId="1" fontId="4" fillId="0" borderId="1" xfId="0" applyNumberFormat="1" applyFont="1" applyBorder="1" applyAlignment="1">
      <alignment horizontal="center"/>
    </xf>
    <xf numFmtId="0" fontId="4" fillId="0" borderId="2" xfId="0" applyFont="1" applyBorder="1"/>
    <xf numFmtId="0" fontId="4" fillId="0" borderId="3" xfId="0" applyFont="1" applyBorder="1"/>
    <xf numFmtId="0" fontId="2" fillId="0" borderId="0" xfId="2" applyFont="1" applyFill="1"/>
    <xf numFmtId="0" fontId="0" fillId="0" borderId="1" xfId="0" applyBorder="1"/>
    <xf numFmtId="0" fontId="5" fillId="0" borderId="0" xfId="0" applyFont="1"/>
    <xf numFmtId="0" fontId="1" fillId="4" borderId="0" xfId="5"/>
    <xf numFmtId="0" fontId="2" fillId="3" borderId="1" xfId="4" applyFont="1" applyBorder="1" applyAlignment="1">
      <alignment vertical="center"/>
    </xf>
    <xf numFmtId="0" fontId="0" fillId="0" borderId="0" xfId="0" applyAlignment="1">
      <alignment horizontal="left"/>
    </xf>
    <xf numFmtId="2" fontId="4" fillId="6" borderId="1" xfId="0" applyNumberFormat="1" applyFont="1" applyFill="1" applyBorder="1"/>
    <xf numFmtId="0" fontId="4" fillId="6" borderId="1" xfId="0" applyFont="1" applyFill="1" applyBorder="1"/>
    <xf numFmtId="1" fontId="4" fillId="6" borderId="1" xfId="0" applyNumberFormat="1" applyFont="1" applyFill="1" applyBorder="1" applyAlignment="1">
      <alignment horizontal="center"/>
    </xf>
    <xf numFmtId="165" fontId="4" fillId="6" borderId="1" xfId="0" applyNumberFormat="1" applyFont="1" applyFill="1" applyBorder="1" applyAlignment="1">
      <alignment horizontal="left"/>
    </xf>
    <xf numFmtId="0" fontId="4" fillId="6" borderId="1" xfId="1" applyNumberFormat="1" applyFont="1" applyFill="1" applyBorder="1" applyAlignment="1"/>
    <xf numFmtId="0" fontId="0" fillId="0" borderId="1" xfId="0" applyBorder="1" applyProtection="1">
      <protection locked="0"/>
    </xf>
    <xf numFmtId="166" fontId="0" fillId="0" borderId="1" xfId="3" applyNumberFormat="1" applyFont="1" applyFill="1" applyBorder="1"/>
    <xf numFmtId="0" fontId="0" fillId="0" borderId="1" xfId="3" applyNumberFormat="1" applyFont="1" applyFill="1" applyBorder="1"/>
    <xf numFmtId="0" fontId="9" fillId="0" borderId="0" xfId="0" applyFont="1"/>
    <xf numFmtId="166" fontId="0" fillId="0" borderId="3" xfId="3" applyNumberFormat="1" applyFont="1" applyFill="1" applyBorder="1"/>
    <xf numFmtId="167" fontId="0" fillId="0" borderId="0" xfId="0" applyNumberFormat="1"/>
    <xf numFmtId="0" fontId="0" fillId="0" borderId="0" xfId="0" applyAlignment="1">
      <alignment horizontal="right"/>
    </xf>
    <xf numFmtId="167" fontId="0" fillId="0" borderId="0" xfId="0" applyNumberFormat="1" applyAlignment="1">
      <alignment horizontal="right"/>
    </xf>
    <xf numFmtId="0" fontId="6" fillId="10" borderId="1" xfId="0" applyFont="1" applyFill="1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6" borderId="1" xfId="0" applyFill="1" applyBorder="1" applyAlignment="1">
      <alignment horizontal="left"/>
    </xf>
    <xf numFmtId="0" fontId="0" fillId="6" borderId="1" xfId="0" applyFill="1" applyBorder="1" applyAlignment="1">
      <alignment horizontal="right"/>
    </xf>
    <xf numFmtId="0" fontId="0" fillId="6" borderId="1" xfId="0" applyFill="1" applyBorder="1"/>
    <xf numFmtId="2" fontId="0" fillId="0" borderId="1" xfId="0" applyNumberFormat="1" applyBorder="1"/>
    <xf numFmtId="0" fontId="0" fillId="0" borderId="4" xfId="0" applyBorder="1" applyAlignment="1">
      <alignment horizontal="left"/>
    </xf>
    <xf numFmtId="0" fontId="0" fillId="0" borderId="9" xfId="0" applyBorder="1" applyAlignment="1">
      <alignment horizontal="left"/>
    </xf>
    <xf numFmtId="167" fontId="0" fillId="0" borderId="9" xfId="0" applyNumberFormat="1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9" xfId="0" applyBorder="1"/>
    <xf numFmtId="0" fontId="0" fillId="0" borderId="10" xfId="0" applyBorder="1" applyAlignment="1">
      <alignment horizontal="left"/>
    </xf>
    <xf numFmtId="167" fontId="0" fillId="0" borderId="10" xfId="0" applyNumberFormat="1" applyBorder="1" applyAlignment="1">
      <alignment horizontal="right"/>
    </xf>
    <xf numFmtId="0" fontId="0" fillId="0" borderId="10" xfId="0" applyBorder="1" applyAlignment="1">
      <alignment horizontal="right"/>
    </xf>
    <xf numFmtId="0" fontId="0" fillId="0" borderId="10" xfId="0" applyBorder="1"/>
    <xf numFmtId="0" fontId="13" fillId="0" borderId="10" xfId="0" applyFont="1" applyBorder="1" applyAlignment="1">
      <alignment horizontal="left"/>
    </xf>
    <xf numFmtId="0" fontId="13" fillId="0" borderId="0" xfId="0" applyFont="1"/>
    <xf numFmtId="0" fontId="0" fillId="6" borderId="4" xfId="0" applyFill="1" applyBorder="1" applyAlignment="1">
      <alignment horizontal="left"/>
    </xf>
    <xf numFmtId="0" fontId="0" fillId="6" borderId="2" xfId="0" applyFill="1" applyBorder="1" applyAlignment="1">
      <alignment horizontal="left"/>
    </xf>
    <xf numFmtId="0" fontId="0" fillId="5" borderId="4" xfId="0" applyFill="1" applyBorder="1" applyAlignment="1">
      <alignment horizontal="left"/>
    </xf>
    <xf numFmtId="0" fontId="0" fillId="5" borderId="2" xfId="0" applyFill="1" applyBorder="1" applyAlignment="1">
      <alignment horizontal="left"/>
    </xf>
    <xf numFmtId="0" fontId="0" fillId="7" borderId="4" xfId="0" applyFill="1" applyBorder="1"/>
    <xf numFmtId="0" fontId="0" fillId="7" borderId="2" xfId="0" applyFill="1" applyBorder="1"/>
    <xf numFmtId="0" fontId="0" fillId="8" borderId="4" xfId="0" applyFill="1" applyBorder="1" applyAlignment="1">
      <alignment horizontal="left"/>
    </xf>
    <xf numFmtId="0" fontId="0" fillId="8" borderId="2" xfId="0" applyFill="1" applyBorder="1" applyAlignment="1">
      <alignment horizontal="left"/>
    </xf>
    <xf numFmtId="0" fontId="12" fillId="0" borderId="0" xfId="0" applyFont="1" applyAlignment="1">
      <alignment horizontal="left"/>
    </xf>
    <xf numFmtId="166" fontId="0" fillId="8" borderId="1" xfId="3" applyNumberFormat="1" applyFont="1" applyFill="1" applyBorder="1"/>
    <xf numFmtId="166" fontId="0" fillId="8" borderId="1" xfId="3" applyNumberFormat="1" applyFont="1" applyFill="1" applyBorder="1" applyAlignment="1"/>
    <xf numFmtId="0" fontId="1" fillId="4" borderId="0" xfId="5" applyAlignment="1">
      <alignment vertical="center"/>
    </xf>
    <xf numFmtId="168" fontId="0" fillId="12" borderId="1" xfId="0" applyNumberFormat="1" applyFill="1" applyBorder="1" applyAlignment="1">
      <alignment horizontal="right"/>
    </xf>
    <xf numFmtId="168" fontId="0" fillId="7" borderId="1" xfId="0" applyNumberFormat="1" applyFill="1" applyBorder="1"/>
    <xf numFmtId="168" fontId="0" fillId="8" borderId="6" xfId="0" applyNumberFormat="1" applyFill="1" applyBorder="1"/>
    <xf numFmtId="44" fontId="12" fillId="0" borderId="6" xfId="5" applyNumberFormat="1" applyFont="1" applyFill="1" applyBorder="1" applyAlignment="1">
      <alignment vertical="center"/>
    </xf>
    <xf numFmtId="0" fontId="0" fillId="12" borderId="0" xfId="0" applyFill="1"/>
    <xf numFmtId="0" fontId="0" fillId="12" borderId="0" xfId="0" applyFill="1" applyProtection="1">
      <protection locked="0"/>
    </xf>
    <xf numFmtId="166" fontId="0" fillId="12" borderId="0" xfId="3" applyNumberFormat="1" applyFont="1" applyFill="1" applyBorder="1"/>
    <xf numFmtId="0" fontId="0" fillId="12" borderId="9" xfId="0" applyFill="1" applyBorder="1"/>
    <xf numFmtId="0" fontId="0" fillId="12" borderId="9" xfId="0" applyFill="1" applyBorder="1" applyProtection="1">
      <protection locked="0"/>
    </xf>
    <xf numFmtId="166" fontId="0" fillId="0" borderId="3" xfId="3" applyNumberFormat="1" applyFont="1" applyBorder="1"/>
    <xf numFmtId="166" fontId="0" fillId="8" borderId="7" xfId="3" applyNumberFormat="1" applyFont="1" applyFill="1" applyBorder="1"/>
    <xf numFmtId="169" fontId="0" fillId="8" borderId="1" xfId="3" applyNumberFormat="1" applyFont="1" applyFill="1" applyBorder="1"/>
    <xf numFmtId="0" fontId="6" fillId="4" borderId="1" xfId="5" applyFont="1" applyBorder="1" applyProtection="1"/>
    <xf numFmtId="44" fontId="2" fillId="2" borderId="1" xfId="2" applyNumberFormat="1" applyFont="1" applyBorder="1"/>
    <xf numFmtId="44" fontId="0" fillId="9" borderId="1" xfId="0" applyNumberFormat="1" applyFill="1" applyBorder="1"/>
    <xf numFmtId="44" fontId="0" fillId="8" borderId="6" xfId="0" applyNumberFormat="1" applyFill="1" applyBorder="1"/>
    <xf numFmtId="44" fontId="0" fillId="6" borderId="3" xfId="0" applyNumberFormat="1" applyFill="1" applyBorder="1"/>
    <xf numFmtId="44" fontId="0" fillId="0" borderId="0" xfId="0" applyNumberFormat="1"/>
    <xf numFmtId="2" fontId="2" fillId="2" borderId="0" xfId="2" applyNumberFormat="1" applyFont="1" applyAlignment="1">
      <alignment horizontal="left" vertical="center"/>
    </xf>
    <xf numFmtId="2" fontId="4" fillId="0" borderId="4" xfId="0" applyNumberFormat="1" applyFont="1" applyBorder="1" applyAlignment="1">
      <alignment horizontal="center" vertical="center"/>
    </xf>
    <xf numFmtId="2" fontId="4" fillId="6" borderId="4" xfId="0" applyNumberFormat="1" applyFont="1" applyFill="1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0" fillId="0" borderId="11" xfId="0" applyBorder="1"/>
    <xf numFmtId="2" fontId="0" fillId="0" borderId="1" xfId="0" applyNumberFormat="1" applyBorder="1" applyAlignment="1">
      <alignment horizontal="right"/>
    </xf>
    <xf numFmtId="2" fontId="0" fillId="6" borderId="1" xfId="0" applyNumberFormat="1" applyFill="1" applyBorder="1" applyAlignment="1">
      <alignment horizontal="right"/>
    </xf>
    <xf numFmtId="168" fontId="0" fillId="7" borderId="8" xfId="0" applyNumberFormat="1" applyFill="1" applyBorder="1"/>
    <xf numFmtId="44" fontId="0" fillId="0" borderId="6" xfId="0" applyNumberFormat="1" applyBorder="1"/>
    <xf numFmtId="2" fontId="4" fillId="5" borderId="1" xfId="0" applyNumberFormat="1" applyFont="1" applyFill="1" applyBorder="1" applyProtection="1">
      <protection locked="0"/>
    </xf>
    <xf numFmtId="168" fontId="0" fillId="5" borderId="1" xfId="0" applyNumberFormat="1" applyFill="1" applyBorder="1" applyAlignment="1" applyProtection="1">
      <alignment horizontal="right"/>
      <protection locked="0"/>
    </xf>
    <xf numFmtId="166" fontId="5" fillId="5" borderId="1" xfId="3" applyNumberFormat="1" applyFont="1" applyFill="1" applyBorder="1" applyProtection="1">
      <protection locked="0"/>
    </xf>
    <xf numFmtId="166" fontId="0" fillId="5" borderId="1" xfId="3" applyNumberFormat="1" applyFont="1" applyFill="1" applyBorder="1" applyProtection="1">
      <protection locked="0"/>
    </xf>
    <xf numFmtId="166" fontId="0" fillId="5" borderId="7" xfId="3" applyNumberFormat="1" applyFont="1" applyFill="1" applyBorder="1" applyProtection="1">
      <protection locked="0"/>
    </xf>
    <xf numFmtId="44" fontId="12" fillId="5" borderId="6" xfId="3" applyFont="1" applyFill="1" applyBorder="1" applyAlignment="1" applyProtection="1">
      <alignment vertical="center"/>
      <protection locked="0"/>
    </xf>
    <xf numFmtId="0" fontId="1" fillId="13" borderId="1" xfId="5" applyFill="1" applyBorder="1" applyAlignment="1" applyProtection="1">
      <alignment horizontal="center"/>
      <protection locked="0"/>
    </xf>
    <xf numFmtId="0" fontId="0" fillId="0" borderId="4" xfId="5" applyFont="1" applyFill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13" borderId="1" xfId="5" applyFont="1" applyFill="1" applyBorder="1" applyAlignment="1" applyProtection="1">
      <alignment horizontal="center"/>
      <protection locked="0"/>
    </xf>
    <xf numFmtId="0" fontId="6" fillId="4" borderId="8" xfId="5" applyFont="1" applyBorder="1" applyAlignment="1" applyProtection="1">
      <alignment horizontal="left" vertical="top"/>
    </xf>
    <xf numFmtId="0" fontId="6" fillId="4" borderId="11" xfId="5" applyFont="1" applyBorder="1" applyAlignment="1" applyProtection="1">
      <alignment horizontal="left" vertical="top"/>
    </xf>
    <xf numFmtId="0" fontId="6" fillId="4" borderId="3" xfId="5" applyFont="1" applyBorder="1" applyAlignment="1" applyProtection="1">
      <alignment horizontal="left" vertical="top"/>
    </xf>
    <xf numFmtId="0" fontId="1" fillId="13" borderId="9" xfId="5" applyFill="1" applyBorder="1" applyAlignment="1" applyProtection="1">
      <alignment horizontal="center"/>
      <protection locked="0"/>
    </xf>
    <xf numFmtId="0" fontId="1" fillId="13" borderId="12" xfId="5" applyFill="1" applyBorder="1" applyAlignment="1" applyProtection="1">
      <alignment horizontal="center"/>
      <protection locked="0"/>
    </xf>
    <xf numFmtId="0" fontId="1" fillId="13" borderId="0" xfId="5" applyFill="1" applyBorder="1" applyAlignment="1" applyProtection="1">
      <alignment horizontal="center"/>
      <protection locked="0"/>
    </xf>
    <xf numFmtId="0" fontId="1" fillId="13" borderId="13" xfId="5" applyFill="1" applyBorder="1" applyAlignment="1" applyProtection="1">
      <alignment horizontal="center"/>
      <protection locked="0"/>
    </xf>
    <xf numFmtId="0" fontId="1" fillId="13" borderId="10" xfId="5" applyFill="1" applyBorder="1" applyAlignment="1" applyProtection="1">
      <alignment horizontal="center"/>
      <protection locked="0"/>
    </xf>
    <xf numFmtId="0" fontId="1" fillId="13" borderId="14" xfId="5" applyFill="1" applyBorder="1" applyAlignment="1" applyProtection="1">
      <alignment horizontal="center"/>
      <protection locked="0"/>
    </xf>
    <xf numFmtId="0" fontId="0" fillId="9" borderId="1" xfId="4" applyFont="1" applyFill="1" applyBorder="1" applyAlignment="1">
      <alignment horizontal="center" vertical="center"/>
    </xf>
    <xf numFmtId="0" fontId="1" fillId="9" borderId="1" xfId="4" applyFill="1" applyBorder="1" applyAlignment="1">
      <alignment horizontal="center" vertical="center"/>
    </xf>
    <xf numFmtId="0" fontId="7" fillId="11" borderId="4" xfId="5" applyFont="1" applyFill="1" applyBorder="1" applyAlignment="1">
      <alignment horizontal="center" vertical="center"/>
    </xf>
    <xf numFmtId="0" fontId="7" fillId="11" borderId="5" xfId="5" applyFont="1" applyFill="1" applyBorder="1" applyAlignment="1">
      <alignment horizontal="center" vertical="center"/>
    </xf>
    <xf numFmtId="0" fontId="7" fillId="11" borderId="15" xfId="5" applyFont="1" applyFill="1" applyBorder="1" applyAlignment="1">
      <alignment horizontal="center" vertical="center"/>
    </xf>
    <xf numFmtId="0" fontId="0" fillId="0" borderId="5" xfId="5" applyFont="1" applyFill="1" applyBorder="1" applyAlignment="1">
      <alignment horizontal="center" wrapText="1"/>
    </xf>
    <xf numFmtId="0" fontId="0" fillId="0" borderId="2" xfId="5" applyFont="1" applyFill="1" applyBorder="1" applyAlignment="1">
      <alignment horizontal="center" wrapText="1"/>
    </xf>
    <xf numFmtId="0" fontId="7" fillId="2" borderId="0" xfId="2" applyFont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0" fillId="0" borderId="1" xfId="5" applyFont="1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/>
    </xf>
  </cellXfs>
  <cellStyles count="6">
    <cellStyle name="20% - Accent5" xfId="5" builtinId="46"/>
    <cellStyle name="60% - Accent1" xfId="4" builtinId="32"/>
    <cellStyle name="Accent1" xfId="2" builtinId="29"/>
    <cellStyle name="Komma" xfId="1" builtinId="3"/>
    <cellStyle name="Standaard" xfId="0" builtinId="0"/>
    <cellStyle name="Valuta" xfId="3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59"/>
  <sheetViews>
    <sheetView tabSelected="1" topLeftCell="A7" zoomScaleNormal="100" workbookViewId="0">
      <selection activeCell="D23" sqref="D23"/>
    </sheetView>
  </sheetViews>
  <sheetFormatPr defaultRowHeight="14.5" x14ac:dyDescent="0.35"/>
  <cols>
    <col min="1" max="1" width="38.26953125" bestFit="1" customWidth="1"/>
    <col min="2" max="2" width="32.1796875" customWidth="1"/>
    <col min="3" max="3" width="33.1796875" customWidth="1"/>
    <col min="4" max="4" width="15.54296875" customWidth="1"/>
    <col min="5" max="5" width="21" customWidth="1"/>
    <col min="6" max="6" width="2" customWidth="1"/>
  </cols>
  <sheetData>
    <row r="1" spans="1:18" ht="18.5" x14ac:dyDescent="0.45">
      <c r="A1" s="112" t="s">
        <v>0</v>
      </c>
      <c r="B1" s="112"/>
      <c r="C1" s="112"/>
      <c r="D1" s="112"/>
      <c r="E1" s="1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</row>
    <row r="2" spans="1:18" ht="29.25" customHeight="1" x14ac:dyDescent="0.35">
      <c r="A2" s="113" t="s">
        <v>1</v>
      </c>
      <c r="B2" s="113"/>
      <c r="C2" s="113"/>
      <c r="D2" s="113"/>
      <c r="E2" s="113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</row>
    <row r="3" spans="1:18" ht="30.75" customHeight="1" x14ac:dyDescent="0.35">
      <c r="A3" s="114" t="s">
        <v>2</v>
      </c>
      <c r="B3" s="114"/>
      <c r="C3" s="114"/>
      <c r="D3" s="114"/>
      <c r="E3" s="114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</row>
    <row r="4" spans="1:18" x14ac:dyDescent="0.35">
      <c r="A4" s="115" t="s">
        <v>3</v>
      </c>
      <c r="B4" s="115"/>
      <c r="C4" s="115"/>
      <c r="D4" s="115"/>
      <c r="E4" s="115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x14ac:dyDescent="0.35">
      <c r="A5" s="115" t="s">
        <v>4</v>
      </c>
      <c r="B5" s="115"/>
      <c r="C5" s="115"/>
      <c r="D5" s="115"/>
      <c r="E5" s="115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8" ht="17.25" customHeight="1" x14ac:dyDescent="0.35">
      <c r="A6" s="92" t="s">
        <v>5</v>
      </c>
      <c r="B6" s="110"/>
      <c r="C6" s="110"/>
      <c r="D6" s="110"/>
      <c r="E6" s="111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</row>
    <row r="7" spans="1:18" ht="17.25" customHeight="1" x14ac:dyDescent="0.35">
      <c r="A7" s="92" t="s">
        <v>6</v>
      </c>
      <c r="B7" s="93"/>
      <c r="C7" s="93"/>
      <c r="D7" s="93"/>
      <c r="E7" s="94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8" ht="17.25" customHeight="1" x14ac:dyDescent="0.35">
      <c r="A8" s="92" t="s">
        <v>7</v>
      </c>
      <c r="B8" s="93"/>
      <c r="C8" s="93"/>
      <c r="D8" s="93"/>
      <c r="E8" s="94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</row>
    <row r="9" spans="1:18" x14ac:dyDescent="0.35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</row>
    <row r="10" spans="1:18" ht="36" customHeight="1" x14ac:dyDescent="0.35">
      <c r="A10" s="13" t="s">
        <v>8</v>
      </c>
      <c r="B10" s="13"/>
      <c r="C10" s="13"/>
      <c r="D10" s="13" t="s">
        <v>9</v>
      </c>
      <c r="E10" s="13" t="s">
        <v>10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</row>
    <row r="11" spans="1:18" x14ac:dyDescent="0.35">
      <c r="A11" s="10" t="s">
        <v>11</v>
      </c>
      <c r="B11" s="10"/>
      <c r="C11" s="20"/>
      <c r="D11" s="10"/>
      <c r="E11" s="55">
        <f>'A - Prijzen Resultaatgericht'!L25</f>
        <v>0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</row>
    <row r="12" spans="1:18" x14ac:dyDescent="0.35">
      <c r="A12" s="10" t="s">
        <v>12</v>
      </c>
      <c r="B12" s="10"/>
      <c r="C12" s="20"/>
      <c r="D12" s="10"/>
      <c r="E12" s="55">
        <f>'A - Prijzen Resultaatgericht'!L35</f>
        <v>0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</row>
    <row r="13" spans="1:18" x14ac:dyDescent="0.35">
      <c r="A13" s="10" t="s">
        <v>13</v>
      </c>
      <c r="B13" s="10"/>
      <c r="C13" s="20"/>
      <c r="D13" s="10"/>
      <c r="E13" s="55">
        <f>'A - Prijzen Resultaatgericht'!L41</f>
        <v>0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</row>
    <row r="14" spans="1:18" x14ac:dyDescent="0.35">
      <c r="A14" s="10" t="s">
        <v>14</v>
      </c>
      <c r="B14" s="10"/>
      <c r="C14" s="20"/>
      <c r="D14" s="10"/>
      <c r="E14" s="55">
        <f>'A - Prijzen Resultaatgericht'!L46</f>
        <v>0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</row>
    <row r="15" spans="1:18" x14ac:dyDescent="0.35">
      <c r="A15" s="10" t="s">
        <v>15</v>
      </c>
      <c r="B15" s="10"/>
      <c r="C15" s="20"/>
      <c r="D15" s="10"/>
      <c r="E15" s="55">
        <f>'A - Prijzen Resultaatgericht'!L49</f>
        <v>0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</row>
    <row r="16" spans="1:18" x14ac:dyDescent="0.35">
      <c r="A16" s="80" t="s">
        <v>16</v>
      </c>
      <c r="B16" s="10"/>
      <c r="C16" s="20"/>
      <c r="D16" s="10"/>
      <c r="E16" s="55">
        <f>'A - Prijzen Resultaatgericht'!L67</f>
        <v>0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8" x14ac:dyDescent="0.35">
      <c r="A17" s="10" t="s">
        <v>17</v>
      </c>
      <c r="B17" s="10"/>
      <c r="C17" s="20"/>
      <c r="D17" s="55">
        <f>'A - Prijzen Resultaatgericht'!L97</f>
        <v>0</v>
      </c>
      <c r="E17" s="2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</row>
    <row r="18" spans="1:18" x14ac:dyDescent="0.35">
      <c r="A18" s="10" t="s">
        <v>18</v>
      </c>
      <c r="B18" s="10"/>
      <c r="C18" s="20"/>
      <c r="D18" s="87"/>
      <c r="E18" s="21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</row>
    <row r="19" spans="1:18" x14ac:dyDescent="0.35">
      <c r="A19" s="10" t="s">
        <v>19</v>
      </c>
      <c r="B19" s="10"/>
      <c r="C19" s="20"/>
      <c r="D19" s="88"/>
      <c r="E19" s="21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15" thickBot="1" x14ac:dyDescent="0.4">
      <c r="A20" s="10" t="s">
        <v>20</v>
      </c>
      <c r="B20" s="10"/>
      <c r="C20" s="20"/>
      <c r="D20" s="89"/>
      <c r="E20" s="21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</row>
    <row r="21" spans="1:18" ht="15" thickTop="1" x14ac:dyDescent="0.35">
      <c r="A21" s="10" t="s">
        <v>21</v>
      </c>
      <c r="B21" s="10"/>
      <c r="C21" s="20"/>
      <c r="D21" s="24" t="s">
        <v>22</v>
      </c>
      <c r="E21" s="69">
        <f>D17-D18+D19+D20</f>
        <v>0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</row>
    <row r="22" spans="1:18" x14ac:dyDescent="0.35">
      <c r="A22" s="10" t="s">
        <v>23</v>
      </c>
      <c r="B22" s="10"/>
      <c r="C22" s="20"/>
      <c r="D22" s="24"/>
      <c r="E22" s="55">
        <f>'A - Prijzen Resultaatgericht'!L106</f>
        <v>0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</row>
    <row r="23" spans="1:18" x14ac:dyDescent="0.35">
      <c r="A23" s="10" t="s">
        <v>24</v>
      </c>
      <c r="B23" s="10"/>
      <c r="C23" s="20"/>
      <c r="D23" s="24"/>
      <c r="E23" s="55">
        <f>'A - Prijzen Resultaatgericht'!L110</f>
        <v>0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</row>
    <row r="24" spans="1:18" x14ac:dyDescent="0.35">
      <c r="A24" s="10" t="s">
        <v>25</v>
      </c>
      <c r="B24" s="10"/>
      <c r="C24" s="20"/>
      <c r="D24" s="24"/>
      <c r="E24" s="55">
        <f>'A - Prijzen Resultaatgericht'!L117</f>
        <v>0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</row>
    <row r="25" spans="1:18" ht="15" thickBot="1" x14ac:dyDescent="0.4">
      <c r="A25" s="10" t="s">
        <v>26</v>
      </c>
      <c r="B25" s="10"/>
      <c r="C25" s="20"/>
      <c r="D25" s="24"/>
      <c r="E25" s="68">
        <f>'A - Prijzen Resultaatgericht'!L125</f>
        <v>0</v>
      </c>
      <c r="F25" s="12" t="s">
        <v>27</v>
      </c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15" thickTop="1" x14ac:dyDescent="0.35">
      <c r="A26" s="65"/>
      <c r="B26" s="65"/>
      <c r="C26" s="66"/>
      <c r="D26" s="65"/>
      <c r="E26" s="67">
        <f>SUM(E11:E25)</f>
        <v>0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</row>
    <row r="27" spans="1:18" x14ac:dyDescent="0.35">
      <c r="A27" s="62"/>
      <c r="B27" s="62"/>
      <c r="C27" s="63"/>
      <c r="D27" s="62"/>
      <c r="E27" s="64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</row>
    <row r="28" spans="1:18" x14ac:dyDescent="0.35">
      <c r="A28" s="105" t="s">
        <v>28</v>
      </c>
      <c r="B28" s="106"/>
      <c r="C28" s="106"/>
      <c r="D28" s="106"/>
      <c r="E28" s="56">
        <f>E26</f>
        <v>0</v>
      </c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</row>
    <row r="29" spans="1:18" x14ac:dyDescent="0.35">
      <c r="A29" s="105" t="s">
        <v>29</v>
      </c>
      <c r="B29" s="106"/>
      <c r="C29" s="106"/>
      <c r="D29" s="106"/>
      <c r="E29" s="56">
        <f>'B - Prijzen Periodieken'!S7</f>
        <v>0</v>
      </c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</row>
    <row r="30" spans="1:18" x14ac:dyDescent="0.35">
      <c r="A30" s="105" t="s">
        <v>30</v>
      </c>
      <c r="B30" s="106"/>
      <c r="C30" s="106"/>
      <c r="D30" s="106"/>
      <c r="E30" s="56">
        <f>'B - Prijzen Periodieken'!S27</f>
        <v>0</v>
      </c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</row>
    <row r="31" spans="1:18" x14ac:dyDescent="0.35">
      <c r="A31" s="105" t="s">
        <v>281</v>
      </c>
      <c r="B31" s="106"/>
      <c r="C31" s="106"/>
      <c r="D31" s="106"/>
      <c r="E31" s="56">
        <f>'B - Prijzen Periodieken'!K36</f>
        <v>0</v>
      </c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15" thickBot="1" x14ac:dyDescent="0.4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</row>
    <row r="33" spans="1:18" ht="24.75" customHeight="1" thickBot="1" x14ac:dyDescent="0.4">
      <c r="A33" s="107" t="s">
        <v>31</v>
      </c>
      <c r="B33" s="108"/>
      <c r="C33" s="108"/>
      <c r="D33" s="109"/>
      <c r="E33" s="61">
        <f>(E28+E29+E30)</f>
        <v>0</v>
      </c>
      <c r="F33" s="12" t="s">
        <v>32</v>
      </c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.75" customHeight="1" thickBot="1" x14ac:dyDescent="0.4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</row>
    <row r="35" spans="1:18" ht="24.75" customHeight="1" thickBot="1" x14ac:dyDescent="0.4">
      <c r="A35" s="107" t="s">
        <v>33</v>
      </c>
      <c r="B35" s="108"/>
      <c r="C35" s="108"/>
      <c r="D35" s="109"/>
      <c r="E35" s="90"/>
      <c r="F35" s="12" t="s">
        <v>34</v>
      </c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</row>
    <row r="36" spans="1:18" x14ac:dyDescent="0.35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</row>
    <row r="37" spans="1:18" x14ac:dyDescent="0.35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18.5" x14ac:dyDescent="0.35">
      <c r="A38" s="107" t="s">
        <v>35</v>
      </c>
      <c r="B38" s="108"/>
      <c r="C38" s="108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</row>
    <row r="39" spans="1:18" ht="20.25" customHeight="1" x14ac:dyDescent="0.35">
      <c r="A39" s="70" t="s">
        <v>36</v>
      </c>
      <c r="B39" s="95"/>
      <c r="C39" s="95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0.25" customHeight="1" x14ac:dyDescent="0.35">
      <c r="A40" s="70" t="s">
        <v>37</v>
      </c>
      <c r="B40" s="95"/>
      <c r="C40" s="95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</row>
    <row r="41" spans="1:18" ht="20.25" customHeight="1" x14ac:dyDescent="0.35">
      <c r="A41" s="70" t="s">
        <v>38</v>
      </c>
      <c r="B41" s="95"/>
      <c r="C41" s="95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</row>
    <row r="42" spans="1:18" x14ac:dyDescent="0.35">
      <c r="A42" s="96" t="s">
        <v>39</v>
      </c>
      <c r="B42" s="99"/>
      <c r="C42" s="100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</row>
    <row r="43" spans="1:18" x14ac:dyDescent="0.35">
      <c r="A43" s="97"/>
      <c r="B43" s="101"/>
      <c r="C43" s="102"/>
      <c r="D43" s="12"/>
      <c r="E43" s="12"/>
      <c r="F43" s="12"/>
      <c r="G43" s="12"/>
      <c r="H43" s="12"/>
      <c r="I43" s="57"/>
      <c r="J43" s="12"/>
      <c r="K43" s="12"/>
      <c r="L43" s="12"/>
      <c r="M43" s="12"/>
      <c r="N43" s="12"/>
      <c r="O43" s="12"/>
      <c r="P43" s="12"/>
      <c r="Q43" s="12"/>
      <c r="R43" s="12"/>
    </row>
    <row r="44" spans="1:18" x14ac:dyDescent="0.35">
      <c r="A44" s="97"/>
      <c r="B44" s="101"/>
      <c r="C44" s="102"/>
      <c r="D44" s="12"/>
      <c r="E44" s="12"/>
      <c r="F44" s="12"/>
      <c r="G44" s="12"/>
      <c r="H44" s="12"/>
      <c r="I44" s="57"/>
      <c r="J44" s="12"/>
      <c r="K44" s="12"/>
      <c r="L44" s="12"/>
      <c r="M44" s="12"/>
      <c r="N44" s="12"/>
      <c r="O44" s="12"/>
      <c r="P44" s="12"/>
      <c r="Q44" s="12"/>
      <c r="R44" s="12"/>
    </row>
    <row r="45" spans="1:18" ht="19.5" customHeight="1" x14ac:dyDescent="0.35">
      <c r="A45" s="98"/>
      <c r="B45" s="103"/>
      <c r="C45" s="104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</row>
    <row r="46" spans="1:18" ht="19.5" customHeight="1" x14ac:dyDescent="0.35">
      <c r="A46" s="70" t="s">
        <v>40</v>
      </c>
      <c r="B46" s="91"/>
      <c r="C46" s="91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</row>
    <row r="47" spans="1:18" x14ac:dyDescent="0.35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</row>
    <row r="48" spans="1:18" x14ac:dyDescent="0.35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</row>
    <row r="49" spans="1:18" x14ac:dyDescent="0.35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</row>
    <row r="50" spans="1:18" x14ac:dyDescent="0.35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</row>
    <row r="51" spans="1:18" x14ac:dyDescent="0.35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</row>
    <row r="52" spans="1:18" x14ac:dyDescent="0.35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</row>
    <row r="53" spans="1:18" x14ac:dyDescent="0.35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</row>
    <row r="54" spans="1:18" x14ac:dyDescent="0.35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</row>
    <row r="55" spans="1:18" x14ac:dyDescent="0.35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</row>
    <row r="56" spans="1:18" x14ac:dyDescent="0.35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</row>
    <row r="57" spans="1:18" x14ac:dyDescent="0.35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</row>
    <row r="58" spans="1:18" x14ac:dyDescent="0.35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</row>
    <row r="59" spans="1:18" x14ac:dyDescent="0.35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</row>
  </sheetData>
  <sheetProtection algorithmName="SHA-512" hashValue="8tzTPMjUD2nyYZpnX0eRdN+SW1NT3AoOiWO7QkYfZNVDOPVTvt1XVep8biQqgxK/yQPKT3EoRIRCfHgAaCXCQQ==" saltValue="xbxpiWXDvXS8dqUDug9mIw==" spinCount="100000" sheet="1" objects="1" scenarios="1"/>
  <mergeCells count="21">
    <mergeCell ref="A6:E6"/>
    <mergeCell ref="A1:E1"/>
    <mergeCell ref="A2:E2"/>
    <mergeCell ref="A3:E3"/>
    <mergeCell ref="A4:E4"/>
    <mergeCell ref="A5:E5"/>
    <mergeCell ref="B46:C46"/>
    <mergeCell ref="A7:E7"/>
    <mergeCell ref="B39:C39"/>
    <mergeCell ref="B40:C40"/>
    <mergeCell ref="B41:C41"/>
    <mergeCell ref="A42:A45"/>
    <mergeCell ref="B42:C45"/>
    <mergeCell ref="A28:D28"/>
    <mergeCell ref="A29:D29"/>
    <mergeCell ref="A30:D30"/>
    <mergeCell ref="A8:E8"/>
    <mergeCell ref="A33:D33"/>
    <mergeCell ref="A35:D35"/>
    <mergeCell ref="A38:C38"/>
    <mergeCell ref="A31:D3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32"/>
  <sheetViews>
    <sheetView topLeftCell="A87" zoomScaleNormal="100" workbookViewId="0">
      <selection activeCell="K113" sqref="K113"/>
    </sheetView>
  </sheetViews>
  <sheetFormatPr defaultRowHeight="14.5" x14ac:dyDescent="0.35"/>
  <cols>
    <col min="1" max="1" width="20.54296875" customWidth="1"/>
    <col min="2" max="2" width="22.453125" bestFit="1" customWidth="1"/>
    <col min="3" max="3" width="11" customWidth="1"/>
    <col min="4" max="4" width="11.81640625" customWidth="1"/>
    <col min="5" max="5" width="12.54296875" customWidth="1"/>
    <col min="6" max="6" width="16.7265625" customWidth="1"/>
    <col min="7" max="7" width="25.81640625" customWidth="1"/>
    <col min="8" max="8" width="17.81640625" style="23" bestFit="1" customWidth="1"/>
    <col min="9" max="9" width="15" bestFit="1" customWidth="1"/>
    <col min="10" max="10" width="21.1796875" bestFit="1" customWidth="1"/>
    <col min="11" max="11" width="22.453125" style="79" customWidth="1"/>
    <col min="12" max="12" width="17.81640625" style="75" bestFit="1" customWidth="1"/>
  </cols>
  <sheetData>
    <row r="1" spans="1:15" x14ac:dyDescent="0.35">
      <c r="A1" s="1" t="s">
        <v>37</v>
      </c>
      <c r="B1" s="1" t="s">
        <v>41</v>
      </c>
      <c r="C1" s="1" t="s">
        <v>42</v>
      </c>
      <c r="D1" s="1" t="s">
        <v>43</v>
      </c>
      <c r="E1" s="1" t="s">
        <v>44</v>
      </c>
      <c r="F1" s="1" t="s">
        <v>45</v>
      </c>
      <c r="G1" s="1" t="s">
        <v>46</v>
      </c>
      <c r="H1" s="1" t="s">
        <v>47</v>
      </c>
      <c r="I1" s="1" t="s">
        <v>48</v>
      </c>
      <c r="J1" s="1" t="s">
        <v>49</v>
      </c>
      <c r="K1" s="76" t="s">
        <v>50</v>
      </c>
      <c r="L1" s="71" t="s">
        <v>10</v>
      </c>
      <c r="O1" s="9"/>
    </row>
    <row r="2" spans="1:15" x14ac:dyDescent="0.35">
      <c r="A2" s="2" t="s">
        <v>11</v>
      </c>
      <c r="B2" s="2" t="s">
        <v>51</v>
      </c>
      <c r="C2" s="3" t="s">
        <v>52</v>
      </c>
      <c r="D2" s="2" t="s">
        <v>53</v>
      </c>
      <c r="E2" s="6">
        <v>0</v>
      </c>
      <c r="F2" s="4" t="s">
        <v>54</v>
      </c>
      <c r="G2" s="2" t="s">
        <v>55</v>
      </c>
      <c r="H2" s="5" t="s">
        <v>56</v>
      </c>
      <c r="I2" s="3" t="s">
        <v>57</v>
      </c>
      <c r="J2" s="85"/>
      <c r="K2" s="77">
        <v>2.6</v>
      </c>
      <c r="L2" s="72">
        <f>J2*K2</f>
        <v>0</v>
      </c>
    </row>
    <row r="3" spans="1:15" x14ac:dyDescent="0.35">
      <c r="A3" s="2" t="s">
        <v>11</v>
      </c>
      <c r="B3" s="2" t="s">
        <v>51</v>
      </c>
      <c r="C3" s="3" t="s">
        <v>58</v>
      </c>
      <c r="D3" s="2" t="s">
        <v>53</v>
      </c>
      <c r="E3" s="6">
        <v>0</v>
      </c>
      <c r="F3" s="4" t="s">
        <v>59</v>
      </c>
      <c r="G3" s="2" t="s">
        <v>60</v>
      </c>
      <c r="H3" s="5" t="s">
        <v>56</v>
      </c>
      <c r="I3" s="3" t="s">
        <v>61</v>
      </c>
      <c r="J3" s="85"/>
      <c r="K3" s="77">
        <v>6.3</v>
      </c>
      <c r="L3" s="72">
        <f t="shared" ref="L3:L24" si="0">J3*K3</f>
        <v>0</v>
      </c>
    </row>
    <row r="4" spans="1:15" x14ac:dyDescent="0.35">
      <c r="A4" s="2" t="s">
        <v>11</v>
      </c>
      <c r="B4" s="2" t="s">
        <v>51</v>
      </c>
      <c r="C4" s="3" t="s">
        <v>62</v>
      </c>
      <c r="D4" s="2" t="s">
        <v>53</v>
      </c>
      <c r="E4" s="6">
        <v>0</v>
      </c>
      <c r="F4" s="4" t="s">
        <v>63</v>
      </c>
      <c r="G4" s="2" t="s">
        <v>64</v>
      </c>
      <c r="H4" s="5" t="s">
        <v>56</v>
      </c>
      <c r="I4" s="3" t="s">
        <v>65</v>
      </c>
      <c r="J4" s="85"/>
      <c r="K4" s="77">
        <v>6.5</v>
      </c>
      <c r="L4" s="72">
        <f t="shared" si="0"/>
        <v>0</v>
      </c>
    </row>
    <row r="5" spans="1:15" x14ac:dyDescent="0.35">
      <c r="A5" s="2" t="s">
        <v>11</v>
      </c>
      <c r="B5" s="2" t="s">
        <v>51</v>
      </c>
      <c r="C5" s="3" t="s">
        <v>66</v>
      </c>
      <c r="D5" s="2" t="s">
        <v>53</v>
      </c>
      <c r="E5" s="6">
        <v>0</v>
      </c>
      <c r="F5" s="4" t="s">
        <v>63</v>
      </c>
      <c r="G5" s="3" t="s">
        <v>64</v>
      </c>
      <c r="H5" s="5" t="s">
        <v>56</v>
      </c>
      <c r="I5" s="3" t="s">
        <v>61</v>
      </c>
      <c r="J5" s="85"/>
      <c r="K5" s="77">
        <v>5.94</v>
      </c>
      <c r="L5" s="72">
        <f t="shared" si="0"/>
        <v>0</v>
      </c>
    </row>
    <row r="6" spans="1:15" x14ac:dyDescent="0.35">
      <c r="A6" s="2" t="s">
        <v>11</v>
      </c>
      <c r="B6" s="2" t="s">
        <v>51</v>
      </c>
      <c r="C6" s="3" t="s">
        <v>67</v>
      </c>
      <c r="D6" s="2" t="s">
        <v>53</v>
      </c>
      <c r="E6" s="6">
        <v>0</v>
      </c>
      <c r="F6" s="4" t="s">
        <v>68</v>
      </c>
      <c r="G6" s="3" t="s">
        <v>69</v>
      </c>
      <c r="H6" s="5" t="s">
        <v>56</v>
      </c>
      <c r="I6" s="3" t="s">
        <v>61</v>
      </c>
      <c r="J6" s="85"/>
      <c r="K6" s="77">
        <v>12.65</v>
      </c>
      <c r="L6" s="72">
        <f t="shared" si="0"/>
        <v>0</v>
      </c>
    </row>
    <row r="7" spans="1:15" x14ac:dyDescent="0.35">
      <c r="A7" s="2" t="s">
        <v>11</v>
      </c>
      <c r="B7" s="2" t="s">
        <v>51</v>
      </c>
      <c r="C7" s="3" t="s">
        <v>70</v>
      </c>
      <c r="D7" s="2" t="s">
        <v>53</v>
      </c>
      <c r="E7" s="6">
        <v>0</v>
      </c>
      <c r="F7" s="4" t="s">
        <v>71</v>
      </c>
      <c r="G7" s="3" t="s">
        <v>72</v>
      </c>
      <c r="H7" s="5" t="s">
        <v>56</v>
      </c>
      <c r="I7" s="3" t="s">
        <v>65</v>
      </c>
      <c r="J7" s="85"/>
      <c r="K7" s="77">
        <v>13.4</v>
      </c>
      <c r="L7" s="72">
        <f t="shared" si="0"/>
        <v>0</v>
      </c>
    </row>
    <row r="8" spans="1:15" x14ac:dyDescent="0.35">
      <c r="A8" s="2" t="s">
        <v>11</v>
      </c>
      <c r="B8" s="2" t="s">
        <v>51</v>
      </c>
      <c r="C8" s="3" t="s">
        <v>73</v>
      </c>
      <c r="D8" s="2" t="s">
        <v>53</v>
      </c>
      <c r="E8" s="6">
        <v>0</v>
      </c>
      <c r="F8" s="4" t="s">
        <v>74</v>
      </c>
      <c r="G8" s="3" t="s">
        <v>75</v>
      </c>
      <c r="H8" s="5" t="s">
        <v>56</v>
      </c>
      <c r="I8" s="7" t="s">
        <v>65</v>
      </c>
      <c r="J8" s="85"/>
      <c r="K8" s="77">
        <v>2.7</v>
      </c>
      <c r="L8" s="72">
        <f t="shared" si="0"/>
        <v>0</v>
      </c>
    </row>
    <row r="9" spans="1:15" x14ac:dyDescent="0.35">
      <c r="A9" s="2" t="s">
        <v>11</v>
      </c>
      <c r="B9" s="2" t="s">
        <v>51</v>
      </c>
      <c r="C9" s="3" t="s">
        <v>76</v>
      </c>
      <c r="D9" s="2" t="s">
        <v>53</v>
      </c>
      <c r="E9" s="6">
        <v>0</v>
      </c>
      <c r="F9" s="4" t="s">
        <v>77</v>
      </c>
      <c r="G9" s="8" t="s">
        <v>75</v>
      </c>
      <c r="H9" s="5" t="s">
        <v>56</v>
      </c>
      <c r="I9" s="3" t="s">
        <v>65</v>
      </c>
      <c r="J9" s="85"/>
      <c r="K9" s="77">
        <v>2.7</v>
      </c>
      <c r="L9" s="72">
        <f t="shared" si="0"/>
        <v>0</v>
      </c>
    </row>
    <row r="10" spans="1:15" x14ac:dyDescent="0.35">
      <c r="A10" s="2" t="s">
        <v>11</v>
      </c>
      <c r="B10" s="2" t="s">
        <v>51</v>
      </c>
      <c r="C10" s="3" t="s">
        <v>78</v>
      </c>
      <c r="D10" s="2" t="s">
        <v>53</v>
      </c>
      <c r="E10" s="6">
        <v>0</v>
      </c>
      <c r="F10" s="4" t="s">
        <v>79</v>
      </c>
      <c r="G10" s="3" t="s">
        <v>80</v>
      </c>
      <c r="H10" s="5" t="s">
        <v>56</v>
      </c>
      <c r="I10" s="3" t="s">
        <v>81</v>
      </c>
      <c r="J10" s="85"/>
      <c r="K10" s="77">
        <v>15.6</v>
      </c>
      <c r="L10" s="72">
        <f t="shared" si="0"/>
        <v>0</v>
      </c>
    </row>
    <row r="11" spans="1:15" x14ac:dyDescent="0.35">
      <c r="A11" s="2" t="s">
        <v>11</v>
      </c>
      <c r="B11" s="2" t="s">
        <v>51</v>
      </c>
      <c r="C11" s="3" t="s">
        <v>82</v>
      </c>
      <c r="D11" s="2" t="s">
        <v>53</v>
      </c>
      <c r="E11" s="6">
        <v>0</v>
      </c>
      <c r="F11" s="4" t="s">
        <v>83</v>
      </c>
      <c r="G11" s="3" t="s">
        <v>84</v>
      </c>
      <c r="H11" s="5" t="s">
        <v>85</v>
      </c>
      <c r="I11" s="3" t="s">
        <v>86</v>
      </c>
      <c r="J11" s="85"/>
      <c r="K11" s="77">
        <v>25.5</v>
      </c>
      <c r="L11" s="72">
        <f t="shared" si="0"/>
        <v>0</v>
      </c>
    </row>
    <row r="12" spans="1:15" x14ac:dyDescent="0.35">
      <c r="A12" s="2" t="s">
        <v>11</v>
      </c>
      <c r="B12" s="2" t="s">
        <v>51</v>
      </c>
      <c r="C12" s="3" t="s">
        <v>87</v>
      </c>
      <c r="D12" s="2" t="s">
        <v>53</v>
      </c>
      <c r="E12" s="6">
        <v>0</v>
      </c>
      <c r="F12" s="4" t="s">
        <v>88</v>
      </c>
      <c r="G12" s="3" t="s">
        <v>69</v>
      </c>
      <c r="H12" s="5" t="s">
        <v>56</v>
      </c>
      <c r="I12" s="3" t="s">
        <v>89</v>
      </c>
      <c r="J12" s="85"/>
      <c r="K12" s="77">
        <v>6.9</v>
      </c>
      <c r="L12" s="72">
        <f t="shared" si="0"/>
        <v>0</v>
      </c>
    </row>
    <row r="13" spans="1:15" x14ac:dyDescent="0.35">
      <c r="A13" s="2" t="s">
        <v>11</v>
      </c>
      <c r="B13" s="2" t="s">
        <v>51</v>
      </c>
      <c r="C13" s="3" t="s">
        <v>90</v>
      </c>
      <c r="D13" s="2" t="s">
        <v>53</v>
      </c>
      <c r="E13" s="6">
        <v>0</v>
      </c>
      <c r="F13" s="4" t="s">
        <v>91</v>
      </c>
      <c r="G13" s="3" t="s">
        <v>92</v>
      </c>
      <c r="H13" s="5" t="s">
        <v>56</v>
      </c>
      <c r="I13" s="3" t="s">
        <v>65</v>
      </c>
      <c r="J13" s="85"/>
      <c r="K13" s="77">
        <v>104.95</v>
      </c>
      <c r="L13" s="72">
        <f t="shared" si="0"/>
        <v>0</v>
      </c>
    </row>
    <row r="14" spans="1:15" x14ac:dyDescent="0.35">
      <c r="A14" s="2" t="s">
        <v>11</v>
      </c>
      <c r="B14" s="2" t="s">
        <v>51</v>
      </c>
      <c r="C14" s="3" t="s">
        <v>93</v>
      </c>
      <c r="D14" s="2" t="s">
        <v>53</v>
      </c>
      <c r="E14" s="6">
        <v>0</v>
      </c>
      <c r="F14" s="4" t="s">
        <v>94</v>
      </c>
      <c r="G14" s="3" t="s">
        <v>95</v>
      </c>
      <c r="H14" s="5" t="s">
        <v>85</v>
      </c>
      <c r="I14" s="3" t="s">
        <v>96</v>
      </c>
      <c r="J14" s="85"/>
      <c r="K14" s="77">
        <v>6.5</v>
      </c>
      <c r="L14" s="72">
        <f t="shared" si="0"/>
        <v>0</v>
      </c>
    </row>
    <row r="15" spans="1:15" x14ac:dyDescent="0.35">
      <c r="A15" s="2" t="s">
        <v>11</v>
      </c>
      <c r="B15" s="2" t="s">
        <v>51</v>
      </c>
      <c r="C15" s="3" t="s">
        <v>97</v>
      </c>
      <c r="D15" s="2" t="s">
        <v>53</v>
      </c>
      <c r="E15" s="6">
        <v>0</v>
      </c>
      <c r="F15" s="4" t="s">
        <v>94</v>
      </c>
      <c r="G15" s="3" t="s">
        <v>95</v>
      </c>
      <c r="H15" s="5" t="s">
        <v>85</v>
      </c>
      <c r="I15" s="3" t="s">
        <v>89</v>
      </c>
      <c r="J15" s="85"/>
      <c r="K15" s="77">
        <v>6.5</v>
      </c>
      <c r="L15" s="72">
        <f t="shared" si="0"/>
        <v>0</v>
      </c>
    </row>
    <row r="16" spans="1:15" x14ac:dyDescent="0.35">
      <c r="A16" s="2" t="s">
        <v>11</v>
      </c>
      <c r="B16" s="2" t="s">
        <v>51</v>
      </c>
      <c r="C16" s="3" t="s">
        <v>98</v>
      </c>
      <c r="D16" s="2" t="s">
        <v>53</v>
      </c>
      <c r="E16" s="6">
        <v>1</v>
      </c>
      <c r="F16" s="4" t="s">
        <v>99</v>
      </c>
      <c r="G16" s="3" t="s">
        <v>69</v>
      </c>
      <c r="H16" s="5" t="s">
        <v>56</v>
      </c>
      <c r="I16" s="3" t="s">
        <v>61</v>
      </c>
      <c r="J16" s="85"/>
      <c r="K16" s="77">
        <v>20.65</v>
      </c>
      <c r="L16" s="72">
        <f t="shared" si="0"/>
        <v>0</v>
      </c>
    </row>
    <row r="17" spans="1:12" x14ac:dyDescent="0.35">
      <c r="A17" s="2" t="s">
        <v>11</v>
      </c>
      <c r="B17" s="2" t="s">
        <v>51</v>
      </c>
      <c r="C17" s="3" t="s">
        <v>100</v>
      </c>
      <c r="D17" s="2" t="s">
        <v>53</v>
      </c>
      <c r="E17" s="6">
        <v>1</v>
      </c>
      <c r="F17" s="4" t="s">
        <v>101</v>
      </c>
      <c r="G17" s="3" t="s">
        <v>95</v>
      </c>
      <c r="H17" s="3" t="s">
        <v>85</v>
      </c>
      <c r="I17" s="3" t="s">
        <v>102</v>
      </c>
      <c r="J17" s="85"/>
      <c r="K17" s="77">
        <v>20.2</v>
      </c>
      <c r="L17" s="72">
        <f t="shared" si="0"/>
        <v>0</v>
      </c>
    </row>
    <row r="18" spans="1:12" x14ac:dyDescent="0.35">
      <c r="A18" s="2" t="s">
        <v>11</v>
      </c>
      <c r="B18" s="2" t="s">
        <v>51</v>
      </c>
      <c r="C18" s="3" t="s">
        <v>103</v>
      </c>
      <c r="D18" s="2" t="s">
        <v>53</v>
      </c>
      <c r="E18" s="6">
        <v>1</v>
      </c>
      <c r="F18" s="4" t="s">
        <v>104</v>
      </c>
      <c r="G18" s="3" t="s">
        <v>95</v>
      </c>
      <c r="H18" s="5" t="s">
        <v>85</v>
      </c>
      <c r="I18" s="3" t="s">
        <v>102</v>
      </c>
      <c r="J18" s="85"/>
      <c r="K18" s="77">
        <v>15</v>
      </c>
      <c r="L18" s="72">
        <f t="shared" si="0"/>
        <v>0</v>
      </c>
    </row>
    <row r="19" spans="1:12" x14ac:dyDescent="0.35">
      <c r="A19" s="2" t="s">
        <v>11</v>
      </c>
      <c r="B19" s="2" t="s">
        <v>51</v>
      </c>
      <c r="C19" s="3" t="s">
        <v>105</v>
      </c>
      <c r="D19" s="2" t="s">
        <v>53</v>
      </c>
      <c r="E19" s="6">
        <v>1</v>
      </c>
      <c r="F19" s="4" t="s">
        <v>106</v>
      </c>
      <c r="G19" s="3" t="s">
        <v>107</v>
      </c>
      <c r="H19" s="5" t="s">
        <v>108</v>
      </c>
      <c r="I19" s="3" t="s">
        <v>61</v>
      </c>
      <c r="J19" s="85"/>
      <c r="K19" s="77">
        <v>1.75</v>
      </c>
      <c r="L19" s="72">
        <f t="shared" si="0"/>
        <v>0</v>
      </c>
    </row>
    <row r="20" spans="1:12" x14ac:dyDescent="0.35">
      <c r="A20" s="2" t="s">
        <v>11</v>
      </c>
      <c r="B20" s="2" t="s">
        <v>51</v>
      </c>
      <c r="C20" s="3" t="s">
        <v>109</v>
      </c>
      <c r="D20" s="2" t="s">
        <v>53</v>
      </c>
      <c r="E20" s="6">
        <v>1</v>
      </c>
      <c r="F20" s="4" t="s">
        <v>110</v>
      </c>
      <c r="G20" s="3" t="s">
        <v>111</v>
      </c>
      <c r="H20" s="5" t="s">
        <v>108</v>
      </c>
      <c r="I20" s="3" t="s">
        <v>61</v>
      </c>
      <c r="J20" s="85"/>
      <c r="K20" s="77">
        <v>20.85</v>
      </c>
      <c r="L20" s="72">
        <f t="shared" si="0"/>
        <v>0</v>
      </c>
    </row>
    <row r="21" spans="1:12" x14ac:dyDescent="0.35">
      <c r="A21" s="2" t="s">
        <v>11</v>
      </c>
      <c r="B21" s="2" t="s">
        <v>51</v>
      </c>
      <c r="C21" s="3" t="s">
        <v>112</v>
      </c>
      <c r="D21" s="2" t="s">
        <v>53</v>
      </c>
      <c r="E21" s="6">
        <v>1</v>
      </c>
      <c r="F21" s="4" t="s">
        <v>113</v>
      </c>
      <c r="G21" s="3" t="s">
        <v>114</v>
      </c>
      <c r="H21" s="5" t="s">
        <v>108</v>
      </c>
      <c r="I21" s="3" t="s">
        <v>61</v>
      </c>
      <c r="J21" s="85"/>
      <c r="K21" s="77">
        <v>12</v>
      </c>
      <c r="L21" s="72">
        <f t="shared" si="0"/>
        <v>0</v>
      </c>
    </row>
    <row r="22" spans="1:12" s="11" customFormat="1" x14ac:dyDescent="0.35">
      <c r="A22" s="2" t="s">
        <v>11</v>
      </c>
      <c r="B22" s="2" t="s">
        <v>51</v>
      </c>
      <c r="C22" s="3" t="s">
        <v>115</v>
      </c>
      <c r="D22" s="2" t="s">
        <v>53</v>
      </c>
      <c r="E22" s="6">
        <v>1</v>
      </c>
      <c r="F22" s="4" t="s">
        <v>116</v>
      </c>
      <c r="G22" s="3" t="s">
        <v>117</v>
      </c>
      <c r="H22" s="5" t="s">
        <v>56</v>
      </c>
      <c r="I22" s="3" t="s">
        <v>61</v>
      </c>
      <c r="J22" s="85"/>
      <c r="K22" s="77">
        <v>11.1</v>
      </c>
      <c r="L22" s="72">
        <f t="shared" si="0"/>
        <v>0</v>
      </c>
    </row>
    <row r="23" spans="1:12" s="11" customFormat="1" x14ac:dyDescent="0.35">
      <c r="A23" s="2" t="s">
        <v>11</v>
      </c>
      <c r="B23" s="2" t="s">
        <v>51</v>
      </c>
      <c r="C23" s="3" t="s">
        <v>118</v>
      </c>
      <c r="D23" s="2" t="s">
        <v>53</v>
      </c>
      <c r="E23" s="6">
        <v>1</v>
      </c>
      <c r="F23" s="4" t="s">
        <v>119</v>
      </c>
      <c r="G23" s="3" t="s">
        <v>120</v>
      </c>
      <c r="H23" s="5" t="s">
        <v>85</v>
      </c>
      <c r="I23" s="3" t="s">
        <v>102</v>
      </c>
      <c r="J23" s="85"/>
      <c r="K23" s="77">
        <v>69.650000000000006</v>
      </c>
      <c r="L23" s="72">
        <f t="shared" si="0"/>
        <v>0</v>
      </c>
    </row>
    <row r="24" spans="1:12" s="11" customFormat="1" ht="15" thickBot="1" x14ac:dyDescent="0.4">
      <c r="A24" s="2" t="s">
        <v>11</v>
      </c>
      <c r="B24" s="2" t="s">
        <v>51</v>
      </c>
      <c r="C24" s="3" t="s">
        <v>121</v>
      </c>
      <c r="D24" s="2" t="s">
        <v>53</v>
      </c>
      <c r="E24" s="6">
        <v>1</v>
      </c>
      <c r="F24" s="4" t="s">
        <v>122</v>
      </c>
      <c r="G24" s="3" t="s">
        <v>95</v>
      </c>
      <c r="H24" s="5" t="s">
        <v>85</v>
      </c>
      <c r="I24" s="3" t="s">
        <v>102</v>
      </c>
      <c r="J24" s="85"/>
      <c r="K24" s="77">
        <v>25.6</v>
      </c>
      <c r="L24" s="72">
        <f t="shared" si="0"/>
        <v>0</v>
      </c>
    </row>
    <row r="25" spans="1:12" ht="15" thickBot="1" x14ac:dyDescent="0.4">
      <c r="A25" s="15"/>
      <c r="B25" s="15"/>
      <c r="C25" s="16"/>
      <c r="D25" s="15"/>
      <c r="E25" s="17"/>
      <c r="F25" s="18"/>
      <c r="G25" s="16"/>
      <c r="H25" s="16"/>
      <c r="I25" s="16"/>
      <c r="J25" s="16" t="s">
        <v>283</v>
      </c>
      <c r="K25" s="78">
        <f>SUM(K2:K24)</f>
        <v>415.54000000000008</v>
      </c>
      <c r="L25" s="73">
        <f>SUM(L2:L24)</f>
        <v>0</v>
      </c>
    </row>
    <row r="26" spans="1:12" x14ac:dyDescent="0.35">
      <c r="A26" s="15"/>
      <c r="B26" s="15"/>
      <c r="C26" s="16"/>
      <c r="D26" s="15"/>
      <c r="E26" s="17"/>
      <c r="F26" s="18"/>
      <c r="G26" s="16"/>
      <c r="H26" s="16"/>
      <c r="I26" s="16"/>
      <c r="J26" s="16"/>
      <c r="K26" s="78"/>
      <c r="L26" s="74"/>
    </row>
    <row r="27" spans="1:12" x14ac:dyDescent="0.35">
      <c r="A27" s="2" t="s">
        <v>12</v>
      </c>
      <c r="B27" s="2" t="s">
        <v>123</v>
      </c>
      <c r="C27" s="3" t="s">
        <v>124</v>
      </c>
      <c r="D27" s="2" t="s">
        <v>53</v>
      </c>
      <c r="E27" s="6"/>
      <c r="F27" s="4"/>
      <c r="G27" s="3" t="s">
        <v>125</v>
      </c>
      <c r="H27" s="5" t="s">
        <v>85</v>
      </c>
      <c r="I27" s="3" t="s">
        <v>126</v>
      </c>
      <c r="J27" s="85"/>
      <c r="K27" s="77">
        <v>18</v>
      </c>
      <c r="L27" s="72">
        <f>J27*K27</f>
        <v>0</v>
      </c>
    </row>
    <row r="28" spans="1:12" x14ac:dyDescent="0.35">
      <c r="A28" s="2" t="s">
        <v>12</v>
      </c>
      <c r="B28" s="2" t="s">
        <v>123</v>
      </c>
      <c r="C28" s="3" t="s">
        <v>124</v>
      </c>
      <c r="D28" s="2" t="s">
        <v>53</v>
      </c>
      <c r="E28" s="6"/>
      <c r="F28" s="4"/>
      <c r="G28" s="3" t="s">
        <v>127</v>
      </c>
      <c r="H28" s="5" t="s">
        <v>108</v>
      </c>
      <c r="I28" s="3" t="s">
        <v>61</v>
      </c>
      <c r="J28" s="85"/>
      <c r="K28" s="77">
        <v>2</v>
      </c>
      <c r="L28" s="72">
        <f t="shared" ref="L28:L34" si="1">J28*K28</f>
        <v>0</v>
      </c>
    </row>
    <row r="29" spans="1:12" x14ac:dyDescent="0.35">
      <c r="A29" s="2" t="s">
        <v>12</v>
      </c>
      <c r="B29" s="2" t="s">
        <v>123</v>
      </c>
      <c r="C29" s="3" t="s">
        <v>124</v>
      </c>
      <c r="D29" s="2" t="s">
        <v>53</v>
      </c>
      <c r="E29" s="6"/>
      <c r="F29" s="4"/>
      <c r="G29" s="3" t="s">
        <v>128</v>
      </c>
      <c r="H29" s="5" t="s">
        <v>108</v>
      </c>
      <c r="I29" s="3" t="s">
        <v>61</v>
      </c>
      <c r="J29" s="85"/>
      <c r="K29" s="77">
        <v>2</v>
      </c>
      <c r="L29" s="72">
        <f t="shared" si="1"/>
        <v>0</v>
      </c>
    </row>
    <row r="30" spans="1:12" x14ac:dyDescent="0.35">
      <c r="A30" s="2" t="s">
        <v>12</v>
      </c>
      <c r="B30" s="2" t="s">
        <v>123</v>
      </c>
      <c r="C30" s="3" t="s">
        <v>124</v>
      </c>
      <c r="D30" s="2" t="s">
        <v>53</v>
      </c>
      <c r="E30" s="6"/>
      <c r="F30" s="4"/>
      <c r="G30" s="3" t="s">
        <v>129</v>
      </c>
      <c r="H30" s="5" t="s">
        <v>130</v>
      </c>
      <c r="I30" s="3" t="s">
        <v>126</v>
      </c>
      <c r="J30" s="85"/>
      <c r="K30" s="77">
        <v>15</v>
      </c>
      <c r="L30" s="72">
        <f t="shared" si="1"/>
        <v>0</v>
      </c>
    </row>
    <row r="31" spans="1:12" x14ac:dyDescent="0.35">
      <c r="A31" s="2" t="s">
        <v>12</v>
      </c>
      <c r="B31" s="2" t="s">
        <v>123</v>
      </c>
      <c r="C31" s="3" t="s">
        <v>124</v>
      </c>
      <c r="D31" s="2" t="s">
        <v>53</v>
      </c>
      <c r="E31" s="6"/>
      <c r="F31" s="4"/>
      <c r="G31" s="3" t="s">
        <v>131</v>
      </c>
      <c r="H31" s="5" t="s">
        <v>56</v>
      </c>
      <c r="I31" s="3" t="s">
        <v>126</v>
      </c>
      <c r="J31" s="85"/>
      <c r="K31" s="77">
        <v>28</v>
      </c>
      <c r="L31" s="72">
        <f t="shared" si="1"/>
        <v>0</v>
      </c>
    </row>
    <row r="32" spans="1:12" x14ac:dyDescent="0.35">
      <c r="A32" s="2" t="s">
        <v>12</v>
      </c>
      <c r="B32" s="2" t="s">
        <v>123</v>
      </c>
      <c r="C32" s="3" t="s">
        <v>124</v>
      </c>
      <c r="D32" s="2" t="s">
        <v>53</v>
      </c>
      <c r="E32" s="6"/>
      <c r="F32" s="4"/>
      <c r="G32" s="3" t="s">
        <v>132</v>
      </c>
      <c r="H32" s="5" t="s">
        <v>108</v>
      </c>
      <c r="I32" s="3" t="s">
        <v>61</v>
      </c>
      <c r="J32" s="85"/>
      <c r="K32" s="77">
        <v>15</v>
      </c>
      <c r="L32" s="72">
        <f t="shared" si="1"/>
        <v>0</v>
      </c>
    </row>
    <row r="33" spans="1:12" x14ac:dyDescent="0.35">
      <c r="A33" s="2" t="s">
        <v>12</v>
      </c>
      <c r="B33" s="2" t="s">
        <v>123</v>
      </c>
      <c r="C33" s="3" t="s">
        <v>124</v>
      </c>
      <c r="D33" s="2" t="s">
        <v>53</v>
      </c>
      <c r="E33" s="6"/>
      <c r="F33" s="4"/>
      <c r="G33" s="3" t="s">
        <v>133</v>
      </c>
      <c r="H33" s="5" t="s">
        <v>56</v>
      </c>
      <c r="I33" s="3" t="s">
        <v>126</v>
      </c>
      <c r="J33" s="85"/>
      <c r="K33" s="77">
        <v>34</v>
      </c>
      <c r="L33" s="72">
        <f t="shared" si="1"/>
        <v>0</v>
      </c>
    </row>
    <row r="34" spans="1:12" ht="15" thickBot="1" x14ac:dyDescent="0.4">
      <c r="A34" s="2" t="s">
        <v>12</v>
      </c>
      <c r="B34" s="2" t="s">
        <v>123</v>
      </c>
      <c r="C34" s="3" t="s">
        <v>124</v>
      </c>
      <c r="D34" s="2" t="s">
        <v>53</v>
      </c>
      <c r="E34" s="6"/>
      <c r="F34" s="4"/>
      <c r="G34" s="3" t="s">
        <v>134</v>
      </c>
      <c r="H34" s="5" t="s">
        <v>135</v>
      </c>
      <c r="I34" s="3"/>
      <c r="J34" s="85"/>
      <c r="K34" s="77">
        <v>20</v>
      </c>
      <c r="L34" s="72">
        <f t="shared" si="1"/>
        <v>0</v>
      </c>
    </row>
    <row r="35" spans="1:12" ht="15" thickBot="1" x14ac:dyDescent="0.4">
      <c r="A35" s="15"/>
      <c r="B35" s="15"/>
      <c r="C35" s="16"/>
      <c r="D35" s="15"/>
      <c r="E35" s="17"/>
      <c r="F35" s="18"/>
      <c r="G35" s="16"/>
      <c r="H35" s="16"/>
      <c r="I35" s="16"/>
      <c r="J35" s="16" t="s">
        <v>283</v>
      </c>
      <c r="K35" s="78">
        <f>SUM(K27:K34)</f>
        <v>134</v>
      </c>
      <c r="L35" s="73">
        <f>SUM(L27:L34)</f>
        <v>0</v>
      </c>
    </row>
    <row r="36" spans="1:12" x14ac:dyDescent="0.35">
      <c r="A36" s="15"/>
      <c r="B36" s="15"/>
      <c r="C36" s="16"/>
      <c r="D36" s="15"/>
      <c r="E36" s="17"/>
      <c r="F36" s="18"/>
      <c r="G36" s="16"/>
      <c r="H36" s="16"/>
      <c r="I36" s="16"/>
      <c r="J36" s="16"/>
      <c r="K36" s="78"/>
      <c r="L36" s="74"/>
    </row>
    <row r="37" spans="1:12" x14ac:dyDescent="0.35">
      <c r="A37" s="2" t="s">
        <v>136</v>
      </c>
      <c r="B37" s="2"/>
      <c r="C37" s="3"/>
      <c r="D37" s="2" t="s">
        <v>137</v>
      </c>
      <c r="E37" s="6"/>
      <c r="F37" s="4"/>
      <c r="G37" s="3" t="s">
        <v>138</v>
      </c>
      <c r="H37" s="5" t="s">
        <v>85</v>
      </c>
      <c r="I37" s="3" t="s">
        <v>102</v>
      </c>
      <c r="J37" s="85"/>
      <c r="K37" s="77">
        <v>6.5</v>
      </c>
      <c r="L37" s="72">
        <f>J37*K37</f>
        <v>0</v>
      </c>
    </row>
    <row r="38" spans="1:12" x14ac:dyDescent="0.35">
      <c r="A38" s="2" t="s">
        <v>136</v>
      </c>
      <c r="B38" s="2"/>
      <c r="C38" s="3"/>
      <c r="D38" s="2" t="s">
        <v>137</v>
      </c>
      <c r="E38" s="6"/>
      <c r="F38" s="4"/>
      <c r="G38" s="3" t="s">
        <v>139</v>
      </c>
      <c r="H38" s="5" t="s">
        <v>108</v>
      </c>
      <c r="I38" s="3" t="s">
        <v>102</v>
      </c>
      <c r="J38" s="85"/>
      <c r="K38" s="77">
        <v>1</v>
      </c>
      <c r="L38" s="72">
        <f t="shared" ref="L38:L40" si="2">J38*K38</f>
        <v>0</v>
      </c>
    </row>
    <row r="39" spans="1:12" x14ac:dyDescent="0.35">
      <c r="A39" s="2" t="s">
        <v>136</v>
      </c>
      <c r="B39" s="2"/>
      <c r="C39" s="3"/>
      <c r="D39" s="2" t="s">
        <v>137</v>
      </c>
      <c r="E39" s="6"/>
      <c r="F39" s="4"/>
      <c r="G39" s="3" t="s">
        <v>140</v>
      </c>
      <c r="H39" s="5" t="s">
        <v>56</v>
      </c>
      <c r="I39" s="3" t="s">
        <v>102</v>
      </c>
      <c r="J39" s="85"/>
      <c r="K39" s="77">
        <v>6.5</v>
      </c>
      <c r="L39" s="72">
        <f t="shared" si="2"/>
        <v>0</v>
      </c>
    </row>
    <row r="40" spans="1:12" ht="15" thickBot="1" x14ac:dyDescent="0.4">
      <c r="A40" s="2" t="s">
        <v>136</v>
      </c>
      <c r="B40" s="2"/>
      <c r="C40" s="3"/>
      <c r="D40" s="2" t="s">
        <v>137</v>
      </c>
      <c r="E40" s="6"/>
      <c r="F40" s="4"/>
      <c r="G40" s="3" t="s">
        <v>134</v>
      </c>
      <c r="H40" s="5" t="s">
        <v>135</v>
      </c>
      <c r="I40" s="3"/>
      <c r="J40" s="85"/>
      <c r="K40" s="77">
        <v>12</v>
      </c>
      <c r="L40" s="72">
        <f t="shared" si="2"/>
        <v>0</v>
      </c>
    </row>
    <row r="41" spans="1:12" ht="15" thickBot="1" x14ac:dyDescent="0.4">
      <c r="A41" s="15"/>
      <c r="B41" s="15"/>
      <c r="C41" s="16"/>
      <c r="D41" s="15"/>
      <c r="E41" s="17"/>
      <c r="F41" s="18"/>
      <c r="G41" s="16"/>
      <c r="H41" s="16"/>
      <c r="I41" s="16"/>
      <c r="J41" s="16" t="s">
        <v>283</v>
      </c>
      <c r="K41" s="78">
        <f>SUM(K37:K40)</f>
        <v>26</v>
      </c>
      <c r="L41" s="73">
        <f>SUM(L37:L40)</f>
        <v>0</v>
      </c>
    </row>
    <row r="42" spans="1:12" x14ac:dyDescent="0.35">
      <c r="A42" s="15"/>
      <c r="B42" s="15"/>
      <c r="C42" s="16"/>
      <c r="D42" s="15"/>
      <c r="E42" s="17"/>
      <c r="F42" s="18"/>
      <c r="G42" s="16"/>
      <c r="H42" s="16"/>
      <c r="I42" s="16"/>
      <c r="J42" s="16"/>
      <c r="K42" s="78"/>
      <c r="L42" s="74"/>
    </row>
    <row r="43" spans="1:12" x14ac:dyDescent="0.35">
      <c r="A43" s="2" t="s">
        <v>14</v>
      </c>
      <c r="B43" s="2" t="s">
        <v>141</v>
      </c>
      <c r="C43" s="3" t="s">
        <v>142</v>
      </c>
      <c r="D43" s="2" t="s">
        <v>143</v>
      </c>
      <c r="E43" s="6"/>
      <c r="F43" s="4"/>
      <c r="G43" s="3" t="s">
        <v>144</v>
      </c>
      <c r="H43" s="5" t="s">
        <v>56</v>
      </c>
      <c r="I43" s="3" t="s">
        <v>65</v>
      </c>
      <c r="J43" s="85"/>
      <c r="K43" s="77">
        <v>32</v>
      </c>
      <c r="L43" s="72">
        <f>J43*K43</f>
        <v>0</v>
      </c>
    </row>
    <row r="44" spans="1:12" x14ac:dyDescent="0.35">
      <c r="A44" s="2" t="s">
        <v>14</v>
      </c>
      <c r="B44" s="2" t="s">
        <v>141</v>
      </c>
      <c r="C44" s="3" t="s">
        <v>142</v>
      </c>
      <c r="D44" s="2" t="s">
        <v>143</v>
      </c>
      <c r="E44" s="6"/>
      <c r="F44" s="4"/>
      <c r="G44" s="3" t="s">
        <v>139</v>
      </c>
      <c r="H44" s="5" t="s">
        <v>108</v>
      </c>
      <c r="I44" s="3" t="s">
        <v>194</v>
      </c>
      <c r="J44" s="85"/>
      <c r="K44" s="77">
        <v>1</v>
      </c>
      <c r="L44" s="72">
        <f t="shared" ref="L44:L45" si="3">J44*K44</f>
        <v>0</v>
      </c>
    </row>
    <row r="45" spans="1:12" ht="15" thickBot="1" x14ac:dyDescent="0.4">
      <c r="A45" s="2" t="s">
        <v>14</v>
      </c>
      <c r="B45" s="2" t="s">
        <v>141</v>
      </c>
      <c r="C45" s="3" t="s">
        <v>142</v>
      </c>
      <c r="D45" s="2" t="s">
        <v>143</v>
      </c>
      <c r="E45" s="6"/>
      <c r="F45" s="4"/>
      <c r="G45" s="3" t="s">
        <v>145</v>
      </c>
      <c r="H45" s="5" t="s">
        <v>135</v>
      </c>
      <c r="I45" s="3"/>
      <c r="J45" s="85"/>
      <c r="K45" s="77">
        <v>8</v>
      </c>
      <c r="L45" s="72">
        <f t="shared" si="3"/>
        <v>0</v>
      </c>
    </row>
    <row r="46" spans="1:12" ht="15" thickBot="1" x14ac:dyDescent="0.4">
      <c r="A46" s="15"/>
      <c r="B46" s="15"/>
      <c r="C46" s="16"/>
      <c r="D46" s="15"/>
      <c r="E46" s="17"/>
      <c r="F46" s="18"/>
      <c r="G46" s="16"/>
      <c r="H46" s="16"/>
      <c r="I46" s="16"/>
      <c r="J46" s="16" t="s">
        <v>283</v>
      </c>
      <c r="K46" s="78">
        <f>SUM(K43:K45)</f>
        <v>41</v>
      </c>
      <c r="L46" s="73">
        <f>SUM(L43:L45)</f>
        <v>0</v>
      </c>
    </row>
    <row r="47" spans="1:12" x14ac:dyDescent="0.35">
      <c r="A47" s="15"/>
      <c r="B47" s="15"/>
      <c r="C47" s="16"/>
      <c r="D47" s="15"/>
      <c r="E47" s="17"/>
      <c r="F47" s="18"/>
      <c r="G47" s="16"/>
      <c r="H47" s="16"/>
      <c r="I47" s="16"/>
      <c r="J47" s="16"/>
      <c r="K47" s="78"/>
      <c r="L47" s="74"/>
    </row>
    <row r="48" spans="1:12" ht="15" thickBot="1" x14ac:dyDescent="0.4">
      <c r="A48" s="2" t="s">
        <v>15</v>
      </c>
      <c r="B48" s="2" t="s">
        <v>146</v>
      </c>
      <c r="C48" s="3" t="s">
        <v>147</v>
      </c>
      <c r="D48" s="2" t="s">
        <v>53</v>
      </c>
      <c r="E48" s="6"/>
      <c r="F48" s="4"/>
      <c r="G48" s="3" t="s">
        <v>148</v>
      </c>
      <c r="H48" s="5" t="s">
        <v>108</v>
      </c>
      <c r="I48" s="3" t="s">
        <v>273</v>
      </c>
      <c r="J48" s="85"/>
      <c r="K48" s="77">
        <v>2</v>
      </c>
      <c r="L48" s="72">
        <f t="shared" ref="L48" si="4">J48*K48</f>
        <v>0</v>
      </c>
    </row>
    <row r="49" spans="1:12" ht="15" thickBot="1" x14ac:dyDescent="0.4">
      <c r="A49" s="15"/>
      <c r="B49" s="15"/>
      <c r="C49" s="16"/>
      <c r="D49" s="15"/>
      <c r="E49" s="17"/>
      <c r="F49" s="18"/>
      <c r="G49" s="16"/>
      <c r="H49" s="19"/>
      <c r="I49" s="16"/>
      <c r="J49" s="16" t="s">
        <v>283</v>
      </c>
      <c r="K49" s="78">
        <f>K48</f>
        <v>2</v>
      </c>
      <c r="L49" s="73">
        <f>L48</f>
        <v>0</v>
      </c>
    </row>
    <row r="50" spans="1:12" x14ac:dyDescent="0.35">
      <c r="A50" s="15"/>
      <c r="B50" s="15"/>
      <c r="C50" s="16"/>
      <c r="D50" s="15"/>
      <c r="E50" s="17"/>
      <c r="F50" s="18"/>
      <c r="G50" s="16"/>
      <c r="H50" s="19"/>
      <c r="I50" s="16"/>
      <c r="J50" s="16"/>
      <c r="K50" s="78"/>
      <c r="L50" s="74"/>
    </row>
    <row r="51" spans="1:12" x14ac:dyDescent="0.35">
      <c r="A51" s="2" t="s">
        <v>16</v>
      </c>
      <c r="B51" s="2" t="s">
        <v>149</v>
      </c>
      <c r="C51" s="3" t="s">
        <v>150</v>
      </c>
      <c r="D51" s="2" t="s">
        <v>53</v>
      </c>
      <c r="E51" s="6">
        <v>-2</v>
      </c>
      <c r="F51" s="4" t="s">
        <v>151</v>
      </c>
      <c r="G51" s="3" t="s">
        <v>16</v>
      </c>
      <c r="H51" s="5" t="s">
        <v>56</v>
      </c>
      <c r="I51" s="3" t="s">
        <v>65</v>
      </c>
      <c r="J51" s="85"/>
      <c r="K51" s="77">
        <v>3500.75</v>
      </c>
      <c r="L51" s="72">
        <f>J51*K51</f>
        <v>0</v>
      </c>
    </row>
    <row r="52" spans="1:12" x14ac:dyDescent="0.35">
      <c r="A52" s="2" t="s">
        <v>16</v>
      </c>
      <c r="B52" s="2" t="s">
        <v>149</v>
      </c>
      <c r="C52" s="3" t="s">
        <v>152</v>
      </c>
      <c r="D52" s="2" t="s">
        <v>53</v>
      </c>
      <c r="E52" s="6">
        <v>-2</v>
      </c>
      <c r="F52" s="4" t="s">
        <v>153</v>
      </c>
      <c r="G52" s="3" t="s">
        <v>154</v>
      </c>
      <c r="H52" s="5" t="s">
        <v>56</v>
      </c>
      <c r="I52" s="3" t="s">
        <v>65</v>
      </c>
      <c r="J52" s="85"/>
      <c r="K52" s="77">
        <v>2.3499999046325684</v>
      </c>
      <c r="L52" s="72">
        <f t="shared" ref="L52:L66" si="5">J52*K52</f>
        <v>0</v>
      </c>
    </row>
    <row r="53" spans="1:12" x14ac:dyDescent="0.35">
      <c r="A53" s="2" t="s">
        <v>16</v>
      </c>
      <c r="B53" s="2" t="s">
        <v>149</v>
      </c>
      <c r="C53" s="3" t="s">
        <v>155</v>
      </c>
      <c r="D53" s="2" t="s">
        <v>53</v>
      </c>
      <c r="E53" s="6">
        <v>-2</v>
      </c>
      <c r="F53" s="4" t="s">
        <v>156</v>
      </c>
      <c r="G53" s="3" t="s">
        <v>157</v>
      </c>
      <c r="H53" s="5" t="s">
        <v>56</v>
      </c>
      <c r="I53" s="3" t="s">
        <v>65</v>
      </c>
      <c r="J53" s="85"/>
      <c r="K53" s="77">
        <v>71.949996948242188</v>
      </c>
      <c r="L53" s="72">
        <f t="shared" si="5"/>
        <v>0</v>
      </c>
    </row>
    <row r="54" spans="1:12" x14ac:dyDescent="0.35">
      <c r="A54" s="2" t="s">
        <v>16</v>
      </c>
      <c r="B54" s="2" t="s">
        <v>149</v>
      </c>
      <c r="C54" s="3" t="s">
        <v>158</v>
      </c>
      <c r="D54" s="2" t="s">
        <v>53</v>
      </c>
      <c r="E54" s="6">
        <v>-2</v>
      </c>
      <c r="F54" s="4" t="s">
        <v>159</v>
      </c>
      <c r="G54" s="3" t="s">
        <v>154</v>
      </c>
      <c r="H54" s="5" t="s">
        <v>56</v>
      </c>
      <c r="I54" s="3" t="s">
        <v>160</v>
      </c>
      <c r="J54" s="85"/>
      <c r="K54" s="77">
        <v>13.25</v>
      </c>
      <c r="L54" s="72">
        <f t="shared" si="5"/>
        <v>0</v>
      </c>
    </row>
    <row r="55" spans="1:12" x14ac:dyDescent="0.35">
      <c r="A55" s="2" t="s">
        <v>16</v>
      </c>
      <c r="B55" s="2" t="s">
        <v>149</v>
      </c>
      <c r="C55" s="3" t="s">
        <v>161</v>
      </c>
      <c r="D55" s="2" t="s">
        <v>53</v>
      </c>
      <c r="E55" s="6">
        <v>-2</v>
      </c>
      <c r="F55" s="4" t="s">
        <v>162</v>
      </c>
      <c r="G55" s="3" t="s">
        <v>154</v>
      </c>
      <c r="H55" s="5" t="s">
        <v>56</v>
      </c>
      <c r="I55" s="3" t="s">
        <v>160</v>
      </c>
      <c r="J55" s="85"/>
      <c r="K55" s="77">
        <v>3.6500000953674316</v>
      </c>
      <c r="L55" s="72">
        <f t="shared" si="5"/>
        <v>0</v>
      </c>
    </row>
    <row r="56" spans="1:12" x14ac:dyDescent="0.35">
      <c r="A56" s="2" t="s">
        <v>16</v>
      </c>
      <c r="B56" s="2" t="s">
        <v>149</v>
      </c>
      <c r="C56" s="3" t="s">
        <v>163</v>
      </c>
      <c r="D56" s="2" t="s">
        <v>53</v>
      </c>
      <c r="E56" s="6">
        <v>-2</v>
      </c>
      <c r="F56" s="4" t="s">
        <v>164</v>
      </c>
      <c r="G56" s="3" t="s">
        <v>165</v>
      </c>
      <c r="H56" s="5" t="s">
        <v>56</v>
      </c>
      <c r="I56" s="3" t="s">
        <v>166</v>
      </c>
      <c r="J56" s="85"/>
      <c r="K56" s="77">
        <v>6.5999999046325684</v>
      </c>
      <c r="L56" s="72">
        <f t="shared" si="5"/>
        <v>0</v>
      </c>
    </row>
    <row r="57" spans="1:12" x14ac:dyDescent="0.35">
      <c r="A57" s="2" t="s">
        <v>16</v>
      </c>
      <c r="B57" s="2" t="s">
        <v>149</v>
      </c>
      <c r="C57" s="3" t="s">
        <v>167</v>
      </c>
      <c r="D57" s="2" t="s">
        <v>53</v>
      </c>
      <c r="E57" s="6">
        <v>-1</v>
      </c>
      <c r="F57" s="4" t="s">
        <v>168</v>
      </c>
      <c r="G57" s="3" t="s">
        <v>154</v>
      </c>
      <c r="H57" s="5" t="s">
        <v>56</v>
      </c>
      <c r="I57" s="3" t="s">
        <v>169</v>
      </c>
      <c r="J57" s="85"/>
      <c r="K57" s="77">
        <v>5.1999998092651367</v>
      </c>
      <c r="L57" s="72">
        <f t="shared" si="5"/>
        <v>0</v>
      </c>
    </row>
    <row r="58" spans="1:12" x14ac:dyDescent="0.35">
      <c r="A58" s="2" t="s">
        <v>16</v>
      </c>
      <c r="B58" s="2" t="s">
        <v>149</v>
      </c>
      <c r="C58" s="3" t="s">
        <v>170</v>
      </c>
      <c r="D58" s="2" t="s">
        <v>53</v>
      </c>
      <c r="E58" s="6">
        <v>-1</v>
      </c>
      <c r="F58" s="4" t="s">
        <v>171</v>
      </c>
      <c r="G58" s="3" t="s">
        <v>16</v>
      </c>
      <c r="H58" s="5" t="s">
        <v>56</v>
      </c>
      <c r="I58" s="3" t="s">
        <v>65</v>
      </c>
      <c r="J58" s="85"/>
      <c r="K58" s="77">
        <v>2225.699951171875</v>
      </c>
      <c r="L58" s="72">
        <f t="shared" si="5"/>
        <v>0</v>
      </c>
    </row>
    <row r="59" spans="1:12" x14ac:dyDescent="0.35">
      <c r="A59" s="2" t="s">
        <v>16</v>
      </c>
      <c r="B59" s="2" t="s">
        <v>149</v>
      </c>
      <c r="C59" s="3" t="s">
        <v>172</v>
      </c>
      <c r="D59" s="2" t="s">
        <v>53</v>
      </c>
      <c r="E59" s="6">
        <v>-1</v>
      </c>
      <c r="F59" s="4" t="s">
        <v>173</v>
      </c>
      <c r="G59" s="3" t="s">
        <v>95</v>
      </c>
      <c r="H59" s="5" t="s">
        <v>85</v>
      </c>
      <c r="I59" s="3" t="s">
        <v>65</v>
      </c>
      <c r="J59" s="85"/>
      <c r="K59" s="77">
        <v>33.75</v>
      </c>
      <c r="L59" s="72">
        <f t="shared" si="5"/>
        <v>0</v>
      </c>
    </row>
    <row r="60" spans="1:12" x14ac:dyDescent="0.35">
      <c r="A60" s="2" t="s">
        <v>16</v>
      </c>
      <c r="B60" s="2" t="s">
        <v>149</v>
      </c>
      <c r="C60" s="3" t="s">
        <v>174</v>
      </c>
      <c r="D60" s="2" t="s">
        <v>53</v>
      </c>
      <c r="E60" s="6">
        <v>-1</v>
      </c>
      <c r="F60" s="4" t="s">
        <v>175</v>
      </c>
      <c r="G60" s="3" t="s">
        <v>176</v>
      </c>
      <c r="H60" s="5" t="s">
        <v>56</v>
      </c>
      <c r="I60" s="3" t="s">
        <v>65</v>
      </c>
      <c r="J60" s="85"/>
      <c r="K60" s="77">
        <v>5.8000001907348633</v>
      </c>
      <c r="L60" s="72">
        <f t="shared" si="5"/>
        <v>0</v>
      </c>
    </row>
    <row r="61" spans="1:12" x14ac:dyDescent="0.35">
      <c r="A61" s="2" t="s">
        <v>16</v>
      </c>
      <c r="B61" s="2" t="s">
        <v>149</v>
      </c>
      <c r="C61" s="3" t="s">
        <v>177</v>
      </c>
      <c r="D61" s="2" t="s">
        <v>53</v>
      </c>
      <c r="E61" s="6">
        <v>-1</v>
      </c>
      <c r="F61" s="4" t="s">
        <v>178</v>
      </c>
      <c r="G61" s="3" t="s">
        <v>179</v>
      </c>
      <c r="H61" s="5" t="s">
        <v>108</v>
      </c>
      <c r="I61" s="3" t="s">
        <v>65</v>
      </c>
      <c r="J61" s="85"/>
      <c r="K61" s="77">
        <v>1.6000000238418579</v>
      </c>
      <c r="L61" s="72">
        <f t="shared" si="5"/>
        <v>0</v>
      </c>
    </row>
    <row r="62" spans="1:12" x14ac:dyDescent="0.35">
      <c r="A62" s="2" t="s">
        <v>16</v>
      </c>
      <c r="B62" s="2" t="s">
        <v>149</v>
      </c>
      <c r="C62" s="3" t="s">
        <v>180</v>
      </c>
      <c r="D62" s="2" t="s">
        <v>53</v>
      </c>
      <c r="E62" s="6">
        <v>-1</v>
      </c>
      <c r="F62" s="4" t="s">
        <v>181</v>
      </c>
      <c r="G62" s="3" t="s">
        <v>179</v>
      </c>
      <c r="H62" s="5" t="s">
        <v>108</v>
      </c>
      <c r="I62" s="3" t="s">
        <v>65</v>
      </c>
      <c r="J62" s="85"/>
      <c r="K62" s="77">
        <v>3.5499999523162842</v>
      </c>
      <c r="L62" s="72">
        <f t="shared" si="5"/>
        <v>0</v>
      </c>
    </row>
    <row r="63" spans="1:12" x14ac:dyDescent="0.35">
      <c r="A63" s="2" t="s">
        <v>16</v>
      </c>
      <c r="B63" s="2" t="s">
        <v>149</v>
      </c>
      <c r="C63" s="3" t="s">
        <v>182</v>
      </c>
      <c r="D63" s="2" t="s">
        <v>53</v>
      </c>
      <c r="E63" s="6">
        <v>-1</v>
      </c>
      <c r="F63" s="4" t="s">
        <v>183</v>
      </c>
      <c r="G63" s="3" t="s">
        <v>154</v>
      </c>
      <c r="H63" s="5" t="s">
        <v>56</v>
      </c>
      <c r="I63" s="3" t="s">
        <v>160</v>
      </c>
      <c r="J63" s="85"/>
      <c r="K63" s="77">
        <v>13.25</v>
      </c>
      <c r="L63" s="72">
        <f t="shared" si="5"/>
        <v>0</v>
      </c>
    </row>
    <row r="64" spans="1:12" x14ac:dyDescent="0.35">
      <c r="A64" s="2" t="s">
        <v>16</v>
      </c>
      <c r="B64" s="2" t="s">
        <v>149</v>
      </c>
      <c r="C64" s="3" t="s">
        <v>184</v>
      </c>
      <c r="D64" s="2" t="s">
        <v>53</v>
      </c>
      <c r="E64" s="6">
        <v>-1</v>
      </c>
      <c r="F64" s="4" t="s">
        <v>185</v>
      </c>
      <c r="G64" s="3" t="s">
        <v>186</v>
      </c>
      <c r="H64" s="5" t="s">
        <v>56</v>
      </c>
      <c r="I64" s="3" t="s">
        <v>65</v>
      </c>
      <c r="J64" s="85"/>
      <c r="K64" s="77">
        <v>224.25</v>
      </c>
      <c r="L64" s="72">
        <f t="shared" si="5"/>
        <v>0</v>
      </c>
    </row>
    <row r="65" spans="1:12" x14ac:dyDescent="0.35">
      <c r="A65" s="2" t="s">
        <v>16</v>
      </c>
      <c r="B65" s="2" t="s">
        <v>149</v>
      </c>
      <c r="C65" s="3" t="s">
        <v>187</v>
      </c>
      <c r="D65" s="2" t="s">
        <v>53</v>
      </c>
      <c r="E65" s="6">
        <v>-1</v>
      </c>
      <c r="F65" s="4" t="s">
        <v>188</v>
      </c>
      <c r="G65" s="3" t="s">
        <v>154</v>
      </c>
      <c r="H65" s="5" t="s">
        <v>56</v>
      </c>
      <c r="I65" s="3" t="s">
        <v>160</v>
      </c>
      <c r="J65" s="85"/>
      <c r="K65" s="77">
        <v>4.9000000953674316</v>
      </c>
      <c r="L65" s="72">
        <f t="shared" si="5"/>
        <v>0</v>
      </c>
    </row>
    <row r="66" spans="1:12" ht="15" thickBot="1" x14ac:dyDescent="0.4">
      <c r="A66" s="2" t="s">
        <v>16</v>
      </c>
      <c r="B66" s="2" t="s">
        <v>149</v>
      </c>
      <c r="C66" s="3" t="s">
        <v>187</v>
      </c>
      <c r="D66" s="2" t="s">
        <v>53</v>
      </c>
      <c r="E66" s="6">
        <v>-1</v>
      </c>
      <c r="F66" s="4" t="s">
        <v>189</v>
      </c>
      <c r="G66" s="3" t="s">
        <v>75</v>
      </c>
      <c r="H66" s="5" t="s">
        <v>56</v>
      </c>
      <c r="I66" s="3" t="s">
        <v>65</v>
      </c>
      <c r="J66" s="85"/>
      <c r="K66" s="77">
        <v>51.150001525878906</v>
      </c>
      <c r="L66" s="72">
        <f t="shared" si="5"/>
        <v>0</v>
      </c>
    </row>
    <row r="67" spans="1:12" ht="15" thickBot="1" x14ac:dyDescent="0.4">
      <c r="A67" s="15"/>
      <c r="B67" s="15"/>
      <c r="C67" s="16"/>
      <c r="D67" s="15"/>
      <c r="E67" s="17"/>
      <c r="F67" s="18"/>
      <c r="G67" s="16"/>
      <c r="H67" s="19"/>
      <c r="I67" s="16"/>
      <c r="J67" s="16" t="s">
        <v>283</v>
      </c>
      <c r="K67" s="78">
        <f>SUM(K51:K66)</f>
        <v>6167.6999496221542</v>
      </c>
      <c r="L67" s="73">
        <f>SUM(L51:L66)</f>
        <v>0</v>
      </c>
    </row>
    <row r="68" spans="1:12" x14ac:dyDescent="0.35">
      <c r="A68" s="15"/>
      <c r="B68" s="15"/>
      <c r="C68" s="16"/>
      <c r="D68" s="15"/>
      <c r="E68" s="17"/>
      <c r="F68" s="18"/>
      <c r="G68" s="16"/>
      <c r="H68" s="19"/>
      <c r="I68" s="16"/>
      <c r="J68" s="16"/>
      <c r="K68" s="78"/>
      <c r="L68" s="74"/>
    </row>
    <row r="69" spans="1:12" x14ac:dyDescent="0.35">
      <c r="A69" s="2" t="s">
        <v>17</v>
      </c>
      <c r="B69" s="2" t="s">
        <v>190</v>
      </c>
      <c r="C69" s="3" t="s">
        <v>191</v>
      </c>
      <c r="D69" s="2" t="s">
        <v>53</v>
      </c>
      <c r="E69" s="6"/>
      <c r="F69" s="4"/>
      <c r="G69" s="3" t="s">
        <v>60</v>
      </c>
      <c r="H69" s="5" t="s">
        <v>56</v>
      </c>
      <c r="I69" s="3" t="s">
        <v>192</v>
      </c>
      <c r="J69" s="85"/>
      <c r="K69" s="77">
        <v>19.299999237060547</v>
      </c>
      <c r="L69" s="72">
        <f>J69*K69</f>
        <v>0</v>
      </c>
    </row>
    <row r="70" spans="1:12" x14ac:dyDescent="0.35">
      <c r="A70" s="2" t="s">
        <v>17</v>
      </c>
      <c r="B70" s="2" t="s">
        <v>190</v>
      </c>
      <c r="C70" s="3" t="s">
        <v>191</v>
      </c>
      <c r="D70" s="2" t="s">
        <v>53</v>
      </c>
      <c r="E70" s="6"/>
      <c r="F70" s="4"/>
      <c r="G70" s="3"/>
      <c r="H70" s="5" t="s">
        <v>56</v>
      </c>
      <c r="I70" s="3" t="s">
        <v>96</v>
      </c>
      <c r="J70" s="85"/>
      <c r="K70" s="77">
        <v>12.899999618530273</v>
      </c>
      <c r="L70" s="72">
        <f t="shared" ref="L70:L96" si="6">J70*K70</f>
        <v>0</v>
      </c>
    </row>
    <row r="71" spans="1:12" x14ac:dyDescent="0.35">
      <c r="A71" s="2" t="s">
        <v>17</v>
      </c>
      <c r="B71" s="2" t="s">
        <v>190</v>
      </c>
      <c r="C71" s="3" t="s">
        <v>191</v>
      </c>
      <c r="D71" s="2" t="s">
        <v>53</v>
      </c>
      <c r="E71" s="6"/>
      <c r="F71" s="4"/>
      <c r="G71" s="3"/>
      <c r="H71" s="5" t="s">
        <v>56</v>
      </c>
      <c r="I71" s="3" t="s">
        <v>96</v>
      </c>
      <c r="J71" s="85"/>
      <c r="K71" s="77">
        <v>7.7199997901916504</v>
      </c>
      <c r="L71" s="72">
        <f t="shared" si="6"/>
        <v>0</v>
      </c>
    </row>
    <row r="72" spans="1:12" x14ac:dyDescent="0.35">
      <c r="A72" s="2" t="s">
        <v>17</v>
      </c>
      <c r="B72" s="2" t="s">
        <v>190</v>
      </c>
      <c r="C72" s="3" t="s">
        <v>191</v>
      </c>
      <c r="D72" s="2" t="s">
        <v>53</v>
      </c>
      <c r="E72" s="6"/>
      <c r="F72" s="4"/>
      <c r="G72" s="3" t="s">
        <v>193</v>
      </c>
      <c r="H72" s="5" t="s">
        <v>56</v>
      </c>
      <c r="I72" s="3" t="s">
        <v>194</v>
      </c>
      <c r="J72" s="85"/>
      <c r="K72" s="77">
        <v>63.5</v>
      </c>
      <c r="L72" s="72">
        <f t="shared" si="6"/>
        <v>0</v>
      </c>
    </row>
    <row r="73" spans="1:12" x14ac:dyDescent="0.35">
      <c r="A73" s="2" t="s">
        <v>17</v>
      </c>
      <c r="B73" s="2" t="s">
        <v>190</v>
      </c>
      <c r="C73" s="3" t="s">
        <v>191</v>
      </c>
      <c r="D73" s="2" t="s">
        <v>53</v>
      </c>
      <c r="E73" s="6"/>
      <c r="F73" s="4"/>
      <c r="G73" s="3" t="s">
        <v>195</v>
      </c>
      <c r="H73" s="5" t="s">
        <v>56</v>
      </c>
      <c r="I73" s="3" t="s">
        <v>194</v>
      </c>
      <c r="J73" s="85"/>
      <c r="K73" s="77">
        <v>78.64000129699707</v>
      </c>
      <c r="L73" s="72">
        <f t="shared" si="6"/>
        <v>0</v>
      </c>
    </row>
    <row r="74" spans="1:12" x14ac:dyDescent="0.35">
      <c r="A74" s="2" t="s">
        <v>17</v>
      </c>
      <c r="B74" s="2" t="s">
        <v>190</v>
      </c>
      <c r="C74" s="3" t="s">
        <v>191</v>
      </c>
      <c r="D74" s="2" t="s">
        <v>53</v>
      </c>
      <c r="E74" s="6"/>
      <c r="F74" s="4"/>
      <c r="G74" s="3" t="s">
        <v>196</v>
      </c>
      <c r="H74" s="5" t="s">
        <v>56</v>
      </c>
      <c r="I74" s="3" t="s">
        <v>96</v>
      </c>
      <c r="J74" s="85"/>
      <c r="K74" s="77">
        <v>47.540000915527344</v>
      </c>
      <c r="L74" s="72">
        <f t="shared" si="6"/>
        <v>0</v>
      </c>
    </row>
    <row r="75" spans="1:12" x14ac:dyDescent="0.35">
      <c r="A75" s="2" t="s">
        <v>17</v>
      </c>
      <c r="B75" s="2" t="s">
        <v>190</v>
      </c>
      <c r="C75" s="3" t="s">
        <v>191</v>
      </c>
      <c r="D75" s="2" t="s">
        <v>53</v>
      </c>
      <c r="E75" s="6"/>
      <c r="F75" s="4"/>
      <c r="G75" s="3" t="s">
        <v>197</v>
      </c>
      <c r="H75" s="5" t="s">
        <v>108</v>
      </c>
      <c r="I75" s="3" t="s">
        <v>194</v>
      </c>
      <c r="J75" s="85"/>
      <c r="K75" s="77">
        <v>7</v>
      </c>
      <c r="L75" s="72">
        <f t="shared" si="6"/>
        <v>0</v>
      </c>
    </row>
    <row r="76" spans="1:12" x14ac:dyDescent="0.35">
      <c r="A76" s="2" t="s">
        <v>17</v>
      </c>
      <c r="B76" s="2" t="s">
        <v>190</v>
      </c>
      <c r="C76" s="3" t="s">
        <v>191</v>
      </c>
      <c r="D76" s="2" t="s">
        <v>53</v>
      </c>
      <c r="E76" s="6"/>
      <c r="F76" s="4"/>
      <c r="G76" s="3" t="s">
        <v>179</v>
      </c>
      <c r="H76" s="5" t="s">
        <v>108</v>
      </c>
      <c r="I76" s="3" t="s">
        <v>194</v>
      </c>
      <c r="J76" s="85"/>
      <c r="K76" s="77">
        <v>23.100000381469727</v>
      </c>
      <c r="L76" s="72">
        <f t="shared" si="6"/>
        <v>0</v>
      </c>
    </row>
    <row r="77" spans="1:12" x14ac:dyDescent="0.35">
      <c r="A77" s="2" t="s">
        <v>17</v>
      </c>
      <c r="B77" s="2" t="s">
        <v>190</v>
      </c>
      <c r="C77" s="3" t="s">
        <v>191</v>
      </c>
      <c r="D77" s="2" t="s">
        <v>53</v>
      </c>
      <c r="E77" s="6"/>
      <c r="F77" s="4"/>
      <c r="G77" s="3" t="s">
        <v>198</v>
      </c>
      <c r="H77" s="5" t="s">
        <v>85</v>
      </c>
      <c r="I77" s="3" t="s">
        <v>194</v>
      </c>
      <c r="J77" s="85"/>
      <c r="K77" s="77">
        <v>33.25</v>
      </c>
      <c r="L77" s="72">
        <f t="shared" si="6"/>
        <v>0</v>
      </c>
    </row>
    <row r="78" spans="1:12" x14ac:dyDescent="0.35">
      <c r="A78" s="2" t="s">
        <v>17</v>
      </c>
      <c r="B78" s="2" t="s">
        <v>190</v>
      </c>
      <c r="C78" s="3" t="s">
        <v>191</v>
      </c>
      <c r="D78" s="2" t="s">
        <v>53</v>
      </c>
      <c r="E78" s="6"/>
      <c r="F78" s="4"/>
      <c r="G78" s="3" t="s">
        <v>199</v>
      </c>
      <c r="H78" s="5" t="s">
        <v>85</v>
      </c>
      <c r="I78" s="3" t="s">
        <v>96</v>
      </c>
      <c r="J78" s="85"/>
      <c r="K78" s="77">
        <v>213.65000104904175</v>
      </c>
      <c r="L78" s="72">
        <f t="shared" si="6"/>
        <v>0</v>
      </c>
    </row>
    <row r="79" spans="1:12" x14ac:dyDescent="0.35">
      <c r="A79" s="2" t="s">
        <v>17</v>
      </c>
      <c r="B79" s="2" t="s">
        <v>190</v>
      </c>
      <c r="C79" s="3" t="s">
        <v>191</v>
      </c>
      <c r="D79" s="2" t="s">
        <v>53</v>
      </c>
      <c r="E79" s="6"/>
      <c r="F79" s="4"/>
      <c r="G79" s="3" t="s">
        <v>200</v>
      </c>
      <c r="H79" s="5" t="s">
        <v>85</v>
      </c>
      <c r="I79" s="3" t="s">
        <v>96</v>
      </c>
      <c r="J79" s="85"/>
      <c r="K79" s="77">
        <v>235.40000152587891</v>
      </c>
      <c r="L79" s="72">
        <f t="shared" si="6"/>
        <v>0</v>
      </c>
    </row>
    <row r="80" spans="1:12" x14ac:dyDescent="0.35">
      <c r="A80" s="2" t="s">
        <v>17</v>
      </c>
      <c r="B80" s="2" t="s">
        <v>190</v>
      </c>
      <c r="C80" s="3" t="s">
        <v>191</v>
      </c>
      <c r="D80" s="2" t="s">
        <v>53</v>
      </c>
      <c r="E80" s="6"/>
      <c r="F80" s="4"/>
      <c r="G80" s="3" t="s">
        <v>95</v>
      </c>
      <c r="H80" s="5" t="s">
        <v>85</v>
      </c>
      <c r="I80" s="3" t="s">
        <v>96</v>
      </c>
      <c r="J80" s="85"/>
      <c r="K80" s="77">
        <v>377.14999485015801</v>
      </c>
      <c r="L80" s="72">
        <f t="shared" si="6"/>
        <v>0</v>
      </c>
    </row>
    <row r="81" spans="1:12" x14ac:dyDescent="0.35">
      <c r="A81" s="2" t="s">
        <v>17</v>
      </c>
      <c r="B81" s="2" t="s">
        <v>190</v>
      </c>
      <c r="C81" s="3" t="s">
        <v>191</v>
      </c>
      <c r="D81" s="2" t="s">
        <v>53</v>
      </c>
      <c r="E81" s="6"/>
      <c r="F81" s="4"/>
      <c r="G81" s="3" t="s">
        <v>201</v>
      </c>
      <c r="H81" s="5" t="s">
        <v>85</v>
      </c>
      <c r="I81" s="3" t="s">
        <v>96</v>
      </c>
      <c r="J81" s="85"/>
      <c r="K81" s="77">
        <v>1162.2999954223601</v>
      </c>
      <c r="L81" s="72">
        <f t="shared" si="6"/>
        <v>0</v>
      </c>
    </row>
    <row r="82" spans="1:12" x14ac:dyDescent="0.35">
      <c r="A82" s="2" t="s">
        <v>17</v>
      </c>
      <c r="B82" s="2" t="s">
        <v>190</v>
      </c>
      <c r="C82" s="3" t="s">
        <v>191</v>
      </c>
      <c r="D82" s="2" t="s">
        <v>53</v>
      </c>
      <c r="E82" s="6"/>
      <c r="F82" s="4"/>
      <c r="G82" s="3" t="s">
        <v>202</v>
      </c>
      <c r="H82" s="5" t="s">
        <v>56</v>
      </c>
      <c r="I82" s="3" t="s">
        <v>96</v>
      </c>
      <c r="J82" s="85"/>
      <c r="K82" s="77">
        <v>52</v>
      </c>
      <c r="L82" s="72">
        <f t="shared" si="6"/>
        <v>0</v>
      </c>
    </row>
    <row r="83" spans="1:12" x14ac:dyDescent="0.35">
      <c r="A83" s="2" t="s">
        <v>17</v>
      </c>
      <c r="B83" s="2" t="s">
        <v>190</v>
      </c>
      <c r="C83" s="3" t="s">
        <v>191</v>
      </c>
      <c r="D83" s="2" t="s">
        <v>53</v>
      </c>
      <c r="E83" s="6"/>
      <c r="F83" s="4"/>
      <c r="G83" s="3" t="s">
        <v>203</v>
      </c>
      <c r="H83" s="5" t="s">
        <v>85</v>
      </c>
      <c r="I83" s="3" t="s">
        <v>96</v>
      </c>
      <c r="J83" s="85"/>
      <c r="K83" s="77">
        <v>82.900001525878906</v>
      </c>
      <c r="L83" s="72">
        <f t="shared" si="6"/>
        <v>0</v>
      </c>
    </row>
    <row r="84" spans="1:12" x14ac:dyDescent="0.35">
      <c r="A84" s="2" t="s">
        <v>17</v>
      </c>
      <c r="B84" s="2" t="s">
        <v>190</v>
      </c>
      <c r="C84" s="3" t="s">
        <v>191</v>
      </c>
      <c r="D84" s="2" t="s">
        <v>53</v>
      </c>
      <c r="E84" s="6"/>
      <c r="F84" s="4"/>
      <c r="G84" s="3" t="s">
        <v>204</v>
      </c>
      <c r="H84" s="5" t="s">
        <v>56</v>
      </c>
      <c r="I84" s="3" t="s">
        <v>194</v>
      </c>
      <c r="J84" s="85"/>
      <c r="K84" s="77">
        <v>171.20000076293945</v>
      </c>
      <c r="L84" s="72">
        <f t="shared" si="6"/>
        <v>0</v>
      </c>
    </row>
    <row r="85" spans="1:12" x14ac:dyDescent="0.35">
      <c r="A85" s="2" t="s">
        <v>17</v>
      </c>
      <c r="B85" s="2" t="s">
        <v>190</v>
      </c>
      <c r="C85" s="3" t="s">
        <v>191</v>
      </c>
      <c r="D85" s="2" t="s">
        <v>53</v>
      </c>
      <c r="E85" s="6"/>
      <c r="F85" s="4"/>
      <c r="G85" s="3" t="s">
        <v>205</v>
      </c>
      <c r="H85" s="5" t="s">
        <v>56</v>
      </c>
      <c r="I85" s="3" t="s">
        <v>96</v>
      </c>
      <c r="J85" s="85"/>
      <c r="K85" s="77">
        <v>311.64999866485596</v>
      </c>
      <c r="L85" s="72">
        <f t="shared" si="6"/>
        <v>0</v>
      </c>
    </row>
    <row r="86" spans="1:12" x14ac:dyDescent="0.35">
      <c r="A86" s="2" t="s">
        <v>17</v>
      </c>
      <c r="B86" s="2" t="s">
        <v>190</v>
      </c>
      <c r="C86" s="3" t="s">
        <v>191</v>
      </c>
      <c r="D86" s="2" t="s">
        <v>53</v>
      </c>
      <c r="E86" s="6"/>
      <c r="F86" s="4"/>
      <c r="G86" s="3" t="s">
        <v>206</v>
      </c>
      <c r="H86" s="5" t="s">
        <v>56</v>
      </c>
      <c r="I86" s="3" t="s">
        <v>126</v>
      </c>
      <c r="J86" s="85"/>
      <c r="K86" s="77">
        <v>195.14999961853027</v>
      </c>
      <c r="L86" s="72">
        <f t="shared" si="6"/>
        <v>0</v>
      </c>
    </row>
    <row r="87" spans="1:12" x14ac:dyDescent="0.35">
      <c r="A87" s="2" t="s">
        <v>17</v>
      </c>
      <c r="B87" s="2" t="s">
        <v>190</v>
      </c>
      <c r="C87" s="3" t="s">
        <v>191</v>
      </c>
      <c r="D87" s="2" t="s">
        <v>53</v>
      </c>
      <c r="E87" s="6"/>
      <c r="F87" s="4"/>
      <c r="G87" s="3" t="s">
        <v>176</v>
      </c>
      <c r="H87" s="5" t="s">
        <v>56</v>
      </c>
      <c r="I87" s="3" t="s">
        <v>194</v>
      </c>
      <c r="J87" s="85"/>
      <c r="K87" s="77">
        <v>29.099999904632568</v>
      </c>
      <c r="L87" s="72">
        <f t="shared" si="6"/>
        <v>0</v>
      </c>
    </row>
    <row r="88" spans="1:12" x14ac:dyDescent="0.35">
      <c r="A88" s="2" t="s">
        <v>17</v>
      </c>
      <c r="B88" s="2" t="s">
        <v>190</v>
      </c>
      <c r="C88" s="3" t="s">
        <v>191</v>
      </c>
      <c r="D88" s="2" t="s">
        <v>53</v>
      </c>
      <c r="E88" s="6"/>
      <c r="F88" s="4"/>
      <c r="G88" s="3" t="s">
        <v>207</v>
      </c>
      <c r="H88" s="5" t="s">
        <v>85</v>
      </c>
      <c r="I88" s="3" t="s">
        <v>194</v>
      </c>
      <c r="J88" s="85"/>
      <c r="K88" s="77">
        <v>59.700000762939453</v>
      </c>
      <c r="L88" s="72">
        <f t="shared" si="6"/>
        <v>0</v>
      </c>
    </row>
    <row r="89" spans="1:12" x14ac:dyDescent="0.35">
      <c r="A89" s="2" t="s">
        <v>17</v>
      </c>
      <c r="B89" s="2" t="s">
        <v>190</v>
      </c>
      <c r="C89" s="3" t="s">
        <v>191</v>
      </c>
      <c r="D89" s="2" t="s">
        <v>53</v>
      </c>
      <c r="E89" s="6"/>
      <c r="F89" s="4"/>
      <c r="G89" s="3" t="s">
        <v>208</v>
      </c>
      <c r="H89" s="5" t="s">
        <v>56</v>
      </c>
      <c r="I89" s="3" t="s">
        <v>96</v>
      </c>
      <c r="J89" s="85"/>
      <c r="K89" s="77">
        <v>116.70000076293945</v>
      </c>
      <c r="L89" s="72">
        <f t="shared" si="6"/>
        <v>0</v>
      </c>
    </row>
    <row r="90" spans="1:12" x14ac:dyDescent="0.35">
      <c r="A90" s="2" t="s">
        <v>17</v>
      </c>
      <c r="B90" s="2" t="s">
        <v>190</v>
      </c>
      <c r="C90" s="3" t="s">
        <v>191</v>
      </c>
      <c r="D90" s="2" t="s">
        <v>53</v>
      </c>
      <c r="E90" s="6"/>
      <c r="F90" s="4"/>
      <c r="G90" s="3"/>
      <c r="H90" s="5" t="s">
        <v>56</v>
      </c>
      <c r="I90" s="3" t="s">
        <v>194</v>
      </c>
      <c r="J90" s="85"/>
      <c r="K90" s="77">
        <v>8.6999998092651367</v>
      </c>
      <c r="L90" s="72">
        <f t="shared" si="6"/>
        <v>0</v>
      </c>
    </row>
    <row r="91" spans="1:12" x14ac:dyDescent="0.35">
      <c r="A91" s="2" t="s">
        <v>17</v>
      </c>
      <c r="B91" s="2" t="s">
        <v>190</v>
      </c>
      <c r="C91" s="3" t="s">
        <v>191</v>
      </c>
      <c r="D91" s="2" t="s">
        <v>53</v>
      </c>
      <c r="E91" s="6"/>
      <c r="F91" s="4"/>
      <c r="G91" s="3" t="s">
        <v>209</v>
      </c>
      <c r="H91" s="5" t="s">
        <v>56</v>
      </c>
      <c r="I91" s="3" t="s">
        <v>96</v>
      </c>
      <c r="J91" s="85"/>
      <c r="K91" s="77">
        <v>19.5</v>
      </c>
      <c r="L91" s="72">
        <f t="shared" si="6"/>
        <v>0</v>
      </c>
    </row>
    <row r="92" spans="1:12" x14ac:dyDescent="0.35">
      <c r="A92" s="2" t="s">
        <v>17</v>
      </c>
      <c r="B92" s="2" t="s">
        <v>190</v>
      </c>
      <c r="C92" s="3" t="s">
        <v>191</v>
      </c>
      <c r="D92" s="2" t="s">
        <v>53</v>
      </c>
      <c r="E92" s="6"/>
      <c r="F92" s="4"/>
      <c r="G92" s="3" t="s">
        <v>157</v>
      </c>
      <c r="H92" s="5" t="s">
        <v>56</v>
      </c>
      <c r="I92" s="3" t="s">
        <v>96</v>
      </c>
      <c r="J92" s="85"/>
      <c r="K92" s="77">
        <v>51.800000190734863</v>
      </c>
      <c r="L92" s="72">
        <f t="shared" si="6"/>
        <v>0</v>
      </c>
    </row>
    <row r="93" spans="1:12" x14ac:dyDescent="0.35">
      <c r="A93" s="2" t="s">
        <v>17</v>
      </c>
      <c r="B93" s="2" t="s">
        <v>190</v>
      </c>
      <c r="C93" s="3" t="s">
        <v>191</v>
      </c>
      <c r="D93" s="2" t="s">
        <v>53</v>
      </c>
      <c r="E93" s="6"/>
      <c r="F93" s="4"/>
      <c r="G93" s="3" t="s">
        <v>165</v>
      </c>
      <c r="H93" s="5" t="s">
        <v>56</v>
      </c>
      <c r="I93" s="3" t="s">
        <v>102</v>
      </c>
      <c r="J93" s="85"/>
      <c r="K93" s="77">
        <v>4</v>
      </c>
      <c r="L93" s="72">
        <f t="shared" si="6"/>
        <v>0</v>
      </c>
    </row>
    <row r="94" spans="1:12" x14ac:dyDescent="0.35">
      <c r="A94" s="2" t="s">
        <v>17</v>
      </c>
      <c r="B94" s="2" t="s">
        <v>190</v>
      </c>
      <c r="C94" s="3" t="s">
        <v>191</v>
      </c>
      <c r="D94" s="2" t="s">
        <v>53</v>
      </c>
      <c r="E94" s="6"/>
      <c r="F94" s="4"/>
      <c r="G94" s="3" t="s">
        <v>154</v>
      </c>
      <c r="H94" s="5" t="s">
        <v>56</v>
      </c>
      <c r="I94" s="3" t="s">
        <v>210</v>
      </c>
      <c r="J94" s="85"/>
      <c r="K94" s="77">
        <v>36</v>
      </c>
      <c r="L94" s="72">
        <f t="shared" si="6"/>
        <v>0</v>
      </c>
    </row>
    <row r="95" spans="1:12" x14ac:dyDescent="0.35">
      <c r="A95" s="2" t="s">
        <v>17</v>
      </c>
      <c r="B95" s="2" t="s">
        <v>190</v>
      </c>
      <c r="C95" s="3" t="s">
        <v>191</v>
      </c>
      <c r="D95" s="2" t="s">
        <v>53</v>
      </c>
      <c r="E95" s="6"/>
      <c r="F95" s="4"/>
      <c r="G95" s="3"/>
      <c r="H95" s="5" t="s">
        <v>56</v>
      </c>
      <c r="I95" s="3" t="s">
        <v>211</v>
      </c>
      <c r="J95" s="85"/>
      <c r="K95" s="77">
        <v>39</v>
      </c>
      <c r="L95" s="72">
        <f t="shared" si="6"/>
        <v>0</v>
      </c>
    </row>
    <row r="96" spans="1:12" ht="15" thickBot="1" x14ac:dyDescent="0.4">
      <c r="A96" s="2" t="s">
        <v>17</v>
      </c>
      <c r="B96" s="2" t="s">
        <v>190</v>
      </c>
      <c r="C96" s="3" t="s">
        <v>191</v>
      </c>
      <c r="D96" s="2" t="s">
        <v>53</v>
      </c>
      <c r="E96" s="6"/>
      <c r="F96" s="4"/>
      <c r="G96" s="3" t="s">
        <v>212</v>
      </c>
      <c r="H96" s="5" t="s">
        <v>56</v>
      </c>
      <c r="I96" s="3" t="s">
        <v>194</v>
      </c>
      <c r="J96" s="85"/>
      <c r="K96" s="77">
        <v>150</v>
      </c>
      <c r="L96" s="72">
        <f t="shared" si="6"/>
        <v>0</v>
      </c>
    </row>
    <row r="97" spans="1:12" ht="15" thickBot="1" x14ac:dyDescent="0.4">
      <c r="A97" s="15"/>
      <c r="B97" s="15"/>
      <c r="C97" s="16"/>
      <c r="D97" s="15"/>
      <c r="E97" s="17"/>
      <c r="F97" s="18"/>
      <c r="G97" s="16"/>
      <c r="H97" s="19"/>
      <c r="I97" s="16"/>
      <c r="J97" s="16" t="s">
        <v>283</v>
      </c>
      <c r="K97" s="78">
        <f>SUM(K69:K96)</f>
        <v>3608.8499960899317</v>
      </c>
      <c r="L97" s="73">
        <f>SUM(L69:L96)</f>
        <v>0</v>
      </c>
    </row>
    <row r="98" spans="1:12" x14ac:dyDescent="0.35">
      <c r="A98" s="15"/>
      <c r="B98" s="15"/>
      <c r="C98" s="16"/>
      <c r="D98" s="15"/>
      <c r="E98" s="17"/>
      <c r="F98" s="18"/>
      <c r="G98" s="16"/>
      <c r="H98" s="19"/>
      <c r="I98" s="16"/>
      <c r="J98" s="15"/>
      <c r="K98" s="78"/>
      <c r="L98" s="74"/>
    </row>
    <row r="99" spans="1:12" x14ac:dyDescent="0.35">
      <c r="A99" s="2" t="s">
        <v>23</v>
      </c>
      <c r="B99" s="2" t="s">
        <v>213</v>
      </c>
      <c r="C99" s="3" t="s">
        <v>214</v>
      </c>
      <c r="D99" s="2" t="s">
        <v>215</v>
      </c>
      <c r="E99" s="6"/>
      <c r="F99" s="4"/>
      <c r="G99" s="3" t="s">
        <v>125</v>
      </c>
      <c r="H99" s="5" t="s">
        <v>85</v>
      </c>
      <c r="I99" s="3" t="s">
        <v>61</v>
      </c>
      <c r="J99" s="85"/>
      <c r="K99" s="77">
        <v>20</v>
      </c>
      <c r="L99" s="72">
        <f t="shared" ref="L99:L105" si="7">J99*K99</f>
        <v>0</v>
      </c>
    </row>
    <row r="100" spans="1:12" x14ac:dyDescent="0.35">
      <c r="A100" s="2" t="s">
        <v>23</v>
      </c>
      <c r="B100" s="2" t="s">
        <v>213</v>
      </c>
      <c r="C100" s="3" t="s">
        <v>214</v>
      </c>
      <c r="D100" s="2" t="s">
        <v>215</v>
      </c>
      <c r="E100" s="6"/>
      <c r="F100" s="4"/>
      <c r="G100" s="3" t="s">
        <v>139</v>
      </c>
      <c r="H100" s="5" t="s">
        <v>108</v>
      </c>
      <c r="I100" s="3" t="s">
        <v>61</v>
      </c>
      <c r="J100" s="85"/>
      <c r="K100" s="77">
        <v>4</v>
      </c>
      <c r="L100" s="72">
        <f t="shared" si="7"/>
        <v>0</v>
      </c>
    </row>
    <row r="101" spans="1:12" x14ac:dyDescent="0.35">
      <c r="A101" s="2" t="s">
        <v>23</v>
      </c>
      <c r="B101" s="2" t="s">
        <v>213</v>
      </c>
      <c r="C101" s="3" t="s">
        <v>214</v>
      </c>
      <c r="D101" s="2" t="s">
        <v>215</v>
      </c>
      <c r="E101" s="6"/>
      <c r="F101" s="4"/>
      <c r="G101" s="3" t="s">
        <v>216</v>
      </c>
      <c r="H101" s="5" t="s">
        <v>56</v>
      </c>
      <c r="I101" s="3" t="s">
        <v>61</v>
      </c>
      <c r="J101" s="85"/>
      <c r="K101" s="79">
        <v>5</v>
      </c>
      <c r="L101" s="72">
        <f t="shared" si="7"/>
        <v>0</v>
      </c>
    </row>
    <row r="102" spans="1:12" x14ac:dyDescent="0.35">
      <c r="A102" s="2" t="s">
        <v>23</v>
      </c>
      <c r="B102" s="2" t="s">
        <v>213</v>
      </c>
      <c r="C102" s="3" t="s">
        <v>214</v>
      </c>
      <c r="D102" s="2" t="s">
        <v>215</v>
      </c>
      <c r="E102" s="6"/>
      <c r="F102" s="4"/>
      <c r="G102" s="3" t="s">
        <v>217</v>
      </c>
      <c r="H102" s="5" t="s">
        <v>56</v>
      </c>
      <c r="I102" s="3" t="s">
        <v>61</v>
      </c>
      <c r="J102" s="85"/>
      <c r="K102" s="77">
        <v>25</v>
      </c>
      <c r="L102" s="72">
        <f t="shared" si="7"/>
        <v>0</v>
      </c>
    </row>
    <row r="103" spans="1:12" x14ac:dyDescent="0.35">
      <c r="A103" s="2" t="s">
        <v>23</v>
      </c>
      <c r="B103" s="2" t="s">
        <v>213</v>
      </c>
      <c r="C103" s="3" t="s">
        <v>214</v>
      </c>
      <c r="D103" s="2" t="s">
        <v>215</v>
      </c>
      <c r="E103" s="6"/>
      <c r="F103" s="4"/>
      <c r="G103" s="3" t="s">
        <v>218</v>
      </c>
      <c r="H103" s="5" t="s">
        <v>56</v>
      </c>
      <c r="I103" s="3" t="s">
        <v>61</v>
      </c>
      <c r="J103" s="85"/>
      <c r="K103" s="77">
        <v>120</v>
      </c>
      <c r="L103" s="72">
        <f t="shared" si="7"/>
        <v>0</v>
      </c>
    </row>
    <row r="104" spans="1:12" x14ac:dyDescent="0.35">
      <c r="A104" s="2" t="s">
        <v>23</v>
      </c>
      <c r="B104" s="2" t="s">
        <v>213</v>
      </c>
      <c r="C104" s="3" t="s">
        <v>219</v>
      </c>
      <c r="D104" s="2" t="s">
        <v>215</v>
      </c>
      <c r="E104" s="6"/>
      <c r="F104" s="4"/>
      <c r="G104" s="3" t="s">
        <v>220</v>
      </c>
      <c r="H104" s="5" t="s">
        <v>108</v>
      </c>
      <c r="I104" s="3" t="s">
        <v>61</v>
      </c>
      <c r="J104" s="85"/>
      <c r="K104" s="77">
        <v>2</v>
      </c>
      <c r="L104" s="72">
        <f>J104*K104</f>
        <v>0</v>
      </c>
    </row>
    <row r="105" spans="1:12" ht="15" thickBot="1" x14ac:dyDescent="0.4">
      <c r="A105" s="2" t="s">
        <v>23</v>
      </c>
      <c r="B105" s="2" t="s">
        <v>213</v>
      </c>
      <c r="C105" s="3" t="s">
        <v>219</v>
      </c>
      <c r="D105" s="2" t="s">
        <v>215</v>
      </c>
      <c r="E105" s="6"/>
      <c r="F105" s="4"/>
      <c r="G105" s="3" t="s">
        <v>145</v>
      </c>
      <c r="H105" s="5" t="s">
        <v>135</v>
      </c>
      <c r="I105" s="3"/>
      <c r="J105" s="85"/>
      <c r="K105" s="77">
        <v>50</v>
      </c>
      <c r="L105" s="72">
        <f t="shared" si="7"/>
        <v>0</v>
      </c>
    </row>
    <row r="106" spans="1:12" ht="15" thickBot="1" x14ac:dyDescent="0.4">
      <c r="A106" s="15"/>
      <c r="B106" s="15"/>
      <c r="C106" s="16"/>
      <c r="D106" s="15"/>
      <c r="E106" s="17"/>
      <c r="F106" s="18"/>
      <c r="G106" s="16"/>
      <c r="H106" s="19"/>
      <c r="I106" s="16"/>
      <c r="J106" s="16" t="s">
        <v>283</v>
      </c>
      <c r="K106" s="78">
        <f>SUM(K99:K105)</f>
        <v>226</v>
      </c>
      <c r="L106" s="73">
        <f>SUM(L99:L105)</f>
        <v>0</v>
      </c>
    </row>
    <row r="107" spans="1:12" x14ac:dyDescent="0.35">
      <c r="A107" s="15"/>
      <c r="B107" s="15"/>
      <c r="C107" s="16"/>
      <c r="D107" s="15"/>
      <c r="E107" s="17"/>
      <c r="F107" s="18"/>
      <c r="G107" s="16"/>
      <c r="H107" s="19"/>
      <c r="I107" s="16"/>
      <c r="J107" s="15"/>
      <c r="K107" s="78"/>
      <c r="L107" s="74"/>
    </row>
    <row r="108" spans="1:12" x14ac:dyDescent="0.35">
      <c r="A108" s="2" t="s">
        <v>24</v>
      </c>
      <c r="B108" s="2" t="s">
        <v>221</v>
      </c>
      <c r="C108" s="3" t="s">
        <v>222</v>
      </c>
      <c r="D108" s="2" t="s">
        <v>53</v>
      </c>
      <c r="E108" s="6"/>
      <c r="F108" s="4"/>
      <c r="G108" s="3" t="s">
        <v>223</v>
      </c>
      <c r="H108" s="5" t="s">
        <v>56</v>
      </c>
      <c r="I108" s="3" t="s">
        <v>102</v>
      </c>
      <c r="J108" s="85"/>
      <c r="K108" s="77">
        <v>40</v>
      </c>
      <c r="L108" s="72">
        <f>J108*K108</f>
        <v>0</v>
      </c>
    </row>
    <row r="109" spans="1:12" ht="15" thickBot="1" x14ac:dyDescent="0.4">
      <c r="A109" s="2" t="s">
        <v>24</v>
      </c>
      <c r="B109" s="2" t="s">
        <v>221</v>
      </c>
      <c r="C109" s="3" t="s">
        <v>222</v>
      </c>
      <c r="D109" s="2" t="s">
        <v>53</v>
      </c>
      <c r="E109" s="6"/>
      <c r="F109" s="4"/>
      <c r="G109" s="3" t="s">
        <v>134</v>
      </c>
      <c r="H109" s="5" t="s">
        <v>135</v>
      </c>
      <c r="I109" s="3"/>
      <c r="J109" s="85"/>
      <c r="K109" s="77">
        <v>20</v>
      </c>
      <c r="L109" s="72">
        <f>J109*K109</f>
        <v>0</v>
      </c>
    </row>
    <row r="110" spans="1:12" ht="15" thickBot="1" x14ac:dyDescent="0.4">
      <c r="A110" s="15"/>
      <c r="B110" s="15"/>
      <c r="C110" s="16"/>
      <c r="D110" s="15"/>
      <c r="E110" s="17"/>
      <c r="F110" s="18"/>
      <c r="G110" s="16"/>
      <c r="H110" s="19"/>
      <c r="I110" s="16"/>
      <c r="J110" s="16" t="s">
        <v>283</v>
      </c>
      <c r="K110" s="78">
        <f>SUM(K108:K109)</f>
        <v>60</v>
      </c>
      <c r="L110" s="73">
        <f>SUM(L108:L109)</f>
        <v>0</v>
      </c>
    </row>
    <row r="111" spans="1:12" x14ac:dyDescent="0.35">
      <c r="A111" s="15"/>
      <c r="B111" s="15"/>
      <c r="C111" s="16"/>
      <c r="D111" s="15"/>
      <c r="E111" s="17"/>
      <c r="F111" s="18"/>
      <c r="G111" s="16"/>
      <c r="H111" s="19"/>
      <c r="I111" s="16"/>
      <c r="J111" s="15"/>
      <c r="K111" s="78"/>
      <c r="L111" s="74"/>
    </row>
    <row r="112" spans="1:12" x14ac:dyDescent="0.35">
      <c r="A112" s="2" t="s">
        <v>25</v>
      </c>
      <c r="B112" s="2" t="s">
        <v>224</v>
      </c>
      <c r="C112" s="3" t="s">
        <v>225</v>
      </c>
      <c r="D112" s="2" t="s">
        <v>226</v>
      </c>
      <c r="E112" s="6"/>
      <c r="F112" s="4"/>
      <c r="G112" s="3" t="s">
        <v>95</v>
      </c>
      <c r="H112" s="5" t="s">
        <v>85</v>
      </c>
      <c r="I112" s="3" t="s">
        <v>61</v>
      </c>
      <c r="J112" s="85"/>
      <c r="K112" s="77">
        <v>32</v>
      </c>
      <c r="L112" s="72">
        <f t="shared" ref="L112:L116" si="8">J112*K112</f>
        <v>0</v>
      </c>
    </row>
    <row r="113" spans="1:12" x14ac:dyDescent="0.35">
      <c r="A113" s="2" t="s">
        <v>25</v>
      </c>
      <c r="B113" s="2" t="s">
        <v>224</v>
      </c>
      <c r="C113" s="3" t="s">
        <v>225</v>
      </c>
      <c r="D113" s="2" t="s">
        <v>226</v>
      </c>
      <c r="E113" s="6"/>
      <c r="F113" s="4"/>
      <c r="G113" s="3" t="s">
        <v>120</v>
      </c>
      <c r="H113" s="5" t="s">
        <v>56</v>
      </c>
      <c r="I113" s="3" t="s">
        <v>61</v>
      </c>
      <c r="J113" s="85"/>
      <c r="K113" s="77">
        <v>36</v>
      </c>
      <c r="L113" s="72">
        <f t="shared" si="8"/>
        <v>0</v>
      </c>
    </row>
    <row r="114" spans="1:12" x14ac:dyDescent="0.35">
      <c r="A114" s="2" t="s">
        <v>25</v>
      </c>
      <c r="B114" s="2" t="s">
        <v>224</v>
      </c>
      <c r="C114" s="3" t="s">
        <v>225</v>
      </c>
      <c r="D114" s="2" t="s">
        <v>226</v>
      </c>
      <c r="E114" s="6"/>
      <c r="F114" s="4"/>
      <c r="G114" s="3" t="s">
        <v>227</v>
      </c>
      <c r="H114" s="5" t="s">
        <v>108</v>
      </c>
      <c r="I114" s="3" t="s">
        <v>61</v>
      </c>
      <c r="J114" s="85"/>
      <c r="K114" s="79">
        <v>2</v>
      </c>
      <c r="L114" s="72">
        <f t="shared" si="8"/>
        <v>0</v>
      </c>
    </row>
    <row r="115" spans="1:12" x14ac:dyDescent="0.35">
      <c r="A115" s="2" t="s">
        <v>25</v>
      </c>
      <c r="B115" s="2" t="s">
        <v>224</v>
      </c>
      <c r="C115" s="3" t="s">
        <v>225</v>
      </c>
      <c r="D115" s="2" t="s">
        <v>226</v>
      </c>
      <c r="E115" s="6"/>
      <c r="F115" s="4"/>
      <c r="G115" s="3" t="s">
        <v>228</v>
      </c>
      <c r="H115" s="5" t="s">
        <v>56</v>
      </c>
      <c r="I115" s="3" t="s">
        <v>229</v>
      </c>
      <c r="J115" s="85"/>
      <c r="K115" s="77">
        <v>25</v>
      </c>
      <c r="L115" s="72">
        <f t="shared" si="8"/>
        <v>0</v>
      </c>
    </row>
    <row r="116" spans="1:12" ht="15" thickBot="1" x14ac:dyDescent="0.4">
      <c r="A116" s="2" t="s">
        <v>25</v>
      </c>
      <c r="B116" s="2" t="s">
        <v>224</v>
      </c>
      <c r="C116" s="3" t="s">
        <v>225</v>
      </c>
      <c r="D116" s="2" t="s">
        <v>226</v>
      </c>
      <c r="E116" s="6"/>
      <c r="F116" s="4"/>
      <c r="G116" s="3" t="s">
        <v>134</v>
      </c>
      <c r="H116" s="5" t="s">
        <v>135</v>
      </c>
      <c r="I116" s="3"/>
      <c r="J116" s="85"/>
      <c r="K116" s="77">
        <v>10</v>
      </c>
      <c r="L116" s="72">
        <f t="shared" si="8"/>
        <v>0</v>
      </c>
    </row>
    <row r="117" spans="1:12" ht="15" thickBot="1" x14ac:dyDescent="0.4">
      <c r="A117" s="15"/>
      <c r="B117" s="15"/>
      <c r="C117" s="16"/>
      <c r="D117" s="15"/>
      <c r="E117" s="17"/>
      <c r="F117" s="18"/>
      <c r="G117" s="16"/>
      <c r="H117" s="19"/>
      <c r="I117" s="16"/>
      <c r="J117" s="15"/>
      <c r="K117" s="78">
        <f>SUM(K112:K116)</f>
        <v>105</v>
      </c>
      <c r="L117" s="73">
        <f>SUM(L112:L116)</f>
        <v>0</v>
      </c>
    </row>
    <row r="118" spans="1:12" x14ac:dyDescent="0.35">
      <c r="A118" s="15"/>
      <c r="B118" s="15"/>
      <c r="C118" s="16"/>
      <c r="D118" s="15"/>
      <c r="E118" s="17"/>
      <c r="F118" s="18"/>
      <c r="G118" s="16"/>
      <c r="H118" s="19"/>
      <c r="I118" s="16"/>
      <c r="J118" s="15"/>
      <c r="K118" s="78"/>
      <c r="L118" s="74"/>
    </row>
    <row r="119" spans="1:12" x14ac:dyDescent="0.35">
      <c r="A119" s="2" t="s">
        <v>26</v>
      </c>
      <c r="B119" s="2" t="s">
        <v>230</v>
      </c>
      <c r="C119" s="3" t="s">
        <v>231</v>
      </c>
      <c r="D119" s="2" t="s">
        <v>232</v>
      </c>
      <c r="E119" s="6"/>
      <c r="F119" s="4"/>
      <c r="G119" s="3" t="s">
        <v>69</v>
      </c>
      <c r="H119" s="5" t="s">
        <v>56</v>
      </c>
      <c r="I119" s="3" t="s">
        <v>102</v>
      </c>
      <c r="J119" s="85"/>
      <c r="K119" s="77">
        <v>56</v>
      </c>
      <c r="L119" s="72">
        <f t="shared" ref="L119:L124" si="9">J119*K119</f>
        <v>0</v>
      </c>
    </row>
    <row r="120" spans="1:12" x14ac:dyDescent="0.35">
      <c r="A120" s="2"/>
      <c r="B120" s="2"/>
      <c r="C120" s="3"/>
      <c r="D120" s="2"/>
      <c r="E120" s="6"/>
      <c r="F120" s="4"/>
      <c r="G120" s="3" t="s">
        <v>282</v>
      </c>
      <c r="H120" s="5" t="s">
        <v>108</v>
      </c>
      <c r="I120" s="3" t="s">
        <v>61</v>
      </c>
      <c r="J120" s="85"/>
      <c r="K120" s="77">
        <v>4</v>
      </c>
      <c r="L120" s="72">
        <f t="shared" si="9"/>
        <v>0</v>
      </c>
    </row>
    <row r="121" spans="1:12" x14ac:dyDescent="0.35">
      <c r="A121" s="2" t="s">
        <v>26</v>
      </c>
      <c r="B121" s="2" t="s">
        <v>230</v>
      </c>
      <c r="C121" s="3" t="s">
        <v>231</v>
      </c>
      <c r="D121" s="2" t="s">
        <v>232</v>
      </c>
      <c r="E121" s="6"/>
      <c r="F121" s="4"/>
      <c r="G121" s="3" t="s">
        <v>198</v>
      </c>
      <c r="H121" s="5" t="s">
        <v>85</v>
      </c>
      <c r="I121" s="3" t="s">
        <v>102</v>
      </c>
      <c r="J121" s="85"/>
      <c r="K121" s="77">
        <v>80</v>
      </c>
      <c r="L121" s="72">
        <f t="shared" si="9"/>
        <v>0</v>
      </c>
    </row>
    <row r="122" spans="1:12" x14ac:dyDescent="0.35">
      <c r="A122" s="2" t="s">
        <v>26</v>
      </c>
      <c r="B122" s="2" t="s">
        <v>230</v>
      </c>
      <c r="C122" s="3" t="s">
        <v>231</v>
      </c>
      <c r="D122" s="2" t="s">
        <v>232</v>
      </c>
      <c r="E122" s="6"/>
      <c r="F122" s="4"/>
      <c r="G122" s="3" t="s">
        <v>233</v>
      </c>
      <c r="H122" s="5" t="s">
        <v>56</v>
      </c>
      <c r="I122" s="3" t="s">
        <v>102</v>
      </c>
      <c r="J122" s="85"/>
      <c r="K122" s="79">
        <v>77</v>
      </c>
      <c r="L122" s="72">
        <f t="shared" si="9"/>
        <v>0</v>
      </c>
    </row>
    <row r="123" spans="1:12" x14ac:dyDescent="0.35">
      <c r="A123" s="2" t="s">
        <v>26</v>
      </c>
      <c r="B123" s="2" t="s">
        <v>230</v>
      </c>
      <c r="C123" s="3" t="s">
        <v>231</v>
      </c>
      <c r="D123" s="2" t="s">
        <v>232</v>
      </c>
      <c r="E123" s="6"/>
      <c r="F123" s="4"/>
      <c r="G123" s="3" t="s">
        <v>234</v>
      </c>
      <c r="H123" s="5" t="s">
        <v>85</v>
      </c>
      <c r="I123" s="3" t="s">
        <v>102</v>
      </c>
      <c r="J123" s="85"/>
      <c r="K123" s="77">
        <v>66</v>
      </c>
      <c r="L123" s="72">
        <f t="shared" si="9"/>
        <v>0</v>
      </c>
    </row>
    <row r="124" spans="1:12" ht="15" thickBot="1" x14ac:dyDescent="0.4">
      <c r="A124" s="2" t="s">
        <v>26</v>
      </c>
      <c r="B124" s="2" t="s">
        <v>230</v>
      </c>
      <c r="C124" s="3" t="s">
        <v>231</v>
      </c>
      <c r="D124" s="2" t="s">
        <v>232</v>
      </c>
      <c r="E124" s="6"/>
      <c r="F124" s="4"/>
      <c r="G124" s="3" t="s">
        <v>134</v>
      </c>
      <c r="H124" s="5" t="s">
        <v>135</v>
      </c>
      <c r="I124" s="3"/>
      <c r="J124" s="85"/>
      <c r="K124" s="77">
        <v>50</v>
      </c>
      <c r="L124" s="72">
        <f t="shared" si="9"/>
        <v>0</v>
      </c>
    </row>
    <row r="125" spans="1:12" ht="15" thickBot="1" x14ac:dyDescent="0.4">
      <c r="A125" s="15"/>
      <c r="B125" s="15"/>
      <c r="C125" s="16"/>
      <c r="D125" s="15"/>
      <c r="E125" s="17"/>
      <c r="F125" s="18"/>
      <c r="G125" s="16"/>
      <c r="H125" s="19"/>
      <c r="I125" s="16"/>
      <c r="J125" s="16" t="s">
        <v>283</v>
      </c>
      <c r="K125" s="78">
        <f>SUM(K119:K124)</f>
        <v>333</v>
      </c>
      <c r="L125" s="73">
        <f>SUM(L119:L124)</f>
        <v>0</v>
      </c>
    </row>
    <row r="126" spans="1:12" x14ac:dyDescent="0.35">
      <c r="H126"/>
      <c r="K126"/>
      <c r="L126"/>
    </row>
    <row r="127" spans="1:12" ht="15" thickBot="1" x14ac:dyDescent="0.4">
      <c r="J127" t="s">
        <v>235</v>
      </c>
      <c r="K127" s="79">
        <f>K25+K35+K41+K46+K49+K67+K97+K106+K110+K117+K125</f>
        <v>11119.089945712087</v>
      </c>
    </row>
    <row r="128" spans="1:12" ht="19" thickBot="1" x14ac:dyDescent="0.5">
      <c r="A128" s="54" t="s">
        <v>236</v>
      </c>
      <c r="B128" s="14"/>
      <c r="J128" t="s">
        <v>237</v>
      </c>
      <c r="L128" s="84">
        <f>L25+L35+L41+L46+L49+L67+L97+L106+L110+L117+L125</f>
        <v>0</v>
      </c>
    </row>
    <row r="129" spans="1:2" x14ac:dyDescent="0.35">
      <c r="A129" s="46" t="s">
        <v>238</v>
      </c>
      <c r="B129" s="47"/>
    </row>
    <row r="130" spans="1:2" x14ac:dyDescent="0.35">
      <c r="A130" s="48" t="s">
        <v>239</v>
      </c>
      <c r="B130" s="49"/>
    </row>
    <row r="131" spans="1:2" x14ac:dyDescent="0.35">
      <c r="A131" s="50" t="s">
        <v>240</v>
      </c>
      <c r="B131" s="51"/>
    </row>
    <row r="132" spans="1:2" x14ac:dyDescent="0.35">
      <c r="A132" s="52" t="s">
        <v>241</v>
      </c>
      <c r="B132" s="53"/>
    </row>
  </sheetData>
  <sheetProtection algorithmName="SHA-512" hashValue="0hy5FlqLKzTzffzywKs6QlNjHd1toXxBLSSa2dbcGHQ+NuWd2xh5jWmGLJ/SMMDsxvH4u+ukJ51K2Uvl406FZA==" saltValue="Sjof69lUARY/pIffAq9ULg==" spinCount="100000" sheet="1" objects="1" scenarios="1"/>
  <autoFilter ref="A1:K97" xr:uid="{00000000-0009-0000-0000-000000000000}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55A4ED-344D-4F10-8611-B154B4CA6355}">
  <dimension ref="A1:S86"/>
  <sheetViews>
    <sheetView workbookViewId="0">
      <pane xSplit="2" topLeftCell="C1" activePane="topRight" state="frozen"/>
      <selection pane="topRight" activeCell="H31" sqref="H31"/>
    </sheetView>
  </sheetViews>
  <sheetFormatPr defaultRowHeight="14.5" x14ac:dyDescent="0.35"/>
  <cols>
    <col min="1" max="1" width="25.1796875" customWidth="1"/>
    <col min="2" max="2" width="32.54296875" customWidth="1"/>
    <col min="3" max="3" width="19.81640625" bestFit="1" customWidth="1"/>
    <col min="4" max="4" width="22.453125" bestFit="1" customWidth="1"/>
    <col min="5" max="5" width="18.453125" bestFit="1" customWidth="1"/>
    <col min="6" max="6" width="13.7265625" bestFit="1" customWidth="1"/>
    <col min="7" max="7" width="14.1796875" bestFit="1" customWidth="1"/>
    <col min="8" max="8" width="19.453125" bestFit="1" customWidth="1"/>
    <col min="9" max="9" width="11.81640625" bestFit="1" customWidth="1"/>
    <col min="10" max="10" width="18.54296875" bestFit="1" customWidth="1"/>
    <col min="11" max="11" width="16" bestFit="1" customWidth="1"/>
    <col min="12" max="12" width="13.1796875" bestFit="1" customWidth="1"/>
    <col min="13" max="13" width="8.54296875" bestFit="1" customWidth="1"/>
    <col min="14" max="14" width="7.26953125" bestFit="1" customWidth="1"/>
    <col min="15" max="15" width="8" bestFit="1" customWidth="1"/>
    <col min="16" max="16" width="15.26953125" customWidth="1"/>
    <col min="17" max="17" width="9.26953125" bestFit="1" customWidth="1"/>
    <col min="18" max="18" width="18.54296875" bestFit="1" customWidth="1"/>
    <col min="19" max="19" width="16" bestFit="1" customWidth="1"/>
  </cols>
  <sheetData>
    <row r="1" spans="1:19" x14ac:dyDescent="0.35">
      <c r="A1" s="116" t="s">
        <v>284</v>
      </c>
      <c r="B1" s="117"/>
    </row>
    <row r="2" spans="1:19" ht="21" x14ac:dyDescent="0.5">
      <c r="A2" s="44" t="s">
        <v>242</v>
      </c>
      <c r="B2" s="40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2"/>
      <c r="P2" s="42"/>
      <c r="Q2" s="42"/>
      <c r="R2" s="43"/>
      <c r="S2" s="43"/>
    </row>
    <row r="3" spans="1:19" x14ac:dyDescent="0.35">
      <c r="A3" s="28" t="s">
        <v>243</v>
      </c>
      <c r="B3" s="28" t="s">
        <v>244</v>
      </c>
      <c r="C3" s="28" t="s">
        <v>23</v>
      </c>
      <c r="D3" s="28" t="s">
        <v>24</v>
      </c>
      <c r="E3" s="28" t="s">
        <v>25</v>
      </c>
      <c r="F3" s="28" t="s">
        <v>17</v>
      </c>
      <c r="G3" s="28" t="s">
        <v>11</v>
      </c>
      <c r="H3" s="28" t="s">
        <v>12</v>
      </c>
      <c r="I3" s="28" t="s">
        <v>245</v>
      </c>
      <c r="J3" s="28" t="s">
        <v>14</v>
      </c>
      <c r="K3" s="28" t="s">
        <v>246</v>
      </c>
      <c r="L3" s="28" t="s">
        <v>16</v>
      </c>
      <c r="M3" s="28" t="s">
        <v>26</v>
      </c>
      <c r="N3" s="28" t="s">
        <v>247</v>
      </c>
      <c r="O3" s="28" t="s">
        <v>248</v>
      </c>
      <c r="P3" s="28" t="s">
        <v>249</v>
      </c>
      <c r="Q3" s="28" t="s">
        <v>250</v>
      </c>
      <c r="R3" s="28" t="s">
        <v>280</v>
      </c>
      <c r="S3" s="28" t="s">
        <v>251</v>
      </c>
    </row>
    <row r="4" spans="1:19" x14ac:dyDescent="0.35">
      <c r="A4" s="29" t="s">
        <v>85</v>
      </c>
      <c r="B4" s="29" t="s">
        <v>252</v>
      </c>
      <c r="C4" s="34">
        <v>20</v>
      </c>
      <c r="D4" s="34"/>
      <c r="E4" s="34">
        <v>32</v>
      </c>
      <c r="F4" s="34">
        <v>2164.35</v>
      </c>
      <c r="G4" s="34">
        <v>168.95</v>
      </c>
      <c r="H4" s="34">
        <v>18</v>
      </c>
      <c r="I4" s="34">
        <v>6.5</v>
      </c>
      <c r="J4" s="34"/>
      <c r="K4" s="34"/>
      <c r="L4" s="34">
        <v>33.75</v>
      </c>
      <c r="M4" s="34">
        <v>146</v>
      </c>
      <c r="N4" s="34">
        <f>SUM(C4:M4)</f>
        <v>2589.5499999999997</v>
      </c>
      <c r="O4" s="30" t="s">
        <v>253</v>
      </c>
      <c r="P4" s="86"/>
      <c r="Q4" s="58">
        <f>N4*P4</f>
        <v>0</v>
      </c>
      <c r="R4" s="10">
        <v>1</v>
      </c>
      <c r="S4" s="59">
        <f>Q4*R4</f>
        <v>0</v>
      </c>
    </row>
    <row r="5" spans="1:19" x14ac:dyDescent="0.35">
      <c r="A5" s="29" t="s">
        <v>254</v>
      </c>
      <c r="B5" s="29" t="s">
        <v>252</v>
      </c>
      <c r="C5" s="34">
        <v>4</v>
      </c>
      <c r="D5" s="34"/>
      <c r="E5" s="34">
        <v>2</v>
      </c>
      <c r="F5" s="34">
        <v>30.1</v>
      </c>
      <c r="G5" s="34">
        <v>34.6</v>
      </c>
      <c r="H5" s="34">
        <v>19</v>
      </c>
      <c r="I5" s="34">
        <v>1</v>
      </c>
      <c r="J5" s="34">
        <v>1</v>
      </c>
      <c r="K5" s="34">
        <v>2</v>
      </c>
      <c r="L5" s="34">
        <v>5.1499999761581421</v>
      </c>
      <c r="M5" s="34"/>
      <c r="N5" s="34">
        <f t="shared" ref="N5:N6" si="0">SUM(C5:M5)</f>
        <v>98.849999976158145</v>
      </c>
      <c r="O5" s="30" t="s">
        <v>253</v>
      </c>
      <c r="P5" s="86"/>
      <c r="Q5" s="58">
        <f>N5*P5</f>
        <v>0</v>
      </c>
      <c r="R5" s="10">
        <v>1</v>
      </c>
      <c r="S5" s="59">
        <f t="shared" ref="S5:S6" si="1">Q5*R5</f>
        <v>0</v>
      </c>
    </row>
    <row r="6" spans="1:19" ht="15" thickBot="1" x14ac:dyDescent="0.4">
      <c r="A6" s="29" t="s">
        <v>56</v>
      </c>
      <c r="B6" s="29" t="s">
        <v>252</v>
      </c>
      <c r="C6" s="34">
        <v>120</v>
      </c>
      <c r="D6" s="34">
        <v>40</v>
      </c>
      <c r="E6" s="34">
        <v>61</v>
      </c>
      <c r="F6" s="34">
        <v>1414.4</v>
      </c>
      <c r="G6" s="34">
        <v>211.99</v>
      </c>
      <c r="H6" s="34">
        <v>77</v>
      </c>
      <c r="I6" s="34">
        <v>6.5</v>
      </c>
      <c r="J6" s="34">
        <v>32</v>
      </c>
      <c r="K6" s="34"/>
      <c r="L6" s="34">
        <v>6128.8</v>
      </c>
      <c r="M6" s="34">
        <v>137</v>
      </c>
      <c r="N6" s="34">
        <f t="shared" si="0"/>
        <v>8228.69</v>
      </c>
      <c r="O6" s="30" t="s">
        <v>253</v>
      </c>
      <c r="P6" s="86"/>
      <c r="Q6" s="58">
        <f>N6*P6</f>
        <v>0</v>
      </c>
      <c r="R6" s="10">
        <v>1</v>
      </c>
      <c r="S6" s="83">
        <f t="shared" si="1"/>
        <v>0</v>
      </c>
    </row>
    <row r="7" spans="1:19" ht="15" thickBot="1" x14ac:dyDescent="0.4">
      <c r="A7" s="14"/>
      <c r="B7" s="14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6"/>
      <c r="P7" s="26"/>
      <c r="Q7" s="26"/>
      <c r="S7" s="60">
        <f>SUM(S4:S6)</f>
        <v>0</v>
      </c>
    </row>
    <row r="9" spans="1:19" ht="21" x14ac:dyDescent="0.5">
      <c r="A9" s="45" t="s">
        <v>255</v>
      </c>
    </row>
    <row r="10" spans="1:19" x14ac:dyDescent="0.35">
      <c r="A10" s="28" t="s">
        <v>243</v>
      </c>
      <c r="B10" s="28" t="s">
        <v>244</v>
      </c>
      <c r="C10" s="28" t="s">
        <v>23</v>
      </c>
      <c r="D10" s="28" t="s">
        <v>24</v>
      </c>
      <c r="E10" s="28" t="s">
        <v>25</v>
      </c>
      <c r="F10" s="28" t="s">
        <v>17</v>
      </c>
      <c r="G10" s="28" t="s">
        <v>11</v>
      </c>
      <c r="H10" s="28" t="s">
        <v>12</v>
      </c>
      <c r="I10" s="28" t="s">
        <v>245</v>
      </c>
      <c r="J10" s="28" t="s">
        <v>14</v>
      </c>
      <c r="K10" s="28" t="s">
        <v>246</v>
      </c>
      <c r="L10" s="28" t="s">
        <v>16</v>
      </c>
      <c r="M10" s="28" t="s">
        <v>26</v>
      </c>
      <c r="N10" s="28" t="s">
        <v>247</v>
      </c>
      <c r="O10" s="28" t="s">
        <v>248</v>
      </c>
      <c r="P10" s="28"/>
      <c r="Q10" s="28" t="s">
        <v>250</v>
      </c>
      <c r="R10" s="28" t="s">
        <v>280</v>
      </c>
      <c r="S10" s="28" t="s">
        <v>251</v>
      </c>
    </row>
    <row r="11" spans="1:19" x14ac:dyDescent="0.35">
      <c r="A11" s="29" t="s">
        <v>256</v>
      </c>
      <c r="B11" s="29" t="s">
        <v>257</v>
      </c>
      <c r="C11" s="81"/>
      <c r="D11" s="81"/>
      <c r="E11" s="81"/>
      <c r="F11" s="81"/>
      <c r="G11" s="81"/>
      <c r="H11" s="81"/>
      <c r="I11" s="81"/>
      <c r="J11" s="81"/>
      <c r="K11" s="81"/>
      <c r="L11" s="81">
        <v>35.050000190734863</v>
      </c>
      <c r="M11" s="81"/>
      <c r="N11" s="34">
        <f>SUM(C11:M11)</f>
        <v>35.050000190734863</v>
      </c>
      <c r="O11" s="30" t="s">
        <v>253</v>
      </c>
      <c r="P11" s="86"/>
      <c r="Q11" s="58">
        <f>N11*P11</f>
        <v>0</v>
      </c>
      <c r="R11" s="10">
        <v>2</v>
      </c>
      <c r="S11" s="59">
        <f>Q11*R11</f>
        <v>0</v>
      </c>
    </row>
    <row r="12" spans="1:19" x14ac:dyDescent="0.35">
      <c r="A12" s="29" t="s">
        <v>258</v>
      </c>
      <c r="B12" s="29" t="s">
        <v>259</v>
      </c>
      <c r="C12" s="81"/>
      <c r="D12" s="81"/>
      <c r="E12" s="81"/>
      <c r="F12" s="81"/>
      <c r="G12" s="81">
        <f>124.85+5.4</f>
        <v>130.25</v>
      </c>
      <c r="H12" s="81"/>
      <c r="I12" s="81"/>
      <c r="J12" s="81">
        <v>32</v>
      </c>
      <c r="K12" s="81"/>
      <c r="L12" s="81">
        <v>6120.8499497175217</v>
      </c>
      <c r="M12" s="81"/>
      <c r="N12" s="81">
        <f t="shared" ref="N12:N27" si="2">SUM(C12:M12)</f>
        <v>6283.0999497175217</v>
      </c>
      <c r="O12" s="30" t="s">
        <v>253</v>
      </c>
      <c r="P12" s="86"/>
      <c r="Q12" s="58">
        <f t="shared" ref="Q12:Q14" si="3">N12*P12</f>
        <v>0</v>
      </c>
      <c r="R12" s="10">
        <v>2</v>
      </c>
      <c r="S12" s="59">
        <f t="shared" ref="S12:S14" si="4">Q12*R12</f>
        <v>0</v>
      </c>
    </row>
    <row r="13" spans="1:19" x14ac:dyDescent="0.35">
      <c r="A13" s="29" t="s">
        <v>260</v>
      </c>
      <c r="B13" s="29" t="s">
        <v>259</v>
      </c>
      <c r="C13" s="81"/>
      <c r="D13" s="81"/>
      <c r="E13" s="81"/>
      <c r="F13" s="81"/>
      <c r="G13" s="81">
        <v>15.6</v>
      </c>
      <c r="H13" s="81"/>
      <c r="I13" s="81"/>
      <c r="J13" s="81"/>
      <c r="K13" s="81"/>
      <c r="L13" s="81"/>
      <c r="M13" s="81"/>
      <c r="N13" s="81">
        <f t="shared" si="2"/>
        <v>15.6</v>
      </c>
      <c r="O13" s="30" t="s">
        <v>253</v>
      </c>
      <c r="P13" s="86"/>
      <c r="Q13" s="58">
        <f t="shared" si="3"/>
        <v>0</v>
      </c>
      <c r="R13" s="10">
        <v>2</v>
      </c>
      <c r="S13" s="59">
        <f t="shared" si="4"/>
        <v>0</v>
      </c>
    </row>
    <row r="14" spans="1:19" x14ac:dyDescent="0.35">
      <c r="A14" s="29" t="s">
        <v>194</v>
      </c>
      <c r="B14" s="29" t="s">
        <v>259</v>
      </c>
      <c r="C14" s="81"/>
      <c r="D14" s="81"/>
      <c r="E14" s="81"/>
      <c r="F14" s="81">
        <v>624.19000000000005</v>
      </c>
      <c r="G14" s="81"/>
      <c r="H14" s="81"/>
      <c r="I14" s="81"/>
      <c r="J14" s="81"/>
      <c r="K14" s="81"/>
      <c r="L14" s="81"/>
      <c r="M14" s="81"/>
      <c r="N14" s="81">
        <f t="shared" si="2"/>
        <v>624.19000000000005</v>
      </c>
      <c r="O14" s="30" t="s">
        <v>253</v>
      </c>
      <c r="P14" s="86"/>
      <c r="Q14" s="58">
        <f t="shared" si="3"/>
        <v>0</v>
      </c>
      <c r="R14" s="10">
        <v>2</v>
      </c>
      <c r="S14" s="59">
        <f t="shared" si="4"/>
        <v>0</v>
      </c>
    </row>
    <row r="15" spans="1:19" x14ac:dyDescent="0.35">
      <c r="A15" s="31" t="s">
        <v>261</v>
      </c>
      <c r="B15" s="31"/>
      <c r="C15" s="82"/>
      <c r="D15" s="82"/>
      <c r="E15" s="82"/>
      <c r="F15" s="82">
        <v>36</v>
      </c>
      <c r="G15" s="82"/>
      <c r="H15" s="82"/>
      <c r="I15" s="82"/>
      <c r="J15" s="82"/>
      <c r="K15" s="82"/>
      <c r="L15" s="82"/>
      <c r="M15" s="82"/>
      <c r="N15" s="82">
        <f t="shared" si="2"/>
        <v>36</v>
      </c>
      <c r="O15" s="32" t="s">
        <v>253</v>
      </c>
      <c r="P15" s="32"/>
      <c r="Q15" s="32"/>
      <c r="R15" s="33"/>
      <c r="S15" s="33"/>
    </row>
    <row r="16" spans="1:19" x14ac:dyDescent="0.35">
      <c r="A16" s="31" t="s">
        <v>192</v>
      </c>
      <c r="B16" s="31"/>
      <c r="C16" s="82"/>
      <c r="D16" s="82"/>
      <c r="E16" s="82"/>
      <c r="F16" s="82">
        <v>19.3</v>
      </c>
      <c r="G16" s="82"/>
      <c r="H16" s="82"/>
      <c r="I16" s="82"/>
      <c r="J16" s="82"/>
      <c r="K16" s="82"/>
      <c r="L16" s="82"/>
      <c r="M16" s="82"/>
      <c r="N16" s="82">
        <f t="shared" si="2"/>
        <v>19.3</v>
      </c>
      <c r="O16" s="32" t="s">
        <v>253</v>
      </c>
      <c r="P16" s="32"/>
      <c r="Q16" s="32"/>
      <c r="R16" s="33"/>
      <c r="S16" s="33"/>
    </row>
    <row r="17" spans="1:19" x14ac:dyDescent="0.35">
      <c r="A17" s="31" t="s">
        <v>262</v>
      </c>
      <c r="B17" s="31"/>
      <c r="C17" s="82"/>
      <c r="D17" s="82"/>
      <c r="E17" s="82"/>
      <c r="F17" s="82"/>
      <c r="G17" s="82">
        <v>2.6</v>
      </c>
      <c r="H17" s="82"/>
      <c r="I17" s="82"/>
      <c r="J17" s="82"/>
      <c r="K17" s="82"/>
      <c r="L17" s="82"/>
      <c r="M17" s="82"/>
      <c r="N17" s="82">
        <f t="shared" si="2"/>
        <v>2.6</v>
      </c>
      <c r="O17" s="32" t="s">
        <v>253</v>
      </c>
      <c r="P17" s="32"/>
      <c r="Q17" s="32"/>
      <c r="R17" s="33"/>
      <c r="S17" s="33"/>
    </row>
    <row r="18" spans="1:19" x14ac:dyDescent="0.35">
      <c r="A18" s="29" t="s">
        <v>86</v>
      </c>
      <c r="B18" s="29" t="s">
        <v>263</v>
      </c>
      <c r="C18" s="81"/>
      <c r="D18" s="81"/>
      <c r="E18" s="81"/>
      <c r="F18" s="81"/>
      <c r="G18" s="81">
        <v>25.5</v>
      </c>
      <c r="H18" s="81"/>
      <c r="I18" s="81"/>
      <c r="J18" s="81"/>
      <c r="K18" s="81"/>
      <c r="L18" s="81"/>
      <c r="M18" s="81"/>
      <c r="N18" s="81">
        <f t="shared" si="2"/>
        <v>25.5</v>
      </c>
      <c r="O18" s="30" t="s">
        <v>253</v>
      </c>
      <c r="P18" s="86"/>
      <c r="Q18" s="58">
        <f>N18*P18</f>
        <v>0</v>
      </c>
      <c r="R18" s="10">
        <v>2</v>
      </c>
      <c r="S18" s="59">
        <f>Q18*R18</f>
        <v>0</v>
      </c>
    </row>
    <row r="19" spans="1:19" x14ac:dyDescent="0.35">
      <c r="A19" s="29" t="s">
        <v>264</v>
      </c>
      <c r="B19" s="29" t="s">
        <v>265</v>
      </c>
      <c r="C19" s="81"/>
      <c r="D19" s="81">
        <v>40</v>
      </c>
      <c r="E19" s="81"/>
      <c r="F19" s="81">
        <v>4</v>
      </c>
      <c r="G19" s="81">
        <v>130.45000000000002</v>
      </c>
      <c r="H19" s="81"/>
      <c r="I19" s="81">
        <v>14</v>
      </c>
      <c r="J19" s="81"/>
      <c r="K19" s="81"/>
      <c r="L19" s="81"/>
      <c r="M19" s="81">
        <v>223</v>
      </c>
      <c r="N19" s="81">
        <f t="shared" si="2"/>
        <v>411.45000000000005</v>
      </c>
      <c r="O19" s="30" t="s">
        <v>253</v>
      </c>
      <c r="P19" s="86"/>
      <c r="Q19" s="58">
        <f t="shared" ref="Q19:Q20" si="5">N19*P19</f>
        <v>0</v>
      </c>
      <c r="R19" s="10">
        <v>1</v>
      </c>
      <c r="S19" s="59">
        <f t="shared" ref="S19:S20" si="6">Q19*R19</f>
        <v>0</v>
      </c>
    </row>
    <row r="20" spans="1:19" x14ac:dyDescent="0.35">
      <c r="A20" s="29" t="s">
        <v>264</v>
      </c>
      <c r="B20" s="29" t="s">
        <v>266</v>
      </c>
      <c r="C20" s="81"/>
      <c r="D20" s="81">
        <v>40</v>
      </c>
      <c r="E20" s="81"/>
      <c r="F20" s="81">
        <v>4</v>
      </c>
      <c r="G20" s="81">
        <v>130.45000000000002</v>
      </c>
      <c r="H20" s="81"/>
      <c r="I20" s="81">
        <v>14</v>
      </c>
      <c r="J20" s="81"/>
      <c r="K20" s="81"/>
      <c r="L20" s="81"/>
      <c r="M20" s="81">
        <v>223</v>
      </c>
      <c r="N20" s="81">
        <f t="shared" si="2"/>
        <v>411.45000000000005</v>
      </c>
      <c r="O20" s="30" t="s">
        <v>253</v>
      </c>
      <c r="P20" s="86"/>
      <c r="Q20" s="58">
        <f t="shared" si="5"/>
        <v>0</v>
      </c>
      <c r="R20" s="10">
        <v>2</v>
      </c>
      <c r="S20" s="59">
        <f t="shared" si="6"/>
        <v>0</v>
      </c>
    </row>
    <row r="21" spans="1:19" x14ac:dyDescent="0.35">
      <c r="A21" s="31" t="s">
        <v>267</v>
      </c>
      <c r="B21" s="31"/>
      <c r="C21" s="82"/>
      <c r="D21" s="82"/>
      <c r="E21" s="82"/>
      <c r="F21" s="82">
        <v>39</v>
      </c>
      <c r="G21" s="82"/>
      <c r="H21" s="82"/>
      <c r="I21" s="82"/>
      <c r="J21" s="82"/>
      <c r="K21" s="82"/>
      <c r="L21" s="82"/>
      <c r="M21" s="82"/>
      <c r="N21" s="82">
        <f t="shared" si="2"/>
        <v>39</v>
      </c>
      <c r="O21" s="32" t="s">
        <v>253</v>
      </c>
      <c r="P21" s="32"/>
      <c r="Q21" s="32"/>
      <c r="R21" s="33"/>
      <c r="S21" s="33"/>
    </row>
    <row r="22" spans="1:19" x14ac:dyDescent="0.35">
      <c r="A22" s="31" t="s">
        <v>268</v>
      </c>
      <c r="B22" s="31"/>
      <c r="C22" s="82"/>
      <c r="D22" s="82"/>
      <c r="E22" s="82"/>
      <c r="F22" s="82"/>
      <c r="G22" s="82"/>
      <c r="H22" s="82"/>
      <c r="I22" s="82"/>
      <c r="J22" s="82"/>
      <c r="K22" s="82"/>
      <c r="L22" s="82">
        <v>6.5999999046325684</v>
      </c>
      <c r="M22" s="82"/>
      <c r="N22" s="82">
        <f t="shared" si="2"/>
        <v>6.5999999046325684</v>
      </c>
      <c r="O22" s="32" t="s">
        <v>253</v>
      </c>
      <c r="P22" s="32"/>
      <c r="Q22" s="32"/>
      <c r="R22" s="33"/>
      <c r="S22" s="33"/>
    </row>
    <row r="23" spans="1:19" x14ac:dyDescent="0.35">
      <c r="A23" s="31" t="s">
        <v>269</v>
      </c>
      <c r="B23" s="31"/>
      <c r="C23" s="82"/>
      <c r="D23" s="82"/>
      <c r="E23" s="82"/>
      <c r="F23" s="82">
        <v>195.15</v>
      </c>
      <c r="G23" s="82"/>
      <c r="H23" s="82">
        <v>95</v>
      </c>
      <c r="I23" s="82"/>
      <c r="J23" s="82"/>
      <c r="K23" s="82"/>
      <c r="L23" s="82"/>
      <c r="M23" s="82"/>
      <c r="N23" s="82">
        <f t="shared" si="2"/>
        <v>290.14999999999998</v>
      </c>
      <c r="O23" s="32" t="s">
        <v>253</v>
      </c>
      <c r="P23" s="32"/>
      <c r="Q23" s="32"/>
      <c r="R23" s="33"/>
      <c r="S23" s="33"/>
    </row>
    <row r="24" spans="1:19" x14ac:dyDescent="0.35">
      <c r="A24" s="31" t="s">
        <v>169</v>
      </c>
      <c r="B24" s="31"/>
      <c r="C24" s="82"/>
      <c r="D24" s="82"/>
      <c r="E24" s="82"/>
      <c r="F24" s="82"/>
      <c r="G24" s="82"/>
      <c r="H24" s="82"/>
      <c r="I24" s="82"/>
      <c r="J24" s="82"/>
      <c r="K24" s="82"/>
      <c r="L24" s="82">
        <v>5.1999998092651367</v>
      </c>
      <c r="M24" s="82"/>
      <c r="N24" s="82">
        <f t="shared" si="2"/>
        <v>5.1999998092651367</v>
      </c>
      <c r="O24" s="32" t="s">
        <v>253</v>
      </c>
      <c r="P24" s="32"/>
      <c r="Q24" s="32"/>
      <c r="R24" s="33"/>
      <c r="S24" s="33"/>
    </row>
    <row r="25" spans="1:19" x14ac:dyDescent="0.35">
      <c r="A25" s="29" t="s">
        <v>270</v>
      </c>
      <c r="B25" s="29" t="s">
        <v>263</v>
      </c>
      <c r="C25" s="81"/>
      <c r="D25" s="81"/>
      <c r="E25" s="81">
        <v>25</v>
      </c>
      <c r="F25" s="81">
        <v>2691.21</v>
      </c>
      <c r="G25" s="81">
        <v>6.5</v>
      </c>
      <c r="H25" s="81"/>
      <c r="I25" s="81"/>
      <c r="J25" s="81"/>
      <c r="K25" s="81"/>
      <c r="L25" s="81"/>
      <c r="M25" s="81"/>
      <c r="N25" s="81">
        <f t="shared" si="2"/>
        <v>2722.71</v>
      </c>
      <c r="O25" s="30" t="s">
        <v>253</v>
      </c>
      <c r="P25" s="86"/>
      <c r="Q25" s="58">
        <f>N25*P25</f>
        <v>0</v>
      </c>
      <c r="R25" s="10">
        <v>2</v>
      </c>
      <c r="S25" s="59">
        <f>Q25*R25</f>
        <v>0</v>
      </c>
    </row>
    <row r="26" spans="1:19" ht="15" thickBot="1" x14ac:dyDescent="0.4">
      <c r="A26" s="29" t="s">
        <v>271</v>
      </c>
      <c r="B26" s="29" t="s">
        <v>259</v>
      </c>
      <c r="C26" s="81">
        <v>144</v>
      </c>
      <c r="D26" s="81"/>
      <c r="E26" s="81">
        <v>70</v>
      </c>
      <c r="F26" s="81"/>
      <c r="G26" s="81">
        <v>91.24</v>
      </c>
      <c r="H26" s="81">
        <v>19</v>
      </c>
      <c r="I26" s="81"/>
      <c r="J26" s="81"/>
      <c r="K26" s="81"/>
      <c r="L26" s="81"/>
      <c r="M26" s="81">
        <v>60</v>
      </c>
      <c r="N26" s="81">
        <f t="shared" si="2"/>
        <v>384.24</v>
      </c>
      <c r="O26" s="30" t="s">
        <v>253</v>
      </c>
      <c r="P26" s="86"/>
      <c r="Q26" s="58">
        <f>N26*P26</f>
        <v>0</v>
      </c>
      <c r="R26" s="10">
        <v>2</v>
      </c>
      <c r="S26" s="59">
        <f>Q26*R26</f>
        <v>0</v>
      </c>
    </row>
    <row r="27" spans="1:19" ht="15" thickBot="1" x14ac:dyDescent="0.4">
      <c r="A27" s="31" t="s">
        <v>272</v>
      </c>
      <c r="B27" s="31"/>
      <c r="C27" s="82"/>
      <c r="D27" s="82"/>
      <c r="E27" s="82"/>
      <c r="F27" s="82"/>
      <c r="G27" s="82">
        <v>13.4</v>
      </c>
      <c r="H27" s="82"/>
      <c r="I27" s="82"/>
      <c r="J27" s="82"/>
      <c r="K27" s="82"/>
      <c r="L27" s="82"/>
      <c r="M27" s="82"/>
      <c r="N27" s="82">
        <f t="shared" si="2"/>
        <v>13.4</v>
      </c>
      <c r="O27" s="32" t="s">
        <v>253</v>
      </c>
      <c r="P27" s="32"/>
      <c r="Q27" s="32"/>
      <c r="R27" s="33"/>
      <c r="S27" s="60">
        <f>SUM(S11:S26)</f>
        <v>0</v>
      </c>
    </row>
    <row r="28" spans="1:19" x14ac:dyDescent="0.35">
      <c r="A28" s="36"/>
      <c r="B28" s="36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8"/>
      <c r="P28" s="38"/>
      <c r="Q28" s="38"/>
      <c r="R28" s="39"/>
      <c r="S28" s="39"/>
    </row>
    <row r="29" spans="1:19" ht="21" x14ac:dyDescent="0.5">
      <c r="A29" s="44" t="s">
        <v>274</v>
      </c>
      <c r="B29" s="40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6"/>
      <c r="P29" s="26"/>
      <c r="Q29" s="26"/>
    </row>
    <row r="30" spans="1:19" x14ac:dyDescent="0.35">
      <c r="A30" s="28" t="s">
        <v>243</v>
      </c>
      <c r="B30" s="28" t="s">
        <v>244</v>
      </c>
      <c r="C30" s="28" t="s">
        <v>17</v>
      </c>
      <c r="D30" s="28" t="s">
        <v>11</v>
      </c>
      <c r="E30" s="28" t="s">
        <v>16</v>
      </c>
      <c r="F30" s="28" t="s">
        <v>247</v>
      </c>
      <c r="G30" s="28" t="s">
        <v>248</v>
      </c>
      <c r="H30" s="28"/>
      <c r="I30" s="28" t="s">
        <v>250</v>
      </c>
      <c r="J30" s="28" t="s">
        <v>280</v>
      </c>
      <c r="K30" s="28" t="s">
        <v>251</v>
      </c>
      <c r="L30" s="27"/>
      <c r="M30" s="27"/>
      <c r="N30" s="27"/>
      <c r="O30" s="27"/>
      <c r="P30" s="26"/>
      <c r="Q30" s="26"/>
      <c r="R30" s="26"/>
    </row>
    <row r="31" spans="1:19" x14ac:dyDescent="0.35">
      <c r="A31" s="29" t="s">
        <v>275</v>
      </c>
      <c r="B31" s="29" t="s">
        <v>252</v>
      </c>
      <c r="C31" s="34"/>
      <c r="D31" s="34"/>
      <c r="E31" s="34">
        <v>380.9</v>
      </c>
      <c r="F31" s="34">
        <f>SUM(C31:E31)</f>
        <v>380.9</v>
      </c>
      <c r="G31" s="30" t="s">
        <v>253</v>
      </c>
      <c r="H31" s="86"/>
      <c r="I31" s="58">
        <f>F31*H31</f>
        <v>0</v>
      </c>
      <c r="J31" s="10">
        <v>3</v>
      </c>
      <c r="K31" s="59">
        <f>I31*J31</f>
        <v>0</v>
      </c>
      <c r="L31" s="27"/>
      <c r="M31" s="27"/>
      <c r="N31" s="27"/>
      <c r="O31" s="27"/>
      <c r="P31" s="26"/>
      <c r="Q31" s="26"/>
      <c r="R31" s="26"/>
    </row>
    <row r="32" spans="1:19" x14ac:dyDescent="0.35">
      <c r="A32" s="29" t="s">
        <v>276</v>
      </c>
      <c r="B32" s="29" t="s">
        <v>252</v>
      </c>
      <c r="C32" s="34">
        <v>1710</v>
      </c>
      <c r="D32" s="34">
        <v>60.9</v>
      </c>
      <c r="E32" s="34">
        <v>388.1</v>
      </c>
      <c r="F32" s="34">
        <f t="shared" ref="F32:F35" si="7">SUM(C32:E32)</f>
        <v>2159</v>
      </c>
      <c r="G32" s="30" t="s">
        <v>253</v>
      </c>
      <c r="H32" s="86"/>
      <c r="I32" s="58">
        <f t="shared" ref="I32:I35" si="8">F32*H32</f>
        <v>0</v>
      </c>
      <c r="J32" s="10">
        <v>3</v>
      </c>
      <c r="K32" s="59">
        <f t="shared" ref="K32:K34" si="9">I32*J32</f>
        <v>0</v>
      </c>
      <c r="L32" s="27"/>
      <c r="M32" s="27"/>
      <c r="N32" s="27"/>
      <c r="O32" s="27"/>
      <c r="P32" s="26"/>
      <c r="Q32" s="26"/>
      <c r="R32" s="26"/>
    </row>
    <row r="33" spans="1:18" x14ac:dyDescent="0.35">
      <c r="A33" s="29" t="s">
        <v>277</v>
      </c>
      <c r="B33" s="29" t="s">
        <v>252</v>
      </c>
      <c r="C33" s="34">
        <v>1509</v>
      </c>
      <c r="D33" s="34">
        <v>97.03</v>
      </c>
      <c r="E33" s="34">
        <v>6.92</v>
      </c>
      <c r="F33" s="34">
        <f t="shared" si="7"/>
        <v>1612.95</v>
      </c>
      <c r="G33" s="30" t="s">
        <v>253</v>
      </c>
      <c r="H33" s="86"/>
      <c r="I33" s="58">
        <f t="shared" si="8"/>
        <v>0</v>
      </c>
      <c r="J33" s="10">
        <v>3</v>
      </c>
      <c r="K33" s="59">
        <f t="shared" si="9"/>
        <v>0</v>
      </c>
      <c r="L33" s="27"/>
      <c r="M33" s="27"/>
      <c r="N33" s="27"/>
      <c r="O33" s="27"/>
      <c r="P33" s="26"/>
      <c r="Q33" s="26"/>
      <c r="R33" s="26"/>
    </row>
    <row r="34" spans="1:18" x14ac:dyDescent="0.35">
      <c r="A34" s="35" t="s">
        <v>278</v>
      </c>
      <c r="B34" s="29" t="s">
        <v>252</v>
      </c>
      <c r="C34" s="34">
        <v>1509</v>
      </c>
      <c r="D34" s="34">
        <v>96.17</v>
      </c>
      <c r="E34" s="34">
        <v>22.24</v>
      </c>
      <c r="F34" s="34">
        <f t="shared" si="7"/>
        <v>1627.41</v>
      </c>
      <c r="G34" s="30" t="s">
        <v>253</v>
      </c>
      <c r="H34" s="86"/>
      <c r="I34" s="58">
        <f t="shared" si="8"/>
        <v>0</v>
      </c>
      <c r="J34" s="10">
        <v>3</v>
      </c>
      <c r="K34" s="59">
        <f t="shared" si="9"/>
        <v>0</v>
      </c>
      <c r="L34" s="27"/>
      <c r="M34" s="27"/>
      <c r="N34" s="27"/>
      <c r="O34" s="27"/>
      <c r="P34" s="26"/>
      <c r="Q34" s="26"/>
      <c r="R34" s="26"/>
    </row>
    <row r="35" spans="1:18" ht="15" thickBot="1" x14ac:dyDescent="0.4">
      <c r="A35" s="35" t="s">
        <v>279</v>
      </c>
      <c r="B35" s="29" t="s">
        <v>252</v>
      </c>
      <c r="C35" s="34"/>
      <c r="D35" s="34"/>
      <c r="E35" s="34">
        <v>35.42</v>
      </c>
      <c r="F35" s="34">
        <f t="shared" si="7"/>
        <v>35.42</v>
      </c>
      <c r="G35" s="30" t="s">
        <v>253</v>
      </c>
      <c r="H35" s="86"/>
      <c r="I35" s="58">
        <f t="shared" si="8"/>
        <v>0</v>
      </c>
      <c r="J35" s="10">
        <v>3</v>
      </c>
      <c r="K35" s="59">
        <f t="shared" ref="K35" si="10">I35*J35</f>
        <v>0</v>
      </c>
      <c r="L35" s="27"/>
      <c r="M35" s="27"/>
      <c r="N35" s="27"/>
      <c r="O35" s="27"/>
      <c r="P35" s="26"/>
      <c r="Q35" s="26"/>
      <c r="R35" s="26"/>
    </row>
    <row r="36" spans="1:18" ht="15" thickBot="1" x14ac:dyDescent="0.4">
      <c r="A36" s="14"/>
      <c r="B36" s="14"/>
      <c r="C36" s="27"/>
      <c r="D36" s="27"/>
      <c r="E36" s="27"/>
      <c r="F36" s="27"/>
      <c r="G36" s="27"/>
      <c r="H36" s="27"/>
      <c r="I36" s="27"/>
      <c r="K36" s="60">
        <f>SUM(K31:K35)</f>
        <v>0</v>
      </c>
      <c r="L36" s="27"/>
      <c r="M36" s="27"/>
      <c r="N36" s="27"/>
      <c r="O36" s="26"/>
      <c r="P36" s="26"/>
      <c r="Q36" s="26"/>
    </row>
    <row r="37" spans="1:18" x14ac:dyDescent="0.35">
      <c r="A37" s="14"/>
      <c r="B37" s="14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6"/>
      <c r="P37" s="26"/>
      <c r="Q37" s="26"/>
    </row>
    <row r="38" spans="1:18" ht="18.5" x14ac:dyDescent="0.45">
      <c r="A38" s="54" t="s">
        <v>236</v>
      </c>
      <c r="B38" s="14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6"/>
      <c r="P38" s="26"/>
      <c r="Q38" s="26"/>
    </row>
    <row r="39" spans="1:18" x14ac:dyDescent="0.35">
      <c r="A39" s="46" t="s">
        <v>238</v>
      </c>
      <c r="B39" s="4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6"/>
      <c r="P39" s="26"/>
      <c r="Q39" s="26"/>
    </row>
    <row r="40" spans="1:18" x14ac:dyDescent="0.35">
      <c r="A40" s="48" t="s">
        <v>239</v>
      </c>
      <c r="B40" s="49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6"/>
      <c r="P40" s="26"/>
      <c r="Q40" s="26"/>
    </row>
    <row r="41" spans="1:18" x14ac:dyDescent="0.35">
      <c r="A41" s="50" t="s">
        <v>240</v>
      </c>
      <c r="B41" s="51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</row>
    <row r="42" spans="1:18" x14ac:dyDescent="0.35">
      <c r="A42" s="52" t="s">
        <v>241</v>
      </c>
      <c r="B42" s="53"/>
    </row>
    <row r="43" spans="1:18" x14ac:dyDescent="0.35">
      <c r="A43" s="14"/>
      <c r="B43" s="14"/>
    </row>
    <row r="44" spans="1:18" x14ac:dyDescent="0.35">
      <c r="A44" s="14"/>
      <c r="B44" s="14"/>
    </row>
    <row r="45" spans="1:18" x14ac:dyDescent="0.35">
      <c r="B45" s="14"/>
    </row>
    <row r="46" spans="1:18" x14ac:dyDescent="0.35">
      <c r="A46" s="14"/>
      <c r="B46" s="14"/>
    </row>
    <row r="47" spans="1:18" x14ac:dyDescent="0.35">
      <c r="A47" s="14"/>
      <c r="B47" s="14"/>
    </row>
    <row r="48" spans="1:18" x14ac:dyDescent="0.35">
      <c r="A48" s="14"/>
      <c r="B48" s="14"/>
    </row>
    <row r="49" spans="1:2" x14ac:dyDescent="0.35">
      <c r="A49" s="14"/>
      <c r="B49" s="14"/>
    </row>
    <row r="50" spans="1:2" x14ac:dyDescent="0.35">
      <c r="A50" s="14"/>
      <c r="B50" s="14"/>
    </row>
    <row r="51" spans="1:2" x14ac:dyDescent="0.35">
      <c r="A51" s="14"/>
      <c r="B51" s="14"/>
    </row>
    <row r="52" spans="1:2" x14ac:dyDescent="0.35">
      <c r="A52" s="14"/>
      <c r="B52" s="14"/>
    </row>
    <row r="53" spans="1:2" x14ac:dyDescent="0.35">
      <c r="A53" s="14"/>
      <c r="B53" s="14"/>
    </row>
    <row r="54" spans="1:2" x14ac:dyDescent="0.35">
      <c r="A54" s="14"/>
      <c r="B54" s="14"/>
    </row>
    <row r="55" spans="1:2" x14ac:dyDescent="0.35">
      <c r="A55" s="14"/>
      <c r="B55" s="14"/>
    </row>
    <row r="56" spans="1:2" x14ac:dyDescent="0.35">
      <c r="A56" s="14"/>
      <c r="B56" s="14"/>
    </row>
    <row r="57" spans="1:2" x14ac:dyDescent="0.35">
      <c r="A57" s="14"/>
      <c r="B57" s="14"/>
    </row>
    <row r="58" spans="1:2" x14ac:dyDescent="0.35">
      <c r="A58" s="14"/>
      <c r="B58" s="14"/>
    </row>
    <row r="59" spans="1:2" x14ac:dyDescent="0.35">
      <c r="A59" s="14"/>
      <c r="B59" s="14"/>
    </row>
    <row r="60" spans="1:2" x14ac:dyDescent="0.35">
      <c r="A60" s="14"/>
      <c r="B60" s="14"/>
    </row>
    <row r="61" spans="1:2" x14ac:dyDescent="0.35">
      <c r="A61" s="14"/>
      <c r="B61" s="14"/>
    </row>
    <row r="62" spans="1:2" x14ac:dyDescent="0.35">
      <c r="A62" s="14"/>
      <c r="B62" s="14"/>
    </row>
    <row r="63" spans="1:2" x14ac:dyDescent="0.35">
      <c r="A63" s="14"/>
      <c r="B63" s="14"/>
    </row>
    <row r="64" spans="1:2" x14ac:dyDescent="0.35">
      <c r="A64" s="14"/>
      <c r="B64" s="14"/>
    </row>
    <row r="65" spans="1:2" x14ac:dyDescent="0.35">
      <c r="A65" s="14"/>
      <c r="B65" s="14"/>
    </row>
    <row r="66" spans="1:2" x14ac:dyDescent="0.35">
      <c r="A66" s="14"/>
      <c r="B66" s="14"/>
    </row>
    <row r="67" spans="1:2" x14ac:dyDescent="0.35">
      <c r="A67" s="14"/>
      <c r="B67" s="14"/>
    </row>
    <row r="68" spans="1:2" x14ac:dyDescent="0.35">
      <c r="A68" s="14"/>
      <c r="B68" s="14"/>
    </row>
    <row r="69" spans="1:2" x14ac:dyDescent="0.35">
      <c r="A69" s="14"/>
      <c r="B69" s="14"/>
    </row>
    <row r="70" spans="1:2" x14ac:dyDescent="0.35">
      <c r="A70" s="14"/>
      <c r="B70" s="14"/>
    </row>
    <row r="71" spans="1:2" x14ac:dyDescent="0.35">
      <c r="A71" s="14"/>
      <c r="B71" s="14"/>
    </row>
    <row r="72" spans="1:2" x14ac:dyDescent="0.35">
      <c r="A72" s="14"/>
      <c r="B72" s="14"/>
    </row>
    <row r="73" spans="1:2" x14ac:dyDescent="0.35">
      <c r="A73" s="14"/>
      <c r="B73" s="14"/>
    </row>
    <row r="74" spans="1:2" x14ac:dyDescent="0.35">
      <c r="A74" s="14"/>
      <c r="B74" s="14"/>
    </row>
    <row r="75" spans="1:2" x14ac:dyDescent="0.35">
      <c r="A75" s="14"/>
      <c r="B75" s="14"/>
    </row>
    <row r="76" spans="1:2" x14ac:dyDescent="0.35">
      <c r="A76" s="14"/>
      <c r="B76" s="14"/>
    </row>
    <row r="77" spans="1:2" x14ac:dyDescent="0.35">
      <c r="A77" s="14"/>
      <c r="B77" s="14"/>
    </row>
    <row r="78" spans="1:2" x14ac:dyDescent="0.35">
      <c r="A78" s="14"/>
      <c r="B78" s="14"/>
    </row>
    <row r="79" spans="1:2" x14ac:dyDescent="0.35">
      <c r="A79" s="14"/>
      <c r="B79" s="14"/>
    </row>
    <row r="80" spans="1:2" x14ac:dyDescent="0.35">
      <c r="A80" s="14"/>
      <c r="B80" s="14"/>
    </row>
    <row r="81" spans="1:2" x14ac:dyDescent="0.35">
      <c r="A81" s="14"/>
      <c r="B81" s="14"/>
    </row>
    <row r="82" spans="1:2" x14ac:dyDescent="0.35">
      <c r="A82" s="14"/>
      <c r="B82" s="14"/>
    </row>
    <row r="83" spans="1:2" x14ac:dyDescent="0.35">
      <c r="A83" s="14"/>
    </row>
    <row r="84" spans="1:2" x14ac:dyDescent="0.35">
      <c r="A84" s="14"/>
    </row>
    <row r="85" spans="1:2" x14ac:dyDescent="0.35">
      <c r="A85" s="14"/>
    </row>
    <row r="86" spans="1:2" x14ac:dyDescent="0.35">
      <c r="A86" s="14"/>
    </row>
  </sheetData>
  <sheetProtection algorithmName="SHA-512" hashValue="cVPTeJhpIaYLXdDqpSJgGooCGzCbudsRAXtvn4Ea6I1IgggtRRYK+5m7F/kPZsfoxivmQ3bbSMXsiBBTXfcm8w==" saltValue="icEojd6PuVzmW2Bc31ca7Q==" spinCount="100000" sheet="1" objects="1" scenarios="1"/>
  <mergeCells count="1">
    <mergeCell ref="A1:B1"/>
  </mergeCells>
  <phoneticPr fontId="11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51cc83ab-f51a-4237-b258-011a094d6bf8">
      <Terms xmlns="http://schemas.microsoft.com/office/infopath/2007/PartnerControls"/>
    </lcf76f155ced4ddcb4097134ff3c332f>
    <TaxCatchAll xmlns="eb25c2c3-8421-4308-b678-2d346ddde131" xsi:nil="true"/>
    <_ip_UnifiedCompliancePolicyProperties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58FA99253E8E74A89C4BEB1AD5B9A7E" ma:contentTypeVersion="15" ma:contentTypeDescription="Een nieuw document maken." ma:contentTypeScope="" ma:versionID="bdb82bf3f1d8400366cff58457f84a73">
  <xsd:schema xmlns:xsd="http://www.w3.org/2001/XMLSchema" xmlns:xs="http://www.w3.org/2001/XMLSchema" xmlns:p="http://schemas.microsoft.com/office/2006/metadata/properties" xmlns:ns1="http://schemas.microsoft.com/sharepoint/v3" xmlns:ns2="51cc83ab-f51a-4237-b258-011a094d6bf8" xmlns:ns3="eb25c2c3-8421-4308-b678-2d346ddde131" targetNamespace="http://schemas.microsoft.com/office/2006/metadata/properties" ma:root="true" ma:fieldsID="f9f8f8658ff3f7f23e80bb37924ab02f" ns1:_="" ns2:_="" ns3:_="">
    <xsd:import namespace="http://schemas.microsoft.com/sharepoint/v3"/>
    <xsd:import namespace="51cc83ab-f51a-4237-b258-011a094d6bf8"/>
    <xsd:import namespace="eb25c2c3-8421-4308-b678-2d346ddde13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1" nillable="true" ma:displayName="Eigenschappen van het geïntegreerd beleid voor naleving" ma:hidden="true" ma:internalName="_ip_UnifiedCompliancePolicyProperties">
      <xsd:simpleType>
        <xsd:restriction base="dms:Note"/>
      </xsd:simpleType>
    </xsd:element>
    <xsd:element name="_ip_UnifiedCompliancePolicyUIAction" ma:index="22" nillable="true" ma:displayName="Actie van de gebruikersinterface van het geïntegreerd beleid voor naleving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cc83ab-f51a-4237-b258-011a094d6bf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330f2514-f90b-454f-b77b-7108298cee3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25c2c3-8421-4308-b678-2d346ddde13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fde10b20-8195-4ecf-834d-9521ecf28067}" ma:internalName="TaxCatchAll" ma:showField="CatchAllData" ma:web="eb25c2c3-8421-4308-b678-2d346ddde1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8E404CC-9AE9-4B7F-B3D2-3138EC68B985}">
  <ds:schemaRefs>
    <ds:schemaRef ds:uri="http://purl.org/dc/dcmitype/"/>
    <ds:schemaRef ds:uri="51cc83ab-f51a-4237-b258-011a094d6bf8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microsoft.com/sharepoint/v3"/>
    <ds:schemaRef ds:uri="http://schemas.openxmlformats.org/package/2006/metadata/core-properties"/>
    <ds:schemaRef ds:uri="http://www.w3.org/XML/1998/namespace"/>
    <ds:schemaRef ds:uri="eb25c2c3-8421-4308-b678-2d346ddde131"/>
    <ds:schemaRef ds:uri="http://schemas.microsoft.com/office/2006/metadata/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5DE864C3-49D4-446F-9BC4-24765261CA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1cc83ab-f51a-4237-b258-011a094d6bf8"/>
    <ds:schemaRef ds:uri="eb25c2c3-8421-4308-b678-2d346ddde13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721D84E-906B-4995-A0E2-1BFEC3F831D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3</vt:i4>
      </vt:variant>
    </vt:vector>
  </HeadingPairs>
  <TitlesOfParts>
    <vt:vector size="6" baseType="lpstr">
      <vt:lpstr>Inschrijfblad</vt:lpstr>
      <vt:lpstr>A - Prijzen Resultaatgericht</vt:lpstr>
      <vt:lpstr>B - Prijzen Periodieken</vt:lpstr>
      <vt:lpstr>'A - Prijzen Resultaatgericht'!Afdrukbereik</vt:lpstr>
      <vt:lpstr>'B - Prijzen Periodieken'!Afdrukbereik</vt:lpstr>
      <vt:lpstr>Inschrijfblad!Afdrukbereik</vt:lpstr>
    </vt:vector>
  </TitlesOfParts>
  <Manager/>
  <Company>Het NIC B.V.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Joris Geertman</dc:creator>
  <cp:keywords/>
  <dc:description/>
  <cp:lastModifiedBy>Joris Geertman</cp:lastModifiedBy>
  <cp:revision/>
  <dcterms:created xsi:type="dcterms:W3CDTF">2017-09-06T08:03:14Z</dcterms:created>
  <dcterms:modified xsi:type="dcterms:W3CDTF">2025-09-25T07:36:48Z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0x010100258FA99253E8E74A89C4BEB1AD5B9A7E</vt:lpwstr>
  </property>
  <property fmtid="{D5CDD505-2E9C-101B-9397-08002B2CF9AE}" pid="3" name="MediaServiceImageTags">
    <vt:lpwstr/>
  </property>
</Properties>
</file>