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28"/>
  <workbookPr/>
  <mc:AlternateContent xmlns:mc="http://schemas.openxmlformats.org/markup-compatibility/2006">
    <mc:Choice Requires="x15">
      <x15ac:absPath xmlns:x15ac="http://schemas.microsoft.com/office/spreadsheetml/2010/11/ac" url="I:\F&amp;I\Inkoop\02 Inkoopprojecten\FIA - Aanbesteding warme dranken\05 Nota Heraanbestedeng\"/>
    </mc:Choice>
  </mc:AlternateContent>
  <xr:revisionPtr revIDLastSave="0" documentId="8_{A401C97A-01A8-41A4-AD60-41B902ED6A40}" xr6:coauthVersionLast="47" xr6:coauthVersionMax="47" xr10:uidLastSave="{00000000-0000-0000-0000-000000000000}"/>
  <bookViews>
    <workbookView xWindow="-2748" yWindow="-17388" windowWidth="30936" windowHeight="16896" tabRatio="706" xr2:uid="{00000000-000D-0000-FFFF-FFFF00000000}"/>
  </bookViews>
  <sheets>
    <sheet name="Invulinstructie" sheetId="1" r:id="rId1"/>
    <sheet name="Vaste kosten" sheetId="3" r:id="rId2"/>
    <sheet name="Variabele kosten" sheetId="5" r:id="rId3"/>
    <sheet name="Mutaties" sheetId="7" r:id="rId4"/>
    <sheet name="Totaal" sheetId="9" r:id="rId5"/>
    <sheet name="Ondertekening" sheetId="2" r:id="rId6"/>
  </sheets>
  <calcPr calcId="191028"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3" i="3" l="1"/>
  <c r="C13" i="3"/>
  <c r="B12" i="3"/>
  <c r="G12" i="3"/>
  <c r="E12" i="3"/>
  <c r="F12" i="3"/>
  <c r="A12" i="3"/>
  <c r="A13" i="3"/>
  <c r="B13" i="3"/>
  <c r="E13" i="3"/>
  <c r="F13" i="3"/>
  <c r="G13" i="3"/>
  <c r="D7" i="3"/>
  <c r="E7" i="3"/>
  <c r="D5" i="3"/>
  <c r="E5" i="3"/>
  <c r="E29" i="5"/>
  <c r="E10" i="5"/>
  <c r="E4" i="5"/>
  <c r="D18" i="3"/>
  <c r="B11" i="3"/>
  <c r="E11" i="3"/>
  <c r="B14" i="3"/>
  <c r="A14" i="3"/>
  <c r="A19" i="3"/>
  <c r="A18" i="3"/>
  <c r="A11" i="3"/>
  <c r="E44" i="5"/>
  <c r="E43" i="5"/>
  <c r="E42" i="5"/>
  <c r="E41" i="5"/>
  <c r="E40" i="5"/>
  <c r="E36" i="5"/>
  <c r="E35" i="5"/>
  <c r="E34" i="5"/>
  <c r="E33" i="5"/>
  <c r="E32" i="5"/>
  <c r="E31" i="5"/>
  <c r="E30" i="5"/>
  <c r="E37" i="5"/>
  <c r="E45" i="5"/>
  <c r="C11" i="9"/>
  <c r="C10" i="9"/>
  <c r="D19" i="3"/>
  <c r="E9" i="5"/>
  <c r="E8" i="5"/>
  <c r="E7" i="5"/>
  <c r="E6" i="5"/>
  <c r="E5" i="5"/>
  <c r="E3" i="5"/>
  <c r="G14" i="3"/>
  <c r="E14" i="3"/>
  <c r="F14" i="3"/>
  <c r="G11" i="3"/>
  <c r="D6" i="3"/>
  <c r="E6" i="3"/>
  <c r="D4" i="3"/>
  <c r="C9" i="9"/>
  <c r="D20" i="3"/>
  <c r="C7" i="9"/>
  <c r="G15" i="3"/>
  <c r="C15" i="9"/>
  <c r="D8" i="3"/>
  <c r="C5" i="9"/>
  <c r="E4" i="3"/>
  <c r="E8" i="3"/>
  <c r="E15" i="3"/>
  <c r="C6" i="9"/>
  <c r="F11" i="3"/>
  <c r="F15" i="3"/>
  <c r="C17" i="9"/>
  <c r="A5" i="2"/>
  <c r="C12" i="9"/>
  <c r="C14" i="9"/>
</calcChain>
</file>

<file path=xl/sharedStrings.xml><?xml version="1.0" encoding="utf-8"?>
<sst xmlns="http://schemas.openxmlformats.org/spreadsheetml/2006/main" count="156" uniqueCount="135">
  <si>
    <t xml:space="preserve">Algemeen </t>
  </si>
  <si>
    <t xml:space="preserve">Het prijsmodel dient u (rechtsgeldig ondertekend) als pdf-document in te dienen en tevens in Excel format. Bij eventuele verschillen tussen deze documenten gaan wij uit van de prijzen zoals ingediend in het pdf-document. </t>
  </si>
  <si>
    <t xml:space="preserve">Inschrijver dient enkel de lichtblauwe cellen in te vullen </t>
  </si>
  <si>
    <t>Inschrijver brengt naast bovengenoemde geen wijzigingen aan in het prijsmodel</t>
  </si>
  <si>
    <t>Prijzen zijn opgegeven in Euro's</t>
  </si>
  <si>
    <t>Prijzen en tarieven zijn 'all-in' (ter vermijding van misverstanden wordt opgemerkt dat in de vergoeding onder meer, maar niet beperkt tot, alle arbeidskosten, materiaalkosten, transportkosten, transportmiddelen, voorrijkosten, parkeerkosten, verzekeringen vallen)</t>
  </si>
  <si>
    <t>Het indienen van negatieve prijzen is niet toegestaan.</t>
  </si>
  <si>
    <t>Inschrijver dient dit tabblad in te vullen en rechtsgeldig te ondertekenen.</t>
  </si>
  <si>
    <t>De Inschrijver geeft de grammages per consumptie weer. Deze dienen ter indicatie voor de opdrachtgever en worden niet beoordeeld.</t>
  </si>
  <si>
    <t>De inschrijfprijs wordt automatisch gegenereerd op basis van de andere tabbladen in dit prijsmodel.</t>
  </si>
  <si>
    <t>Rechtsgeldige ondertekening*</t>
  </si>
  <si>
    <t>Naam opdrachtgever:</t>
  </si>
  <si>
    <t>Datum:</t>
  </si>
  <si>
    <t>Naam organisatie:</t>
  </si>
  <si>
    <t>Naam tekenigsbevoegde:</t>
  </si>
  <si>
    <t>Functie tekeningsbevoegde:</t>
  </si>
  <si>
    <t>Handtekening:</t>
  </si>
  <si>
    <t>Gemeente Gooise Meren</t>
  </si>
  <si>
    <t>Apparatuur</t>
  </si>
  <si>
    <t xml:space="preserve">Aantal automaten </t>
  </si>
  <si>
    <t>Huur/leaseprijs per automaat per maand excl. btw (over eerste 60 maanden)</t>
  </si>
  <si>
    <t>Huur/lease per jaar excl. BTW</t>
  </si>
  <si>
    <t>Huur/lease contractperiode (60 mnd) excl. BTW</t>
  </si>
  <si>
    <t>Type 1 automaten</t>
  </si>
  <si>
    <t xml:space="preserve">Kosten apparatuur excl. btw </t>
  </si>
  <si>
    <t>TSO</t>
  </si>
  <si>
    <t>TSO per automaat per maand excl. btw (over eerste 60 maanden)</t>
  </si>
  <si>
    <t>TSO per automaat per maand excl. btw (na 60 maanden)</t>
  </si>
  <si>
    <t>TSO per jaar excl. BTW.</t>
  </si>
  <si>
    <t>TSO contractperiode (60 mnd) excl. BTW</t>
  </si>
  <si>
    <t>TSO per jaar na contractperiode (60 mnd) excl. BTW</t>
  </si>
  <si>
    <t>Kosten TSO excl. BTW</t>
  </si>
  <si>
    <t>Totaal DSO per jaar excl. btw</t>
  </si>
  <si>
    <t>Totaal DSO excl. btw</t>
  </si>
  <si>
    <t xml:space="preserve">Eenheid </t>
  </si>
  <si>
    <t>Prijs excl. btw</t>
  </si>
  <si>
    <t>Eenheden 
per jaar*</t>
  </si>
  <si>
    <t>Kosten per jaar 
excl. btw</t>
  </si>
  <si>
    <t>Per kg</t>
  </si>
  <si>
    <t>Melkpoeder</t>
  </si>
  <si>
    <t>Cacao</t>
  </si>
  <si>
    <t>Koffie (Espressobonen)</t>
  </si>
  <si>
    <t>Schoonmaakmiddelen</t>
  </si>
  <si>
    <t>Prijs per artikel 
excl. btw</t>
  </si>
  <si>
    <t>Aantallen per jaar</t>
  </si>
  <si>
    <t>Totale kosten schoonmaakmiddelen (excl btw)</t>
  </si>
  <si>
    <t>Keuzevarianten tbv smaaktest</t>
  </si>
  <si>
    <t>Ingrediënten</t>
  </si>
  <si>
    <t>Espresso - koffiebonen</t>
  </si>
  <si>
    <t>Koffie - koffiebonen</t>
  </si>
  <si>
    <t>Theemerk 1</t>
  </si>
  <si>
    <t>Cappuccino - koffiebonen</t>
  </si>
  <si>
    <t>Theemerk 2</t>
  </si>
  <si>
    <t>Cappunico - melk(poeder)</t>
  </si>
  <si>
    <t>Latte machhiato - koffiebonen</t>
  </si>
  <si>
    <t>Latte macchiato - melk(poeder)</t>
  </si>
  <si>
    <t>Warme chocolademelk - cacao</t>
  </si>
  <si>
    <t>Warme chocolademelk - melk(poeder)</t>
  </si>
  <si>
    <t>Wiener melange - koffiebonen</t>
  </si>
  <si>
    <t>Wiener melange - topping</t>
  </si>
  <si>
    <t>Cafeïne vrije koffie (indien in apparaat)</t>
  </si>
  <si>
    <t>Condimenten</t>
  </si>
  <si>
    <t>Prijs 
per 1.000 stuks 
(excl. Btw)</t>
  </si>
  <si>
    <t>Kosten per jaar 
(excl. btw)</t>
  </si>
  <si>
    <t>Suikersachets</t>
  </si>
  <si>
    <t xml:space="preserve">Per 1000 stuks </t>
  </si>
  <si>
    <t>Creamer</t>
  </si>
  <si>
    <t>Theezakjes</t>
  </si>
  <si>
    <t>Roerstaafjes</t>
  </si>
  <si>
    <t xml:space="preserve">Zoetstof </t>
  </si>
  <si>
    <t>Totale kosten condimenten excl. btw</t>
  </si>
  <si>
    <t>Kosten plaatsing en verhuizing apparatuur</t>
  </si>
  <si>
    <t>Prijs excl. BTW</t>
  </si>
  <si>
    <t>Kosten verwijderen automaat bij tussentijdse aanpassingen</t>
  </si>
  <si>
    <t>Kosten bijplaatsen automaat bij tussentijdse aanpassingen</t>
  </si>
  <si>
    <t>excl. BTW.</t>
  </si>
  <si>
    <t xml:space="preserve">Huur/lease apparatuur </t>
  </si>
  <si>
    <t xml:space="preserve">TSO </t>
  </si>
  <si>
    <t xml:space="preserve">Ingrediënten </t>
  </si>
  <si>
    <t>Totale kosten per jaar</t>
  </si>
  <si>
    <t>Kosten contractperiode 5 jaar</t>
  </si>
  <si>
    <t>Kosten TSO per jaar na 60 maanden</t>
  </si>
  <si>
    <t>DSO</t>
  </si>
  <si>
    <t>Type 3 automaten</t>
  </si>
  <si>
    <t>Suiker</t>
  </si>
  <si>
    <t>Totale kosten ingrediënten consumpties (excl.l btw)</t>
  </si>
  <si>
    <r>
      <t xml:space="preserve">Cafeïne vrije koffie 
</t>
    </r>
    <r>
      <rPr>
        <sz val="8"/>
        <color theme="1"/>
        <rFont val="Aptos Narrow"/>
        <family val="2"/>
        <scheme val="minor"/>
      </rPr>
      <t>( als condiment aangeboden)</t>
    </r>
  </si>
  <si>
    <t>Kosten verhuizing per automaat binnen hetzelfde gebouw</t>
  </si>
  <si>
    <t>Kosten verhuizing per automaat binnen gemeente</t>
  </si>
  <si>
    <t>De inschrijver geeft in dit tabblad de prijzen voor de losse ingrediënten weer.</t>
  </si>
  <si>
    <t>De prijs per eenheid dient opgegeven te worden. Na gunning wordt de prijs per eenheid omgerekend naar een prijs per verpakkingseenheid.</t>
  </si>
  <si>
    <t>De inschrijver geeft in dit tabblad de prijzen voor de schoonmaakmiddelen welke door inschrijver worden voorgeschreven bij de automaten.</t>
  </si>
  <si>
    <t>Inschrijver dient de tarieven in te vullen in het prijsmodel zoals dat door Aanbestedende Dienst is opgesteld.</t>
  </si>
  <si>
    <t>Melk (vloeibare koe-melk)</t>
  </si>
  <si>
    <t>Melk (vloeibare vegan-melk)</t>
  </si>
  <si>
    <t>Per L</t>
  </si>
  <si>
    <t>Warme drankenautomaten</t>
  </si>
  <si>
    <t>Creamer (veganmelk)</t>
  </si>
  <si>
    <t>Inschrijfprijs (excl BTW):</t>
  </si>
  <si>
    <t>koffiebekers</t>
  </si>
  <si>
    <t>DSO per automaat per maand excl. btw</t>
  </si>
  <si>
    <t>Kosten tussentijdse mutaties</t>
  </si>
  <si>
    <t>Vaste kosten per jaar</t>
  </si>
  <si>
    <t>Variabele kosten per jaar</t>
  </si>
  <si>
    <t>Inschrijfprijs:
Kosten contractperiode (8 jaar)</t>
  </si>
  <si>
    <t>Vaste kosten</t>
  </si>
  <si>
    <t xml:space="preserve">Inschrijver geeft in dit tabblad de apparatuur op die zij voorstelt te gebruiken. Er wordt uitgegaan van 14 automaten in totaal. </t>
  </si>
  <si>
    <t>Variabele kosten</t>
  </si>
  <si>
    <t>De inschrijver geeft in dit tabblad de prijzen voor de losse condimenten weer welke los worden aageboden in de onderkasten en in de displays bij de automaten.</t>
  </si>
  <si>
    <t xml:space="preserve">In dit tabblad geeft de Inschrijver de kosten aan van tussentijdse mutaties van de automaten. </t>
  </si>
  <si>
    <t>Mutaties</t>
  </si>
  <si>
    <t>Totaal</t>
  </si>
  <si>
    <t>Ondertekening</t>
  </si>
  <si>
    <t>De inschrijver geeft in dit tabblad de prijzen voor de vaste huur/leasekosten.</t>
  </si>
  <si>
    <t>De inschrijver geeft in dit tabblad de prijzen voor het Technisch Service Onderhoud.</t>
  </si>
  <si>
    <t>De inschrijver geeft in dit tabblad de prijzen voor het Dagelijks Schoonmaak Onderhoud.</t>
  </si>
  <si>
    <t xml:space="preserve">Vaste kosten warme drankenautomaten </t>
  </si>
  <si>
    <t>4*</t>
  </si>
  <si>
    <t>*Voor de type 2 automaten op de locatie gemeentehuis wordt het DSO uitgevoerd door cateraar.</t>
  </si>
  <si>
    <t>Koffie (Instant)</t>
  </si>
  <si>
    <t>Koffieblend 1 (esp)</t>
  </si>
  <si>
    <t>Koffieblend 2 (esp)</t>
  </si>
  <si>
    <t>Koffieblend 1 (ins)</t>
  </si>
  <si>
    <t>Koffieblend 2 (ins)</t>
  </si>
  <si>
    <t>Espresso - instantkoffie</t>
  </si>
  <si>
    <t>Koffie - instant</t>
  </si>
  <si>
    <t>Variabele kosten warme dranken automaten</t>
  </si>
  <si>
    <t xml:space="preserve">* Door het indienen van het prijsblad verklaart Inschrijver tevens dat de Inschrijving volledig is gebaseerd op en voldoet aan de bepalingen in het document 'Beschrijvend document Warme Dranken automaten Gemeente Gooise Meren', de bijbehorende bijlagen en de beantwoording van de gunningscriteria. Inschrijver verklaart met het indienen van het prijsmodel dat de door hem geoffreerde prijzen zonder voorbehoud zijn. </t>
  </si>
  <si>
    <t xml:space="preserve">Alle prijzen en tarieven zijn gebaseerd op de offerte aanvraag warme drankenvoorzieningen, zie specifiek de documenten 'Beschrijvend document' en bijbehorende bijlagen. </t>
  </si>
  <si>
    <t>* hoeveelheden zijn indicatief</t>
  </si>
  <si>
    <t>Grammage 
(gemiddeld)</t>
  </si>
  <si>
    <t>Grammages per consumptie</t>
  </si>
  <si>
    <t>Type 2 automaten gemeentehuis</t>
  </si>
  <si>
    <t>Type 2 automaten werflocaties</t>
  </si>
  <si>
    <t>Instructies voor het invullen van het prijsmodel (versie 2.2 februari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</si>
</sst>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43" formatCode="_ * #,##0.00_ ;_ * \-#,##0.00_ ;_ * &quot;-&quot;??_ ;_ @_ "/>
    <numFmt numFmtId="164" formatCode="&quot;€&quot;\ #,##0.00"/>
    <numFmt numFmtId="165" formatCode="_ * #,##0_ ;_ * \-#,##0_ ;_ * &quot;-&quot;??_ ;_ @_ "/>
    <numFmt numFmtId="166" formatCode="0.0"/>
  </numFmts>
  <fonts count="11" x14ac:knownFonts="1">
    <font>
      <sz val="11"/>
      <color theme="1"/>
      <name val="Aptos Narrow"/>
      <family val="2"/>
      <scheme val="minor"/>
    </font>
    <font>
      <sz val="11"/>
      <color theme="1"/>
      <name val="Aptos Narrow"/>
      <family val="2"/>
      <scheme val="minor"/>
    </font>
    <font>
      <b/>
      <sz val="11"/>
      <color theme="0"/>
      <name val="Aptos Narrow"/>
      <family val="2"/>
      <scheme val="minor"/>
    </font>
    <font>
      <b/>
      <sz val="11"/>
      <color theme="1"/>
      <name val="Aptos Narrow"/>
      <family val="2"/>
      <scheme val="minor"/>
    </font>
    <font>
      <sz val="9"/>
      <color theme="1"/>
      <name val="Segoe UI"/>
      <family val="2"/>
    </font>
    <font>
      <b/>
      <sz val="9"/>
      <color theme="1"/>
      <name val="Aptos Narrow"/>
      <family val="2"/>
      <scheme val="minor"/>
    </font>
    <font>
      <sz val="9"/>
      <name val="Segoe UI"/>
      <family val="2"/>
    </font>
    <font>
      <sz val="9"/>
      <color theme="1"/>
      <name val="Aptos Narrow"/>
      <family val="2"/>
      <scheme val="minor"/>
    </font>
    <font>
      <sz val="9"/>
      <name val="Aptos Narrow"/>
      <family val="2"/>
      <scheme val="minor"/>
    </font>
    <font>
      <sz val="8"/>
      <color theme="1"/>
      <name val="Aptos Narrow"/>
      <family val="2"/>
      <scheme val="minor"/>
    </font>
    <font>
      <b/>
      <sz val="9"/>
      <name val="Aptos Narrow"/>
      <family val="2"/>
      <scheme val="minor"/>
    </font>
  </fonts>
  <fills count="8">
    <fill>
      <patternFill patternType="none"/>
    </fill>
    <fill>
      <patternFill patternType="gray125"/>
    </fill>
    <fill>
      <patternFill patternType="solid">
        <fgColor theme="1" tint="0.499984740745262"/>
        <bgColor indexed="64"/>
      </patternFill>
    </fill>
    <fill>
      <patternFill patternType="solid">
        <fgColor theme="2" tint="-0.14999847407452621"/>
        <bgColor indexed="64"/>
      </patternFill>
    </fill>
    <fill>
      <patternFill patternType="solid">
        <fgColor theme="0"/>
        <bgColor indexed="64"/>
      </patternFill>
    </fill>
    <fill>
      <patternFill patternType="solid">
        <fgColor theme="2" tint="-4.9989318521683403E-2"/>
        <bgColor indexed="64"/>
      </patternFill>
    </fill>
    <fill>
      <patternFill patternType="solid">
        <fgColor theme="7" tint="0.79998168889431442"/>
        <bgColor indexed="64"/>
      </patternFill>
    </fill>
    <fill>
      <patternFill patternType="solid">
        <fgColor theme="2" tint="-0.249977111117893"/>
        <bgColor indexed="64"/>
      </patternFill>
    </fill>
  </fills>
  <borders count="13">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3">
    <xf numFmtId="0" fontId="0" fillId="0" borderId="0"/>
    <xf numFmtId="43" fontId="1" fillId="0" borderId="0" applyFont="0" applyFill="0" applyBorder="0" applyAlignment="0" applyProtection="0"/>
    <xf numFmtId="44" fontId="1" fillId="0" borderId="0" applyFont="0" applyFill="0" applyBorder="0" applyAlignment="0" applyProtection="0"/>
  </cellStyleXfs>
  <cellXfs count="83">
    <xf numFmtId="0" fontId="0" fillId="0" borderId="0" xfId="0"/>
    <xf numFmtId="0" fontId="4" fillId="0" borderId="0" xfId="0" applyFont="1" applyAlignment="1">
      <alignment vertical="center"/>
    </xf>
    <xf numFmtId="0" fontId="5" fillId="3" borderId="0" xfId="0" applyFont="1" applyFill="1" applyAlignment="1">
      <alignment vertical="top"/>
    </xf>
    <xf numFmtId="0" fontId="4" fillId="0" borderId="0" xfId="0" applyFont="1" applyAlignment="1">
      <alignment vertical="center" wrapText="1"/>
    </xf>
    <xf numFmtId="0" fontId="0" fillId="4" borderId="0" xfId="0" applyFill="1" applyAlignment="1">
      <alignment horizontal="center"/>
    </xf>
    <xf numFmtId="0" fontId="2" fillId="2" borderId="0" xfId="0" applyFont="1" applyFill="1" applyAlignment="1">
      <alignment vertical="top"/>
    </xf>
    <xf numFmtId="0" fontId="0" fillId="0" borderId="0" xfId="0" applyAlignment="1">
      <alignment vertical="top"/>
    </xf>
    <xf numFmtId="0" fontId="0" fillId="4" borderId="0" xfId="0" applyFill="1" applyAlignment="1">
      <alignment vertical="top"/>
    </xf>
    <xf numFmtId="0" fontId="5" fillId="5" borderId="0" xfId="0" applyFont="1" applyFill="1" applyAlignment="1">
      <alignment vertical="top"/>
    </xf>
    <xf numFmtId="0" fontId="5" fillId="3" borderId="0" xfId="0" applyFont="1" applyFill="1" applyAlignment="1">
      <alignment horizontal="center" vertical="top" wrapText="1"/>
    </xf>
    <xf numFmtId="164" fontId="7" fillId="6" borderId="0" xfId="0" applyNumberFormat="1" applyFont="1" applyFill="1" applyAlignment="1" applyProtection="1">
      <alignment vertical="top"/>
      <protection locked="0"/>
    </xf>
    <xf numFmtId="164" fontId="7" fillId="4" borderId="0" xfId="0" applyNumberFormat="1" applyFont="1" applyFill="1" applyAlignment="1">
      <alignment vertical="top"/>
    </xf>
    <xf numFmtId="0" fontId="5" fillId="7" borderId="0" xfId="0" applyFont="1" applyFill="1" applyAlignment="1">
      <alignment horizontal="center" vertical="top" wrapText="1"/>
    </xf>
    <xf numFmtId="0" fontId="0" fillId="4" borderId="0" xfId="0" applyFill="1"/>
    <xf numFmtId="0" fontId="5" fillId="5" borderId="0" xfId="0" applyFont="1" applyFill="1"/>
    <xf numFmtId="0" fontId="5" fillId="5" borderId="0" xfId="0" applyFont="1" applyFill="1" applyAlignment="1">
      <alignment wrapText="1"/>
    </xf>
    <xf numFmtId="0" fontId="3" fillId="0" borderId="0" xfId="0" applyFont="1"/>
    <xf numFmtId="0" fontId="8" fillId="4" borderId="0" xfId="0" applyFont="1" applyFill="1"/>
    <xf numFmtId="0" fontId="7" fillId="4" borderId="0" xfId="0" applyFont="1" applyFill="1"/>
    <xf numFmtId="164" fontId="7" fillId="6" borderId="0" xfId="0" applyNumberFormat="1" applyFont="1" applyFill="1" applyProtection="1">
      <protection locked="0"/>
    </xf>
    <xf numFmtId="164" fontId="7" fillId="4" borderId="0" xfId="0" applyNumberFormat="1" applyFont="1" applyFill="1"/>
    <xf numFmtId="0" fontId="5" fillId="3" borderId="0" xfId="0" applyFont="1" applyFill="1"/>
    <xf numFmtId="164" fontId="5" fillId="3" borderId="0" xfId="0" applyNumberFormat="1" applyFont="1" applyFill="1"/>
    <xf numFmtId="0" fontId="5" fillId="5" borderId="0" xfId="0" applyFont="1" applyFill="1" applyAlignment="1">
      <alignment horizontal="center"/>
    </xf>
    <xf numFmtId="0" fontId="5" fillId="5" borderId="0" xfId="0" applyFont="1" applyFill="1" applyAlignment="1">
      <alignment horizontal="center" wrapText="1"/>
    </xf>
    <xf numFmtId="0" fontId="7" fillId="4" borderId="0" xfId="0" applyFont="1" applyFill="1" applyAlignment="1">
      <alignment wrapText="1"/>
    </xf>
    <xf numFmtId="0" fontId="5" fillId="3" borderId="0" xfId="0" applyFont="1" applyFill="1" applyAlignment="1">
      <alignment horizontal="right"/>
    </xf>
    <xf numFmtId="0" fontId="2" fillId="2" borderId="0" xfId="0" applyFont="1" applyFill="1"/>
    <xf numFmtId="44" fontId="0" fillId="4" borderId="0" xfId="2" applyFont="1" applyFill="1" applyAlignment="1"/>
    <xf numFmtId="165" fontId="8" fillId="4" borderId="0" xfId="1" applyNumberFormat="1" applyFont="1" applyFill="1"/>
    <xf numFmtId="165" fontId="8" fillId="4" borderId="0" xfId="1" applyNumberFormat="1" applyFont="1" applyFill="1" applyAlignment="1">
      <alignment horizontal="right"/>
    </xf>
    <xf numFmtId="0" fontId="7" fillId="4" borderId="0" xfId="0" applyFont="1" applyFill="1" applyAlignment="1">
      <alignment vertical="top"/>
    </xf>
    <xf numFmtId="164" fontId="5" fillId="4" borderId="0" xfId="0" applyNumberFormat="1" applyFont="1" applyFill="1"/>
    <xf numFmtId="0" fontId="9" fillId="4" borderId="0" xfId="0" applyFont="1" applyFill="1"/>
    <xf numFmtId="0" fontId="5" fillId="5" borderId="0" xfId="0" applyFont="1" applyFill="1" applyAlignment="1">
      <alignment horizontal="center" vertical="top" wrapText="1"/>
    </xf>
    <xf numFmtId="0" fontId="4" fillId="4" borderId="1" xfId="0" applyFont="1" applyFill="1" applyBorder="1" applyAlignment="1">
      <alignment vertical="center"/>
    </xf>
    <xf numFmtId="0" fontId="4" fillId="4" borderId="2" xfId="0" applyFont="1" applyFill="1" applyBorder="1" applyAlignment="1">
      <alignment horizontal="left" vertical="center"/>
    </xf>
    <xf numFmtId="0" fontId="4" fillId="4" borderId="3" xfId="0" applyFont="1" applyFill="1" applyBorder="1" applyAlignment="1">
      <alignment vertical="center"/>
    </xf>
    <xf numFmtId="0" fontId="4" fillId="4" borderId="4" xfId="0" applyFont="1" applyFill="1" applyBorder="1" applyAlignment="1">
      <alignment vertical="center"/>
    </xf>
    <xf numFmtId="0" fontId="4" fillId="4" borderId="4" xfId="0" applyFont="1" applyFill="1" applyBorder="1" applyAlignment="1">
      <alignment vertical="center" wrapText="1"/>
    </xf>
    <xf numFmtId="0" fontId="6" fillId="4" borderId="2" xfId="0" applyFont="1" applyFill="1" applyBorder="1" applyAlignment="1">
      <alignment vertical="center" wrapText="1"/>
    </xf>
    <xf numFmtId="0" fontId="6" fillId="4" borderId="4" xfId="0" applyFont="1" applyFill="1" applyBorder="1" applyAlignment="1">
      <alignment vertical="center" wrapText="1"/>
    </xf>
    <xf numFmtId="0" fontId="4" fillId="4" borderId="5" xfId="0" applyFont="1" applyFill="1" applyBorder="1" applyAlignment="1">
      <alignment vertical="center"/>
    </xf>
    <xf numFmtId="0" fontId="4" fillId="4" borderId="6" xfId="0" applyFont="1" applyFill="1" applyBorder="1" applyAlignment="1">
      <alignment vertical="center" wrapText="1"/>
    </xf>
    <xf numFmtId="0" fontId="4" fillId="4" borderId="6" xfId="0" applyFont="1" applyFill="1" applyBorder="1" applyAlignment="1">
      <alignment vertical="center"/>
    </xf>
    <xf numFmtId="0" fontId="4" fillId="4" borderId="7" xfId="0" applyFont="1" applyFill="1" applyBorder="1" applyAlignment="1">
      <alignment vertical="center"/>
    </xf>
    <xf numFmtId="0" fontId="4" fillId="4" borderId="8" xfId="0" applyFont="1" applyFill="1" applyBorder="1" applyAlignment="1">
      <alignment vertical="center"/>
    </xf>
    <xf numFmtId="44" fontId="0" fillId="4" borderId="0" xfId="2" applyFont="1" applyFill="1" applyAlignment="1" applyProtection="1"/>
    <xf numFmtId="0" fontId="7" fillId="4" borderId="0" xfId="0" applyFont="1" applyFill="1" applyAlignment="1">
      <alignment horizontal="right"/>
    </xf>
    <xf numFmtId="0" fontId="5" fillId="5" borderId="9" xfId="0" applyFont="1" applyFill="1" applyBorder="1"/>
    <xf numFmtId="164" fontId="7" fillId="4" borderId="2" xfId="0" applyNumberFormat="1" applyFont="1" applyFill="1" applyBorder="1"/>
    <xf numFmtId="0" fontId="7" fillId="5" borderId="10" xfId="0" applyFont="1" applyFill="1" applyBorder="1"/>
    <xf numFmtId="164" fontId="7" fillId="4" borderId="4" xfId="0" applyNumberFormat="1" applyFont="1" applyFill="1" applyBorder="1"/>
    <xf numFmtId="0" fontId="5" fillId="5" borderId="10" xfId="0" applyFont="1" applyFill="1" applyBorder="1"/>
    <xf numFmtId="164" fontId="8" fillId="4" borderId="4" xfId="0" applyNumberFormat="1" applyFont="1" applyFill="1" applyBorder="1"/>
    <xf numFmtId="0" fontId="7" fillId="5" borderId="12" xfId="0" applyFont="1" applyFill="1" applyBorder="1"/>
    <xf numFmtId="0" fontId="5" fillId="5" borderId="12" xfId="0" applyFont="1" applyFill="1" applyBorder="1"/>
    <xf numFmtId="164" fontId="5" fillId="4" borderId="8" xfId="0" applyNumberFormat="1" applyFont="1" applyFill="1" applyBorder="1"/>
    <xf numFmtId="0" fontId="5" fillId="5" borderId="11" xfId="0" applyFont="1" applyFill="1" applyBorder="1"/>
    <xf numFmtId="0" fontId="7" fillId="5" borderId="11" xfId="0" applyFont="1" applyFill="1" applyBorder="1"/>
    <xf numFmtId="164" fontId="7" fillId="4" borderId="8" xfId="0" applyNumberFormat="1" applyFont="1" applyFill="1" applyBorder="1"/>
    <xf numFmtId="0" fontId="5" fillId="5" borderId="11" xfId="0" applyFont="1" applyFill="1" applyBorder="1" applyAlignment="1">
      <alignment wrapText="1"/>
    </xf>
    <xf numFmtId="1" fontId="8" fillId="4" borderId="0" xfId="0" applyNumberFormat="1" applyFont="1" applyFill="1"/>
    <xf numFmtId="0" fontId="0" fillId="3" borderId="0" xfId="0" applyFill="1"/>
    <xf numFmtId="0" fontId="7" fillId="4" borderId="0" xfId="0" applyFont="1" applyFill="1" applyAlignment="1">
      <alignment horizontal="center" vertical="top"/>
    </xf>
    <xf numFmtId="0" fontId="0" fillId="3" borderId="0" xfId="0" applyFill="1" applyAlignment="1">
      <alignment vertical="top"/>
    </xf>
    <xf numFmtId="0" fontId="6" fillId="4" borderId="8" xfId="0" applyFont="1" applyFill="1" applyBorder="1" applyAlignment="1">
      <alignment vertical="center"/>
    </xf>
    <xf numFmtId="0" fontId="6" fillId="4" borderId="4" xfId="0" applyFont="1" applyFill="1" applyBorder="1" applyAlignment="1">
      <alignment horizontal="left" vertical="center" wrapText="1"/>
    </xf>
    <xf numFmtId="0" fontId="7" fillId="6" borderId="0" xfId="0" applyFont="1" applyFill="1" applyProtection="1">
      <protection locked="0"/>
    </xf>
    <xf numFmtId="166" fontId="7" fillId="6" borderId="0" xfId="0" applyNumberFormat="1" applyFont="1" applyFill="1" applyProtection="1">
      <protection locked="0"/>
    </xf>
    <xf numFmtId="164" fontId="7" fillId="6" borderId="0" xfId="0" applyNumberFormat="1" applyFont="1" applyFill="1" applyAlignment="1" applyProtection="1">
      <alignment vertical="center"/>
      <protection locked="0"/>
    </xf>
    <xf numFmtId="164" fontId="7" fillId="4" borderId="0" xfId="0" applyNumberFormat="1" applyFont="1" applyFill="1" applyAlignment="1">
      <alignment vertical="center"/>
    </xf>
    <xf numFmtId="0" fontId="0" fillId="3" borderId="0" xfId="0" applyFill="1" applyAlignment="1">
      <alignment vertical="center"/>
    </xf>
    <xf numFmtId="164" fontId="5" fillId="3" borderId="0" xfId="0" applyNumberFormat="1" applyFont="1" applyFill="1" applyAlignment="1">
      <alignment vertical="center"/>
    </xf>
    <xf numFmtId="0" fontId="7" fillId="4" borderId="0" xfId="0" applyFont="1" applyFill="1" applyAlignment="1">
      <alignment horizontal="center" vertical="center"/>
    </xf>
    <xf numFmtId="0" fontId="2" fillId="2" borderId="0" xfId="0" applyFont="1" applyFill="1" applyAlignment="1">
      <alignment horizontal="center" vertical="top"/>
    </xf>
    <xf numFmtId="0" fontId="4" fillId="4" borderId="4" xfId="0" applyFont="1" applyFill="1" applyBorder="1" applyAlignment="1">
      <alignment horizontal="left" vertical="center" wrapText="1"/>
    </xf>
    <xf numFmtId="0" fontId="2" fillId="2" borderId="0" xfId="0" applyFont="1" applyFill="1" applyAlignment="1">
      <alignment horizontal="center"/>
    </xf>
    <xf numFmtId="0" fontId="7" fillId="6" borderId="0" xfId="0" applyFont="1" applyFill="1" applyAlignment="1" applyProtection="1">
      <alignment horizontal="left" vertical="top"/>
      <protection locked="0"/>
    </xf>
    <xf numFmtId="0" fontId="5" fillId="5" borderId="0" xfId="0" applyFont="1" applyFill="1" applyAlignment="1">
      <alignment horizontal="center" vertical="top" wrapText="1"/>
    </xf>
    <xf numFmtId="0" fontId="5" fillId="5" borderId="0" xfId="0" applyFont="1" applyFill="1" applyAlignment="1">
      <alignment horizontal="left" vertical="top" wrapText="1"/>
    </xf>
    <xf numFmtId="0" fontId="0" fillId="4" borderId="0" xfId="0" applyFill="1" applyAlignment="1">
      <alignment horizontal="left"/>
    </xf>
    <xf numFmtId="0" fontId="10" fillId="5" borderId="0" xfId="0" applyFont="1" applyFill="1" applyAlignment="1">
      <alignment horizontal="left" vertical="top" wrapText="1"/>
    </xf>
  </cellXfs>
  <cellStyles count="3">
    <cellStyle name="Komma" xfId="1" builtinId="3"/>
    <cellStyle name="Standaard" xfId="0" builtinId="0"/>
    <cellStyle name="Valuta" xfId="2" builtinId="4"/>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xdr:col>
      <xdr:colOff>1295400</xdr:colOff>
      <xdr:row>6</xdr:row>
      <xdr:rowOff>9524</xdr:rowOff>
    </xdr:from>
    <xdr:to>
      <xdr:col>2</xdr:col>
      <xdr:colOff>2219325</xdr:colOff>
      <xdr:row>6</xdr:row>
      <xdr:rowOff>190499</xdr:rowOff>
    </xdr:to>
    <xdr:sp macro="" textlink="">
      <xdr:nvSpPr>
        <xdr:cNvPr id="2" name="Rechthoek 1">
          <a:extLst>
            <a:ext uri="{FF2B5EF4-FFF2-40B4-BE49-F238E27FC236}">
              <a16:creationId xmlns:a16="http://schemas.microsoft.com/office/drawing/2014/main" id="{4DB493EE-1FD7-4811-9AED-443062A0AC4F}"/>
            </a:ext>
          </a:extLst>
        </xdr:cNvPr>
        <xdr:cNvSpPr/>
      </xdr:nvSpPr>
      <xdr:spPr>
        <a:xfrm>
          <a:off x="3905250" y="1362074"/>
          <a:ext cx="923925" cy="180975"/>
        </a:xfrm>
        <a:prstGeom prst="rect">
          <a:avLst/>
        </a:prstGeom>
        <a:solidFill>
          <a:schemeClr val="accent4">
            <a:alpha val="37000"/>
          </a:schemeClr>
        </a:solidFill>
        <a:ln>
          <a:solidFill>
            <a:schemeClr val="accent4"/>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24"/>
  <sheetViews>
    <sheetView tabSelected="1" workbookViewId="0">
      <selection activeCell="A2" sqref="A2"/>
    </sheetView>
  </sheetViews>
  <sheetFormatPr defaultColWidth="0" defaultRowHeight="17.149999999999999" customHeight="1" zeroHeight="1" x14ac:dyDescent="0.35"/>
  <cols>
    <col min="1" max="1" width="3.26953125" style="1" customWidth="1"/>
    <col min="2" max="2" width="16.453125" style="1" customWidth="1"/>
    <col min="3" max="3" width="119.1796875" style="1" bestFit="1" customWidth="1"/>
    <col min="4" max="4" width="4.1796875" style="1" customWidth="1"/>
    <col min="5" max="5" width="0" style="3" hidden="1" customWidth="1"/>
    <col min="6" max="12" width="0" style="1" hidden="1" customWidth="1"/>
    <col min="13" max="16384" width="10.453125" style="1" hidden="1"/>
  </cols>
  <sheetData>
    <row r="1" spans="1:4" ht="14.5" x14ac:dyDescent="0.35">
      <c r="A1" s="75" t="s">
        <v>134</v>
      </c>
      <c r="B1" s="75"/>
      <c r="C1" s="75"/>
      <c r="D1" s="75"/>
    </row>
    <row r="2" spans="1:4" ht="14" x14ac:dyDescent="0.35">
      <c r="A2" s="2"/>
      <c r="B2" s="2"/>
      <c r="C2" s="2"/>
      <c r="D2" s="2"/>
    </row>
    <row r="3" spans="1:4" ht="14" x14ac:dyDescent="0.35">
      <c r="A3" s="2"/>
      <c r="B3" s="35" t="s">
        <v>0</v>
      </c>
      <c r="C3" s="36" t="s">
        <v>92</v>
      </c>
      <c r="D3" s="2"/>
    </row>
    <row r="4" spans="1:4" ht="14" x14ac:dyDescent="0.35">
      <c r="A4" s="2"/>
      <c r="B4" s="37"/>
      <c r="C4" s="76" t="s">
        <v>1</v>
      </c>
      <c r="D4" s="2"/>
    </row>
    <row r="5" spans="1:4" ht="14" x14ac:dyDescent="0.35">
      <c r="A5" s="2"/>
      <c r="B5" s="37"/>
      <c r="C5" s="76"/>
      <c r="D5" s="2"/>
    </row>
    <row r="6" spans="1:4" ht="28" x14ac:dyDescent="0.35">
      <c r="A6" s="2"/>
      <c r="B6" s="37"/>
      <c r="C6" s="67" t="s">
        <v>128</v>
      </c>
      <c r="D6" s="2"/>
    </row>
    <row r="7" spans="1:4" ht="14" x14ac:dyDescent="0.35">
      <c r="A7" s="2"/>
      <c r="B7" s="37"/>
      <c r="C7" s="38" t="s">
        <v>2</v>
      </c>
      <c r="D7" s="2"/>
    </row>
    <row r="8" spans="1:4" ht="14" x14ac:dyDescent="0.35">
      <c r="A8" s="2"/>
      <c r="B8" s="37"/>
      <c r="C8" s="38" t="s">
        <v>3</v>
      </c>
      <c r="D8" s="2"/>
    </row>
    <row r="9" spans="1:4" ht="14" x14ac:dyDescent="0.35">
      <c r="A9" s="2"/>
      <c r="B9" s="37"/>
      <c r="C9" s="38" t="s">
        <v>4</v>
      </c>
      <c r="D9" s="2"/>
    </row>
    <row r="10" spans="1:4" ht="28" x14ac:dyDescent="0.35">
      <c r="A10" s="2"/>
      <c r="B10" s="37"/>
      <c r="C10" s="39" t="s">
        <v>5</v>
      </c>
      <c r="D10" s="2"/>
    </row>
    <row r="11" spans="1:4" ht="14" x14ac:dyDescent="0.35">
      <c r="A11" s="2"/>
      <c r="B11" s="37"/>
      <c r="C11" s="38" t="s">
        <v>6</v>
      </c>
      <c r="D11" s="2"/>
    </row>
    <row r="12" spans="1:4" ht="14" x14ac:dyDescent="0.35">
      <c r="A12" s="2"/>
      <c r="B12" s="35" t="s">
        <v>105</v>
      </c>
      <c r="C12" s="40" t="s">
        <v>106</v>
      </c>
      <c r="D12" s="2"/>
    </row>
    <row r="13" spans="1:4" ht="14" x14ac:dyDescent="0.35">
      <c r="A13" s="2"/>
      <c r="B13" s="37"/>
      <c r="C13" s="41" t="s">
        <v>113</v>
      </c>
      <c r="D13" s="2"/>
    </row>
    <row r="14" spans="1:4" ht="14" x14ac:dyDescent="0.35">
      <c r="A14" s="2"/>
      <c r="B14" s="37"/>
      <c r="C14" s="41" t="s">
        <v>114</v>
      </c>
      <c r="D14" s="2"/>
    </row>
    <row r="15" spans="1:4" ht="14" x14ac:dyDescent="0.35">
      <c r="A15" s="2"/>
      <c r="B15" s="37"/>
      <c r="C15" s="41" t="s">
        <v>115</v>
      </c>
      <c r="D15" s="2"/>
    </row>
    <row r="16" spans="1:4" ht="14" x14ac:dyDescent="0.35">
      <c r="A16" s="2"/>
      <c r="B16" s="35" t="s">
        <v>107</v>
      </c>
      <c r="C16" s="40" t="s">
        <v>89</v>
      </c>
      <c r="D16" s="2"/>
    </row>
    <row r="17" spans="1:4" ht="14" x14ac:dyDescent="0.35">
      <c r="A17" s="2"/>
      <c r="B17" s="37"/>
      <c r="C17" s="41" t="s">
        <v>90</v>
      </c>
      <c r="D17" s="2"/>
    </row>
    <row r="18" spans="1:4" ht="14" x14ac:dyDescent="0.35">
      <c r="A18" s="2"/>
      <c r="B18" s="37"/>
      <c r="C18" s="38" t="s">
        <v>8</v>
      </c>
      <c r="D18" s="2"/>
    </row>
    <row r="19" spans="1:4" ht="28" x14ac:dyDescent="0.35">
      <c r="A19" s="2"/>
      <c r="B19" s="37"/>
      <c r="C19" s="39" t="s">
        <v>108</v>
      </c>
      <c r="D19" s="2"/>
    </row>
    <row r="20" spans="1:4" ht="14" x14ac:dyDescent="0.35">
      <c r="A20" s="2"/>
      <c r="B20" s="42"/>
      <c r="C20" s="43" t="s">
        <v>91</v>
      </c>
      <c r="D20" s="2"/>
    </row>
    <row r="21" spans="1:4" ht="14" x14ac:dyDescent="0.35">
      <c r="A21" s="2"/>
      <c r="B21" s="42" t="s">
        <v>110</v>
      </c>
      <c r="C21" s="44" t="s">
        <v>109</v>
      </c>
      <c r="D21" s="2"/>
    </row>
    <row r="22" spans="1:4" ht="14" x14ac:dyDescent="0.35">
      <c r="A22" s="2"/>
      <c r="B22" s="45" t="s">
        <v>111</v>
      </c>
      <c r="C22" s="46" t="s">
        <v>9</v>
      </c>
      <c r="D22" s="2"/>
    </row>
    <row r="23" spans="1:4" ht="14" x14ac:dyDescent="0.35">
      <c r="A23" s="2"/>
      <c r="B23" s="45" t="s">
        <v>112</v>
      </c>
      <c r="C23" s="66" t="s">
        <v>7</v>
      </c>
      <c r="D23" s="2"/>
    </row>
    <row r="24" spans="1:4" ht="14" x14ac:dyDescent="0.35">
      <c r="A24" s="2"/>
      <c r="B24" s="2"/>
      <c r="C24" s="2"/>
      <c r="D24" s="2"/>
    </row>
  </sheetData>
  <sheetProtection algorithmName="SHA-512" hashValue="TFW7Kabm1nBkJbJC0/nYea5mX5CTnQr5+ItkjFIFtQgGc2wpWpT2Vfk8bSvroQZ0uQKOOrAuA3squCX3RKnPSw==" saltValue="2J0yS82IaXKrbA/sFzE+Hw==" spinCount="100000" sheet="1" objects="1" scenarios="1"/>
  <mergeCells count="2">
    <mergeCell ref="A1:D1"/>
    <mergeCell ref="C4:C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0ACB98-E917-4790-B4D4-5D2ED05AD83F}">
  <dimension ref="A1:L21"/>
  <sheetViews>
    <sheetView workbookViewId="0">
      <selection activeCell="E16" sqref="E16"/>
    </sheetView>
  </sheetViews>
  <sheetFormatPr defaultColWidth="0" defaultRowHeight="16.5" customHeight="1" zeroHeight="1" x14ac:dyDescent="0.35"/>
  <cols>
    <col min="1" max="1" width="36.7265625" style="6" bestFit="1" customWidth="1"/>
    <col min="2" max="2" width="10.54296875" style="6" customWidth="1"/>
    <col min="3" max="7" width="17.81640625" style="6" customWidth="1"/>
    <col min="8" max="12" width="0" style="6" hidden="1" customWidth="1"/>
    <col min="13" max="16384" width="17.81640625" style="6" hidden="1"/>
  </cols>
  <sheetData>
    <row r="1" spans="1:7" ht="14.5" x14ac:dyDescent="0.35">
      <c r="A1" s="5" t="s">
        <v>116</v>
      </c>
      <c r="B1" s="5"/>
      <c r="C1" s="5"/>
      <c r="D1" s="5"/>
      <c r="E1" s="5"/>
      <c r="F1" s="5"/>
      <c r="G1" s="5"/>
    </row>
    <row r="2" spans="1:7" ht="14.5" x14ac:dyDescent="0.35">
      <c r="A2" s="7"/>
      <c r="B2" s="7"/>
      <c r="C2" s="7"/>
      <c r="D2" s="7"/>
      <c r="E2" s="7"/>
      <c r="F2" s="7"/>
      <c r="G2" s="7"/>
    </row>
    <row r="3" spans="1:7" ht="48" x14ac:dyDescent="0.35">
      <c r="A3" s="8" t="s">
        <v>18</v>
      </c>
      <c r="B3" s="34" t="s">
        <v>19</v>
      </c>
      <c r="C3" s="34" t="s">
        <v>20</v>
      </c>
      <c r="D3" s="9" t="s">
        <v>21</v>
      </c>
      <c r="E3" s="9" t="s">
        <v>22</v>
      </c>
      <c r="F3" s="7"/>
      <c r="G3" s="7"/>
    </row>
    <row r="4" spans="1:7" ht="14.5" x14ac:dyDescent="0.35">
      <c r="A4" s="10" t="s">
        <v>23</v>
      </c>
      <c r="B4" s="74">
        <v>2</v>
      </c>
      <c r="C4" s="70">
        <v>0</v>
      </c>
      <c r="D4" s="71">
        <f>+B4*C4*12</f>
        <v>0</v>
      </c>
      <c r="E4" s="71">
        <f>+D4*5</f>
        <v>0</v>
      </c>
      <c r="F4" s="7"/>
      <c r="G4" s="7"/>
    </row>
    <row r="5" spans="1:7" ht="14.5" x14ac:dyDescent="0.35">
      <c r="A5" s="10" t="s">
        <v>132</v>
      </c>
      <c r="B5" s="74">
        <v>6</v>
      </c>
      <c r="C5" s="70">
        <v>0</v>
      </c>
      <c r="D5" s="71">
        <f>+B5*C5*12</f>
        <v>0</v>
      </c>
      <c r="E5" s="71">
        <f>+D5*5</f>
        <v>0</v>
      </c>
      <c r="F5" s="7"/>
      <c r="G5" s="7"/>
    </row>
    <row r="6" spans="1:7" ht="14.5" x14ac:dyDescent="0.35">
      <c r="A6" s="10" t="s">
        <v>133</v>
      </c>
      <c r="B6" s="74">
        <v>4</v>
      </c>
      <c r="C6" s="70">
        <v>0</v>
      </c>
      <c r="D6" s="71">
        <f>+B6*C6*12</f>
        <v>0</v>
      </c>
      <c r="E6" s="71">
        <f>+D6*5</f>
        <v>0</v>
      </c>
      <c r="F6" s="7"/>
      <c r="G6" s="7"/>
    </row>
    <row r="7" spans="1:7" ht="14.5" x14ac:dyDescent="0.35">
      <c r="A7" s="10" t="s">
        <v>83</v>
      </c>
      <c r="B7" s="74">
        <v>2</v>
      </c>
      <c r="C7" s="70">
        <v>0</v>
      </c>
      <c r="D7" s="71">
        <f>+B7*C7*12</f>
        <v>0</v>
      </c>
      <c r="E7" s="71">
        <f>+D7*5</f>
        <v>0</v>
      </c>
      <c r="F7" s="7"/>
      <c r="G7" s="7"/>
    </row>
    <row r="8" spans="1:7" ht="14.5" x14ac:dyDescent="0.35">
      <c r="A8" s="2" t="s">
        <v>24</v>
      </c>
      <c r="B8" s="72"/>
      <c r="C8" s="72"/>
      <c r="D8" s="73">
        <f>SUM(D4:D7)</f>
        <v>0</v>
      </c>
      <c r="E8" s="73">
        <f>SUM(E4:E7)</f>
        <v>0</v>
      </c>
      <c r="F8" s="7"/>
      <c r="G8" s="7"/>
    </row>
    <row r="9" spans="1:7" ht="14.5" x14ac:dyDescent="0.35">
      <c r="A9" s="7"/>
      <c r="B9" s="7"/>
      <c r="C9" s="7"/>
      <c r="D9" s="7"/>
      <c r="E9" s="7"/>
      <c r="F9" s="7"/>
      <c r="G9" s="7"/>
    </row>
    <row r="10" spans="1:7" ht="36" x14ac:dyDescent="0.35">
      <c r="A10" s="8" t="s">
        <v>25</v>
      </c>
      <c r="B10" s="34" t="s">
        <v>19</v>
      </c>
      <c r="C10" s="34" t="s">
        <v>26</v>
      </c>
      <c r="D10" s="34" t="s">
        <v>27</v>
      </c>
      <c r="E10" s="9" t="s">
        <v>28</v>
      </c>
      <c r="F10" s="9" t="s">
        <v>29</v>
      </c>
      <c r="G10" s="12" t="s">
        <v>30</v>
      </c>
    </row>
    <row r="11" spans="1:7" ht="14.5" x14ac:dyDescent="0.35">
      <c r="A11" s="11" t="str">
        <f>A4</f>
        <v>Type 1 automaten</v>
      </c>
      <c r="B11" s="64">
        <f>B4</f>
        <v>2</v>
      </c>
      <c r="C11" s="70">
        <v>0</v>
      </c>
      <c r="D11" s="70">
        <v>0</v>
      </c>
      <c r="E11" s="71">
        <f>+B11*C11*12</f>
        <v>0</v>
      </c>
      <c r="F11" s="71">
        <f>+E11*5</f>
        <v>0</v>
      </c>
      <c r="G11" s="71">
        <f>+B11*D11*12</f>
        <v>0</v>
      </c>
    </row>
    <row r="12" spans="1:7" ht="14.5" x14ac:dyDescent="0.35">
      <c r="A12" s="11" t="str">
        <f>A5</f>
        <v>Type 2 automaten gemeentehuis</v>
      </c>
      <c r="B12" s="64">
        <f t="shared" ref="B12:B13" si="0">B5</f>
        <v>6</v>
      </c>
      <c r="C12" s="70">
        <v>0</v>
      </c>
      <c r="D12" s="70">
        <v>0</v>
      </c>
      <c r="E12" s="71">
        <f>+B12*C12*12</f>
        <v>0</v>
      </c>
      <c r="F12" s="71">
        <f>+E12*5</f>
        <v>0</v>
      </c>
      <c r="G12" s="71">
        <f>+B12*D12*12</f>
        <v>0</v>
      </c>
    </row>
    <row r="13" spans="1:7" ht="14.5" x14ac:dyDescent="0.35">
      <c r="A13" s="11" t="str">
        <f>A6</f>
        <v>Type 2 automaten werflocaties</v>
      </c>
      <c r="B13" s="64">
        <f t="shared" si="0"/>
        <v>4</v>
      </c>
      <c r="C13" s="71">
        <f>C12</f>
        <v>0</v>
      </c>
      <c r="D13" s="71">
        <f>D12</f>
        <v>0</v>
      </c>
      <c r="E13" s="71">
        <f>+B13*C13*12</f>
        <v>0</v>
      </c>
      <c r="F13" s="71">
        <f>+E13*5</f>
        <v>0</v>
      </c>
      <c r="G13" s="71">
        <f>+B13*D13*12</f>
        <v>0</v>
      </c>
    </row>
    <row r="14" spans="1:7" ht="14.5" x14ac:dyDescent="0.35">
      <c r="A14" s="11" t="str">
        <f>A7</f>
        <v>Type 3 automaten</v>
      </c>
      <c r="B14" s="64">
        <f>B7</f>
        <v>2</v>
      </c>
      <c r="C14" s="70">
        <v>0</v>
      </c>
      <c r="D14" s="70">
        <v>0</v>
      </c>
      <c r="E14" s="71">
        <f>+B14*C14*12</f>
        <v>0</v>
      </c>
      <c r="F14" s="71">
        <f>+E14*5</f>
        <v>0</v>
      </c>
      <c r="G14" s="71">
        <f>+B14*D14*12</f>
        <v>0</v>
      </c>
    </row>
    <row r="15" spans="1:7" ht="14.5" x14ac:dyDescent="0.35">
      <c r="A15" s="2" t="s">
        <v>31</v>
      </c>
      <c r="B15" s="65"/>
      <c r="C15" s="72"/>
      <c r="D15" s="73"/>
      <c r="E15" s="73">
        <f>SUM(E11:E14)</f>
        <v>0</v>
      </c>
      <c r="F15" s="73">
        <f>SUM(F11:F14)</f>
        <v>0</v>
      </c>
      <c r="G15" s="73">
        <f>SUM(G11:G14)</f>
        <v>0</v>
      </c>
    </row>
    <row r="16" spans="1:7" s="7" customFormat="1" ht="16.5" customHeight="1" x14ac:dyDescent="0.35"/>
    <row r="17" spans="1:7" ht="24" x14ac:dyDescent="0.35">
      <c r="A17" s="8" t="s">
        <v>82</v>
      </c>
      <c r="B17" s="8" t="s">
        <v>19</v>
      </c>
      <c r="C17" s="34" t="s">
        <v>100</v>
      </c>
      <c r="D17" s="34" t="s">
        <v>32</v>
      </c>
      <c r="E17" s="7"/>
      <c r="F17" s="7"/>
      <c r="G17" s="7"/>
    </row>
    <row r="18" spans="1:7" ht="16.5" customHeight="1" x14ac:dyDescent="0.35">
      <c r="A18" s="11" t="str">
        <f>A13</f>
        <v>Type 2 automaten werflocaties</v>
      </c>
      <c r="B18" s="74" t="s">
        <v>117</v>
      </c>
      <c r="C18" s="70">
        <v>0</v>
      </c>
      <c r="D18" s="71">
        <f>C18*4*12</f>
        <v>0</v>
      </c>
      <c r="E18" s="7"/>
      <c r="F18" s="7"/>
      <c r="G18" s="7"/>
    </row>
    <row r="19" spans="1:7" ht="16.5" customHeight="1" x14ac:dyDescent="0.35">
      <c r="A19" s="11" t="str">
        <f>A14</f>
        <v>Type 3 automaten</v>
      </c>
      <c r="B19" s="74">
        <v>2</v>
      </c>
      <c r="C19" s="70">
        <v>0</v>
      </c>
      <c r="D19" s="71">
        <f>C19*B19*12</f>
        <v>0</v>
      </c>
      <c r="E19" s="7"/>
      <c r="F19" s="7"/>
      <c r="G19" s="7"/>
    </row>
    <row r="20" spans="1:7" ht="16.5" customHeight="1" x14ac:dyDescent="0.35">
      <c r="A20" s="2" t="s">
        <v>33</v>
      </c>
      <c r="B20" s="72"/>
      <c r="C20" s="72"/>
      <c r="D20" s="73">
        <f>SUM(D18:D19)</f>
        <v>0</v>
      </c>
      <c r="E20" s="7"/>
      <c r="F20" s="7"/>
      <c r="G20" s="7"/>
    </row>
    <row r="21" spans="1:7" s="31" customFormat="1" ht="12" x14ac:dyDescent="0.35">
      <c r="A21" s="31" t="s">
        <v>118</v>
      </c>
    </row>
  </sheetData>
  <sheetProtection algorithmName="SHA-512" hashValue="rtFiAJFUIgfbNikkURezkpLdEj/X5jIOWx+GkHfFGTGytTRq019ibCxbfcY0CE7lrDdvcbhugUuj809jxJZk+w==" saltValue="OZWFA7R9wEJLQI/AKtZ8nw==" spinCount="100000" sheet="1" objects="1" scenarios="1"/>
  <dataValidations count="3">
    <dataValidation type="decimal" allowBlank="1" showInputMessage="1" showErrorMessage="1" error="U kunt alleen bedragen invullen" sqref="C18:C19 C4:C7 C11:D14" xr:uid="{648518E4-3742-4141-AD32-1F2CA0DC9059}">
      <formula1>0</formula1>
      <formula2>100000000000</formula2>
    </dataValidation>
    <dataValidation type="textLength" allowBlank="1" showInputMessage="1" showErrorMessage="1" sqref="A5:A7" xr:uid="{F8B361DC-FE83-4EC0-A87F-CEFC002B4DB5}">
      <formula1>1</formula1>
      <formula2>30</formula2>
    </dataValidation>
    <dataValidation type="textLength" allowBlank="1" showInputMessage="1" showErrorMessage="1" error="De opgegeven tekst is te lang" sqref="A4" xr:uid="{167A449D-235A-4CB3-B28D-8E172D3F8D7B}">
      <formula1>1</formula1>
      <formula2>30</formula2>
    </dataValidation>
  </dataValidations>
  <pageMargins left="0.7" right="0.7" top="0.75" bottom="0.75" header="0.3" footer="0.3"/>
  <ignoredErrors>
    <ignoredError sqref="C13:D13" unlocked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F24F73-C570-4230-A575-0B22EE4DF7E4}">
  <dimension ref="A1:E57"/>
  <sheetViews>
    <sheetView workbookViewId="0">
      <selection activeCell="C30" sqref="C30"/>
    </sheetView>
  </sheetViews>
  <sheetFormatPr defaultColWidth="0" defaultRowHeight="14.5" zeroHeight="1" x14ac:dyDescent="0.35"/>
  <cols>
    <col min="1" max="1" width="29.26953125" customWidth="1"/>
    <col min="2" max="5" width="14.453125" customWidth="1"/>
    <col min="6" max="16384" width="10.26953125" hidden="1"/>
  </cols>
  <sheetData>
    <row r="1" spans="1:5" x14ac:dyDescent="0.35">
      <c r="A1" s="5" t="s">
        <v>126</v>
      </c>
      <c r="B1" s="5"/>
      <c r="C1" s="5"/>
      <c r="D1" s="5"/>
      <c r="E1" s="5"/>
    </row>
    <row r="2" spans="1:5" s="16" customFormat="1" ht="24.5" x14ac:dyDescent="0.35">
      <c r="A2" s="14" t="s">
        <v>47</v>
      </c>
      <c r="B2" s="14" t="s">
        <v>34</v>
      </c>
      <c r="C2" s="14" t="s">
        <v>35</v>
      </c>
      <c r="D2" s="15" t="s">
        <v>36</v>
      </c>
      <c r="E2" s="15" t="s">
        <v>37</v>
      </c>
    </row>
    <row r="3" spans="1:5" x14ac:dyDescent="0.35">
      <c r="A3" s="17" t="s">
        <v>41</v>
      </c>
      <c r="B3" s="18" t="s">
        <v>38</v>
      </c>
      <c r="C3" s="19">
        <v>0</v>
      </c>
      <c r="D3" s="17">
        <v>1900</v>
      </c>
      <c r="E3" s="20">
        <f t="shared" ref="E3:E9" si="0">D3*C3</f>
        <v>0</v>
      </c>
    </row>
    <row r="4" spans="1:5" x14ac:dyDescent="0.35">
      <c r="A4" s="17" t="s">
        <v>119</v>
      </c>
      <c r="B4" s="18" t="s">
        <v>38</v>
      </c>
      <c r="C4" s="19">
        <v>0</v>
      </c>
      <c r="D4" s="17">
        <v>80</v>
      </c>
      <c r="E4" s="20">
        <f t="shared" si="0"/>
        <v>0</v>
      </c>
    </row>
    <row r="5" spans="1:5" x14ac:dyDescent="0.35">
      <c r="A5" s="17" t="s">
        <v>93</v>
      </c>
      <c r="B5" s="18" t="s">
        <v>95</v>
      </c>
      <c r="C5" s="19">
        <v>0</v>
      </c>
      <c r="D5" s="17">
        <v>1500</v>
      </c>
      <c r="E5" s="20">
        <f t="shared" si="0"/>
        <v>0</v>
      </c>
    </row>
    <row r="6" spans="1:5" x14ac:dyDescent="0.35">
      <c r="A6" s="17" t="s">
        <v>94</v>
      </c>
      <c r="B6" s="18" t="s">
        <v>95</v>
      </c>
      <c r="C6" s="19">
        <v>0</v>
      </c>
      <c r="D6" s="17">
        <v>500</v>
      </c>
      <c r="E6" s="20">
        <f t="shared" si="0"/>
        <v>0</v>
      </c>
    </row>
    <row r="7" spans="1:5" s="16" customFormat="1" x14ac:dyDescent="0.35">
      <c r="A7" s="17" t="s">
        <v>39</v>
      </c>
      <c r="B7" s="18" t="s">
        <v>38</v>
      </c>
      <c r="C7" s="19">
        <v>0</v>
      </c>
      <c r="D7" s="17">
        <v>700</v>
      </c>
      <c r="E7" s="20">
        <f t="shared" si="0"/>
        <v>0</v>
      </c>
    </row>
    <row r="8" spans="1:5" s="16" customFormat="1" x14ac:dyDescent="0.35">
      <c r="A8" s="17" t="s">
        <v>84</v>
      </c>
      <c r="B8" s="18" t="s">
        <v>38</v>
      </c>
      <c r="C8" s="19">
        <v>0</v>
      </c>
      <c r="D8" s="17">
        <v>350</v>
      </c>
      <c r="E8" s="20">
        <f t="shared" si="0"/>
        <v>0</v>
      </c>
    </row>
    <row r="9" spans="1:5" s="16" customFormat="1" x14ac:dyDescent="0.35">
      <c r="A9" s="17" t="s">
        <v>40</v>
      </c>
      <c r="B9" s="18" t="s">
        <v>38</v>
      </c>
      <c r="C9" s="19">
        <v>0</v>
      </c>
      <c r="D9" s="62">
        <v>750</v>
      </c>
      <c r="E9" s="20">
        <f t="shared" si="0"/>
        <v>0</v>
      </c>
    </row>
    <row r="10" spans="1:5" x14ac:dyDescent="0.35">
      <c r="A10" s="21" t="s">
        <v>85</v>
      </c>
      <c r="B10" s="63"/>
      <c r="C10" s="63"/>
      <c r="D10" s="63"/>
      <c r="E10" s="22">
        <f>SUM(E3:E9)</f>
        <v>0</v>
      </c>
    </row>
    <row r="11" spans="1:5" s="13" customFormat="1" x14ac:dyDescent="0.35">
      <c r="A11" s="33" t="s">
        <v>129</v>
      </c>
      <c r="E11" s="32"/>
    </row>
    <row r="12" spans="1:5" x14ac:dyDescent="0.35">
      <c r="A12" s="13"/>
      <c r="B12" s="13"/>
      <c r="C12" s="13"/>
      <c r="D12" s="13"/>
      <c r="E12" s="13"/>
    </row>
    <row r="13" spans="1:5" ht="24.5" x14ac:dyDescent="0.35">
      <c r="A13" s="8" t="s">
        <v>131</v>
      </c>
      <c r="B13" s="15" t="s">
        <v>130</v>
      </c>
      <c r="C13" s="13"/>
      <c r="D13" s="8" t="s">
        <v>46</v>
      </c>
      <c r="E13" s="14"/>
    </row>
    <row r="14" spans="1:5" x14ac:dyDescent="0.35">
      <c r="A14" s="18" t="s">
        <v>48</v>
      </c>
      <c r="B14" s="69"/>
      <c r="C14" s="13"/>
      <c r="D14" s="14" t="s">
        <v>120</v>
      </c>
      <c r="E14" s="10"/>
    </row>
    <row r="15" spans="1:5" x14ac:dyDescent="0.35">
      <c r="A15" s="18" t="s">
        <v>49</v>
      </c>
      <c r="B15" s="69"/>
      <c r="C15" s="13"/>
      <c r="D15" s="14" t="s">
        <v>121</v>
      </c>
      <c r="E15" s="10"/>
    </row>
    <row r="16" spans="1:5" x14ac:dyDescent="0.35">
      <c r="A16" s="18" t="s">
        <v>124</v>
      </c>
      <c r="B16" s="69"/>
      <c r="C16" s="13"/>
      <c r="D16" s="14" t="s">
        <v>122</v>
      </c>
      <c r="E16" s="10"/>
    </row>
    <row r="17" spans="1:5" x14ac:dyDescent="0.35">
      <c r="A17" s="18" t="s">
        <v>125</v>
      </c>
      <c r="B17" s="69"/>
      <c r="C17" s="13"/>
      <c r="D17" s="14" t="s">
        <v>123</v>
      </c>
      <c r="E17" s="10"/>
    </row>
    <row r="18" spans="1:5" x14ac:dyDescent="0.35">
      <c r="A18" s="18" t="s">
        <v>51</v>
      </c>
      <c r="B18" s="69"/>
      <c r="C18" s="13"/>
      <c r="D18" s="14" t="s">
        <v>50</v>
      </c>
      <c r="E18" s="10"/>
    </row>
    <row r="19" spans="1:5" x14ac:dyDescent="0.35">
      <c r="A19" s="18" t="s">
        <v>53</v>
      </c>
      <c r="B19" s="69"/>
      <c r="C19" s="13"/>
      <c r="D19" s="14" t="s">
        <v>52</v>
      </c>
      <c r="E19" s="10"/>
    </row>
    <row r="20" spans="1:5" x14ac:dyDescent="0.35">
      <c r="A20" s="18" t="s">
        <v>54</v>
      </c>
      <c r="B20" s="69"/>
      <c r="C20" s="13"/>
      <c r="D20" s="13"/>
      <c r="E20" s="13"/>
    </row>
    <row r="21" spans="1:5" x14ac:dyDescent="0.35">
      <c r="A21" s="18" t="s">
        <v>55</v>
      </c>
      <c r="B21" s="69"/>
      <c r="C21" s="13"/>
      <c r="D21" s="13"/>
      <c r="E21" s="13"/>
    </row>
    <row r="22" spans="1:5" x14ac:dyDescent="0.35">
      <c r="A22" s="18" t="s">
        <v>56</v>
      </c>
      <c r="B22" s="69"/>
      <c r="C22" s="13"/>
      <c r="D22" s="13"/>
      <c r="E22" s="13"/>
    </row>
    <row r="23" spans="1:5" x14ac:dyDescent="0.35">
      <c r="A23" s="18" t="s">
        <v>57</v>
      </c>
      <c r="B23" s="69"/>
      <c r="C23" s="13"/>
      <c r="D23" s="13"/>
      <c r="E23" s="13"/>
    </row>
    <row r="24" spans="1:5" x14ac:dyDescent="0.35">
      <c r="A24" s="18" t="s">
        <v>58</v>
      </c>
      <c r="B24" s="69"/>
      <c r="C24" s="13"/>
      <c r="D24" s="13"/>
      <c r="E24" s="13"/>
    </row>
    <row r="25" spans="1:5" x14ac:dyDescent="0.35">
      <c r="A25" s="18" t="s">
        <v>59</v>
      </c>
      <c r="B25" s="69"/>
      <c r="C25" s="13"/>
      <c r="D25" s="13"/>
      <c r="E25" s="13"/>
    </row>
    <row r="26" spans="1:5" x14ac:dyDescent="0.35">
      <c r="A26" s="18" t="s">
        <v>60</v>
      </c>
      <c r="B26" s="69"/>
      <c r="C26" s="13"/>
      <c r="D26" s="13"/>
      <c r="E26" s="13"/>
    </row>
    <row r="27" spans="1:5" s="13" customFormat="1" x14ac:dyDescent="0.35"/>
    <row r="28" spans="1:5" ht="36.5" x14ac:dyDescent="0.35">
      <c r="A28" s="14" t="s">
        <v>61</v>
      </c>
      <c r="B28" s="23" t="s">
        <v>34</v>
      </c>
      <c r="C28" s="24" t="s">
        <v>62</v>
      </c>
      <c r="D28" s="24" t="s">
        <v>44</v>
      </c>
      <c r="E28" s="24" t="s">
        <v>63</v>
      </c>
    </row>
    <row r="29" spans="1:5" ht="21.75" customHeight="1" x14ac:dyDescent="0.35">
      <c r="A29" s="18" t="s">
        <v>99</v>
      </c>
      <c r="B29" s="18" t="s">
        <v>65</v>
      </c>
      <c r="C29" s="19">
        <v>0</v>
      </c>
      <c r="D29" s="29">
        <v>5000</v>
      </c>
      <c r="E29" s="20">
        <f>D29*C29/1000</f>
        <v>0</v>
      </c>
    </row>
    <row r="30" spans="1:5" x14ac:dyDescent="0.35">
      <c r="A30" s="18" t="s">
        <v>64</v>
      </c>
      <c r="B30" s="18" t="s">
        <v>65</v>
      </c>
      <c r="C30" s="19">
        <v>0</v>
      </c>
      <c r="D30" s="29">
        <v>170000</v>
      </c>
      <c r="E30" s="20">
        <f t="shared" ref="E30:E36" si="1">D30*C30/1000</f>
        <v>0</v>
      </c>
    </row>
    <row r="31" spans="1:5" x14ac:dyDescent="0.35">
      <c r="A31" s="18" t="s">
        <v>66</v>
      </c>
      <c r="B31" s="18" t="s">
        <v>65</v>
      </c>
      <c r="C31" s="19">
        <v>0</v>
      </c>
      <c r="D31" s="29">
        <v>20000</v>
      </c>
      <c r="E31" s="20">
        <f t="shared" si="1"/>
        <v>0</v>
      </c>
    </row>
    <row r="32" spans="1:5" x14ac:dyDescent="0.35">
      <c r="A32" s="18" t="s">
        <v>97</v>
      </c>
      <c r="B32" s="18" t="s">
        <v>65</v>
      </c>
      <c r="C32" s="19">
        <v>0</v>
      </c>
      <c r="D32" s="29">
        <v>1000</v>
      </c>
      <c r="E32" s="20">
        <f t="shared" si="1"/>
        <v>0</v>
      </c>
    </row>
    <row r="33" spans="1:5" x14ac:dyDescent="0.35">
      <c r="A33" s="18" t="s">
        <v>67</v>
      </c>
      <c r="B33" s="18" t="s">
        <v>65</v>
      </c>
      <c r="C33" s="19">
        <v>0</v>
      </c>
      <c r="D33" s="29">
        <v>120000</v>
      </c>
      <c r="E33" s="20">
        <f t="shared" si="1"/>
        <v>0</v>
      </c>
    </row>
    <row r="34" spans="1:5" ht="23.5" x14ac:dyDescent="0.35">
      <c r="A34" s="25" t="s">
        <v>86</v>
      </c>
      <c r="B34" s="18" t="s">
        <v>65</v>
      </c>
      <c r="C34" s="19">
        <v>0</v>
      </c>
      <c r="D34" s="30">
        <v>600</v>
      </c>
      <c r="E34" s="20">
        <f t="shared" si="1"/>
        <v>0</v>
      </c>
    </row>
    <row r="35" spans="1:5" x14ac:dyDescent="0.35">
      <c r="A35" s="18" t="s">
        <v>68</v>
      </c>
      <c r="B35" s="18" t="s">
        <v>65</v>
      </c>
      <c r="C35" s="19">
        <v>0</v>
      </c>
      <c r="D35" s="29">
        <v>150000</v>
      </c>
      <c r="E35" s="20">
        <f t="shared" si="1"/>
        <v>0</v>
      </c>
    </row>
    <row r="36" spans="1:5" x14ac:dyDescent="0.35">
      <c r="A36" s="18" t="s">
        <v>69</v>
      </c>
      <c r="B36" s="18" t="s">
        <v>65</v>
      </c>
      <c r="C36" s="19">
        <v>0</v>
      </c>
      <c r="D36" s="30">
        <v>18000</v>
      </c>
      <c r="E36" s="20">
        <f t="shared" si="1"/>
        <v>0</v>
      </c>
    </row>
    <row r="37" spans="1:5" x14ac:dyDescent="0.35">
      <c r="A37" s="21" t="s">
        <v>70</v>
      </c>
      <c r="B37" s="21"/>
      <c r="C37" s="22"/>
      <c r="D37" s="26"/>
      <c r="E37" s="22">
        <f>SUM(E29:E36)</f>
        <v>0</v>
      </c>
    </row>
    <row r="38" spans="1:5" s="13" customFormat="1" x14ac:dyDescent="0.35"/>
    <row r="39" spans="1:5" ht="24.5" x14ac:dyDescent="0.35">
      <c r="A39" s="14" t="s">
        <v>42</v>
      </c>
      <c r="B39" s="14" t="s">
        <v>34</v>
      </c>
      <c r="C39" s="15" t="s">
        <v>43</v>
      </c>
      <c r="D39" s="14" t="s">
        <v>44</v>
      </c>
      <c r="E39" s="15" t="s">
        <v>37</v>
      </c>
    </row>
    <row r="40" spans="1:5" x14ac:dyDescent="0.35">
      <c r="A40" s="10"/>
      <c r="B40" s="68"/>
      <c r="C40" s="19">
        <v>0</v>
      </c>
      <c r="D40" s="68"/>
      <c r="E40" s="20">
        <f>D40*C40</f>
        <v>0</v>
      </c>
    </row>
    <row r="41" spans="1:5" x14ac:dyDescent="0.35">
      <c r="A41" s="10"/>
      <c r="B41" s="68"/>
      <c r="C41" s="19">
        <v>0</v>
      </c>
      <c r="D41" s="68"/>
      <c r="E41" s="20">
        <f>D41*C41</f>
        <v>0</v>
      </c>
    </row>
    <row r="42" spans="1:5" x14ac:dyDescent="0.35">
      <c r="A42" s="10"/>
      <c r="B42" s="68"/>
      <c r="C42" s="19">
        <v>0</v>
      </c>
      <c r="D42" s="68"/>
      <c r="E42" s="20">
        <f>D42*C42</f>
        <v>0</v>
      </c>
    </row>
    <row r="43" spans="1:5" x14ac:dyDescent="0.35">
      <c r="A43" s="10"/>
      <c r="B43" s="68"/>
      <c r="C43" s="19">
        <v>0</v>
      </c>
      <c r="D43" s="68"/>
      <c r="E43" s="20">
        <f>D43*C43</f>
        <v>0</v>
      </c>
    </row>
    <row r="44" spans="1:5" x14ac:dyDescent="0.35">
      <c r="A44" s="10"/>
      <c r="B44" s="68"/>
      <c r="C44" s="19">
        <v>0</v>
      </c>
      <c r="D44" s="68"/>
      <c r="E44" s="20">
        <f>D44*C44</f>
        <v>0</v>
      </c>
    </row>
    <row r="45" spans="1:5" x14ac:dyDescent="0.35">
      <c r="A45" s="21" t="s">
        <v>45</v>
      </c>
      <c r="B45" s="21"/>
      <c r="C45" s="21"/>
      <c r="D45" s="21"/>
      <c r="E45" s="22">
        <f>SUM(E40:E44)</f>
        <v>0</v>
      </c>
    </row>
    <row r="49" customFormat="1" hidden="1" x14ac:dyDescent="0.35"/>
    <row r="50" customFormat="1" hidden="1" x14ac:dyDescent="0.35"/>
    <row r="51" customFormat="1" hidden="1" x14ac:dyDescent="0.35"/>
    <row r="52" customFormat="1" hidden="1" x14ac:dyDescent="0.35"/>
    <row r="53" customFormat="1" hidden="1" x14ac:dyDescent="0.35"/>
    <row r="54" customFormat="1" hidden="1" x14ac:dyDescent="0.35"/>
    <row r="55" customFormat="1" hidden="1" x14ac:dyDescent="0.35"/>
    <row r="56" customFormat="1" hidden="1" x14ac:dyDescent="0.35"/>
    <row r="57" customFormat="1" hidden="1" x14ac:dyDescent="0.35"/>
  </sheetData>
  <dataValidations count="4">
    <dataValidation type="decimal" allowBlank="1" showInputMessage="1" showErrorMessage="1" error="U kunt alleen bedragen invullen" sqref="C3:C9 C29:C36 C40:C44" xr:uid="{C05D557D-ED03-4046-ADBF-2D44E6AAE442}">
      <formula1>0</formula1>
      <formula2>100000000000</formula2>
    </dataValidation>
    <dataValidation type="decimal" allowBlank="1" showInputMessage="1" showErrorMessage="1" error="U dient 1 getal in te vullen (maximaal 25 gram)" sqref="B14:B26" xr:uid="{A5186B73-9E2F-4A6E-8788-C6D299659689}">
      <formula1>0</formula1>
      <formula2>25</formula2>
    </dataValidation>
    <dataValidation type="textLength" allowBlank="1" showInputMessage="1" showErrorMessage="1" error="De opgegeven tekst is te lang" sqref="E14:E19 A40:A44" xr:uid="{9BDB8645-1108-4116-992E-72E23BD6589C}">
      <formula1>1</formula1>
      <formula2>30</formula2>
    </dataValidation>
    <dataValidation type="whole" operator="greaterThan" allowBlank="1" showInputMessage="1" showErrorMessage="1" error="U kunt alleen hele getallen invullen" sqref="D40:D44" xr:uid="{C004D385-9487-4833-9CA4-3176B2018906}">
      <formula1>0</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0F02B4-5A4E-41B7-ACEB-666AA3B1C536}">
  <dimension ref="A1:C6"/>
  <sheetViews>
    <sheetView workbookViewId="0">
      <selection activeCell="B4" sqref="B4"/>
    </sheetView>
  </sheetViews>
  <sheetFormatPr defaultColWidth="0" defaultRowHeight="16.5" customHeight="1" zeroHeight="1" x14ac:dyDescent="0.35"/>
  <cols>
    <col min="1" max="1" width="65.1796875" customWidth="1"/>
    <col min="2" max="2" width="17.81640625" customWidth="1"/>
    <col min="3" max="3" width="0" hidden="1" customWidth="1"/>
    <col min="4" max="16384" width="10.26953125" hidden="1"/>
  </cols>
  <sheetData>
    <row r="1" spans="1:2" ht="14.5" x14ac:dyDescent="0.35">
      <c r="A1" s="27" t="s">
        <v>71</v>
      </c>
      <c r="B1" s="27"/>
    </row>
    <row r="2" spans="1:2" ht="14.5" x14ac:dyDescent="0.35">
      <c r="A2" s="14" t="s">
        <v>101</v>
      </c>
      <c r="B2" s="14" t="s">
        <v>72</v>
      </c>
    </row>
    <row r="3" spans="1:2" ht="14.5" x14ac:dyDescent="0.35">
      <c r="A3" s="18" t="s">
        <v>87</v>
      </c>
      <c r="B3" s="19">
        <v>0</v>
      </c>
    </row>
    <row r="4" spans="1:2" ht="14.5" x14ac:dyDescent="0.35">
      <c r="A4" s="18" t="s">
        <v>88</v>
      </c>
      <c r="B4" s="19">
        <v>0</v>
      </c>
    </row>
    <row r="5" spans="1:2" ht="14.5" x14ac:dyDescent="0.35">
      <c r="A5" s="18" t="s">
        <v>73</v>
      </c>
      <c r="B5" s="19">
        <v>0</v>
      </c>
    </row>
    <row r="6" spans="1:2" ht="14.5" x14ac:dyDescent="0.35">
      <c r="A6" s="18" t="s">
        <v>74</v>
      </c>
      <c r="B6" s="19">
        <v>0</v>
      </c>
    </row>
  </sheetData>
  <sheetProtection algorithmName="SHA-512" hashValue="MxpNoMVvFMtpaa9BH1NVtZWqvTlDpA5afOJlaIvw+K5PDwQEx0HqX41n7yu81tFmfTPMFE7ij50xmT/SWtF+lw==" saltValue="ZiFcTsJA0skZGFF8kbiN8w==" spinCount="100000" sheet="1" objects="1" scenarios="1"/>
  <dataValidations count="2">
    <dataValidation type="decimal" allowBlank="1" showInputMessage="1" showErrorMessage="1" sqref="B7:B1048576" xr:uid="{488057DB-8D13-4CD6-93D0-A86D6738166E}">
      <formula1>0</formula1>
      <formula2>100000000000</formula2>
    </dataValidation>
    <dataValidation type="decimal" allowBlank="1" showInputMessage="1" showErrorMessage="1" error="U kunt alleen bedragen invullen" sqref="B3:B4 B6 B5" xr:uid="{FD5498E7-ACE7-4784-B7C3-EF287A91124B}">
      <formula1>0</formula1>
      <formula2>100000000000</formula2>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672929-4F3A-4497-B434-D897E7CA185B}">
  <dimension ref="A1:D18"/>
  <sheetViews>
    <sheetView workbookViewId="0">
      <selection activeCell="C17" sqref="C17"/>
    </sheetView>
  </sheetViews>
  <sheetFormatPr defaultColWidth="0" defaultRowHeight="15" customHeight="1" zeroHeight="1" x14ac:dyDescent="0.35"/>
  <cols>
    <col min="1" max="1" width="5.26953125" style="13" customWidth="1"/>
    <col min="2" max="2" width="32.81640625" bestFit="1" customWidth="1"/>
    <col min="3" max="3" width="17.81640625" customWidth="1"/>
    <col min="4" max="4" width="5.26953125" style="13" customWidth="1"/>
    <col min="5" max="16384" width="10.26953125" hidden="1"/>
  </cols>
  <sheetData>
    <row r="1" spans="2:3" s="13" customFormat="1" ht="15" customHeight="1" x14ac:dyDescent="0.35"/>
    <row r="2" spans="2:3" ht="14.5" x14ac:dyDescent="0.35">
      <c r="B2" s="77" t="s">
        <v>96</v>
      </c>
      <c r="C2" s="77"/>
    </row>
    <row r="3" spans="2:3" ht="14.5" x14ac:dyDescent="0.35">
      <c r="B3" s="13"/>
      <c r="C3" s="48" t="s">
        <v>75</v>
      </c>
    </row>
    <row r="4" spans="2:3" ht="14.5" x14ac:dyDescent="0.35">
      <c r="B4" s="49" t="s">
        <v>102</v>
      </c>
      <c r="C4" s="50"/>
    </row>
    <row r="5" spans="2:3" ht="14.5" x14ac:dyDescent="0.35">
      <c r="B5" s="51" t="s">
        <v>76</v>
      </c>
      <c r="C5" s="52">
        <f>'Vaste kosten'!D8</f>
        <v>0</v>
      </c>
    </row>
    <row r="6" spans="2:3" ht="14.5" x14ac:dyDescent="0.35">
      <c r="B6" s="51" t="s">
        <v>77</v>
      </c>
      <c r="C6" s="52">
        <f>'Vaste kosten'!E15</f>
        <v>0</v>
      </c>
    </row>
    <row r="7" spans="2:3" ht="14.5" x14ac:dyDescent="0.35">
      <c r="B7" s="51" t="s">
        <v>82</v>
      </c>
      <c r="C7" s="52">
        <f>'Vaste kosten'!D20</f>
        <v>0</v>
      </c>
    </row>
    <row r="8" spans="2:3" ht="14.5" x14ac:dyDescent="0.35">
      <c r="B8" s="53" t="s">
        <v>103</v>
      </c>
      <c r="C8" s="52"/>
    </row>
    <row r="9" spans="2:3" ht="14.5" x14ac:dyDescent="0.35">
      <c r="B9" s="51" t="s">
        <v>78</v>
      </c>
      <c r="C9" s="54">
        <f>'Variabele kosten'!E10</f>
        <v>0</v>
      </c>
    </row>
    <row r="10" spans="2:3" ht="14.5" x14ac:dyDescent="0.35">
      <c r="B10" s="51" t="s">
        <v>61</v>
      </c>
      <c r="C10" s="52">
        <f>'Variabele kosten'!E37</f>
        <v>0</v>
      </c>
    </row>
    <row r="11" spans="2:3" ht="14.5" x14ac:dyDescent="0.35">
      <c r="B11" s="55" t="s">
        <v>42</v>
      </c>
      <c r="C11" s="54">
        <f>'Variabele kosten'!E45</f>
        <v>0</v>
      </c>
    </row>
    <row r="12" spans="2:3" ht="14.5" x14ac:dyDescent="0.35">
      <c r="B12" s="56" t="s">
        <v>79</v>
      </c>
      <c r="C12" s="57">
        <f>SUM(C5:C11)</f>
        <v>0</v>
      </c>
    </row>
    <row r="13" spans="2:3" ht="14.5" x14ac:dyDescent="0.35">
      <c r="B13" s="18"/>
      <c r="C13" s="18"/>
    </row>
    <row r="14" spans="2:3" ht="14.5" x14ac:dyDescent="0.35">
      <c r="B14" s="58" t="s">
        <v>80</v>
      </c>
      <c r="C14" s="57">
        <f>(C12*5)</f>
        <v>0</v>
      </c>
    </row>
    <row r="15" spans="2:3" ht="14.5" x14ac:dyDescent="0.35">
      <c r="B15" s="59" t="s">
        <v>81</v>
      </c>
      <c r="C15" s="60">
        <f>'Vaste kosten'!G15</f>
        <v>0</v>
      </c>
    </row>
    <row r="16" spans="2:3" ht="15" customHeight="1" x14ac:dyDescent="0.35"/>
    <row r="17" spans="2:3" ht="24.5" x14ac:dyDescent="0.35">
      <c r="B17" s="61" t="s">
        <v>104</v>
      </c>
      <c r="C17" s="57">
        <f>(C5*5)+(C6*5)+(C7*8)+(C9*8)+(C10*8)+(C11*8)+(C15*3)</f>
        <v>0</v>
      </c>
    </row>
    <row r="18" spans="2:3" s="13" customFormat="1" ht="15" customHeight="1" x14ac:dyDescent="0.35"/>
  </sheetData>
  <sheetProtection algorithmName="SHA-512" hashValue="ecKLrQp2OBQ44A8t52rj83XOOVLPw0UtUq9YpEExJHrIzmCVorPVDEOURxfKOQQUYhVlEm8gjDz8e9vY2lhY5g==" saltValue="bstLWLnHZW/faAJB7i/mag==" spinCount="100000" sheet="1" objects="1" scenarios="1"/>
  <mergeCells count="1">
    <mergeCell ref="B2:C2"/>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F51051-B211-4E1A-B933-2CBC445F5FEF}">
  <dimension ref="A1:E16"/>
  <sheetViews>
    <sheetView workbookViewId="0">
      <selection activeCell="A15" sqref="A15:E15"/>
    </sheetView>
  </sheetViews>
  <sheetFormatPr defaultColWidth="0" defaultRowHeight="16.5" customHeight="1" zeroHeight="1" x14ac:dyDescent="0.35"/>
  <cols>
    <col min="1" max="5" width="20.7265625" customWidth="1"/>
    <col min="6" max="16384" width="10.26953125" hidden="1"/>
  </cols>
  <sheetData>
    <row r="1" spans="1:5" ht="14.5" x14ac:dyDescent="0.35">
      <c r="A1" s="75" t="s">
        <v>10</v>
      </c>
      <c r="B1" s="75"/>
      <c r="C1" s="75"/>
      <c r="D1" s="75"/>
      <c r="E1" s="75"/>
    </row>
    <row r="2" spans="1:5" ht="14.5" x14ac:dyDescent="0.35">
      <c r="A2" s="80" t="s">
        <v>11</v>
      </c>
      <c r="B2" s="80"/>
      <c r="C2" s="80"/>
      <c r="D2" s="80"/>
      <c r="E2" s="80"/>
    </row>
    <row r="3" spans="1:5" ht="14.5" x14ac:dyDescent="0.35">
      <c r="A3" s="81" t="s">
        <v>17</v>
      </c>
      <c r="B3" s="81"/>
      <c r="C3" s="81"/>
      <c r="D3" s="4"/>
      <c r="E3" s="4"/>
    </row>
    <row r="4" spans="1:5" ht="14.5" x14ac:dyDescent="0.35">
      <c r="A4" s="82" t="s">
        <v>98</v>
      </c>
      <c r="B4" s="82"/>
      <c r="C4" s="82"/>
      <c r="D4" s="82"/>
      <c r="E4" s="82"/>
    </row>
    <row r="5" spans="1:5" ht="14.5" x14ac:dyDescent="0.35">
      <c r="A5" s="28">
        <f>Totaal!C17</f>
        <v>0</v>
      </c>
      <c r="B5" s="47"/>
      <c r="C5" s="47"/>
      <c r="D5" s="47"/>
      <c r="E5" s="28"/>
    </row>
    <row r="6" spans="1:5" ht="14.5" x14ac:dyDescent="0.35">
      <c r="A6" s="80" t="s">
        <v>12</v>
      </c>
      <c r="B6" s="80"/>
      <c r="C6" s="80">
        <v>45641</v>
      </c>
      <c r="D6" s="80"/>
      <c r="E6" s="80"/>
    </row>
    <row r="7" spans="1:5" ht="14.5" x14ac:dyDescent="0.35">
      <c r="A7" s="78"/>
      <c r="B7" s="78"/>
      <c r="C7" s="78"/>
      <c r="D7" s="78"/>
      <c r="E7" s="78"/>
    </row>
    <row r="8" spans="1:5" ht="14.5" x14ac:dyDescent="0.35">
      <c r="A8" s="80" t="s">
        <v>13</v>
      </c>
      <c r="B8" s="80"/>
      <c r="C8" s="80"/>
      <c r="D8" s="80"/>
      <c r="E8" s="80"/>
    </row>
    <row r="9" spans="1:5" ht="14.5" x14ac:dyDescent="0.35">
      <c r="A9" s="78"/>
      <c r="B9" s="78"/>
      <c r="C9" s="78"/>
      <c r="D9" s="78"/>
      <c r="E9" s="78"/>
    </row>
    <row r="10" spans="1:5" ht="14.5" x14ac:dyDescent="0.35">
      <c r="A10" s="80" t="s">
        <v>14</v>
      </c>
      <c r="B10" s="80"/>
      <c r="C10" s="80"/>
      <c r="D10" s="80"/>
      <c r="E10" s="80"/>
    </row>
    <row r="11" spans="1:5" ht="14.5" x14ac:dyDescent="0.35">
      <c r="A11" s="78"/>
      <c r="B11" s="78"/>
      <c r="C11" s="78"/>
      <c r="D11" s="78"/>
      <c r="E11" s="78"/>
    </row>
    <row r="12" spans="1:5" ht="14.5" x14ac:dyDescent="0.35">
      <c r="A12" s="80" t="s">
        <v>15</v>
      </c>
      <c r="B12" s="80"/>
      <c r="C12" s="80"/>
      <c r="D12" s="80"/>
      <c r="E12" s="80"/>
    </row>
    <row r="13" spans="1:5" ht="14.5" x14ac:dyDescent="0.35">
      <c r="A13" s="78"/>
      <c r="B13" s="78"/>
      <c r="C13" s="78"/>
      <c r="D13" s="78"/>
      <c r="E13" s="78"/>
    </row>
    <row r="14" spans="1:5" ht="14.5" x14ac:dyDescent="0.35">
      <c r="A14" s="80" t="s">
        <v>16</v>
      </c>
      <c r="B14" s="80"/>
      <c r="C14" s="80"/>
      <c r="D14" s="80"/>
      <c r="E14" s="80"/>
    </row>
    <row r="15" spans="1:5" ht="92.25" customHeight="1" x14ac:dyDescent="0.35">
      <c r="A15" s="78"/>
      <c r="B15" s="78"/>
      <c r="C15" s="78"/>
      <c r="D15" s="78"/>
      <c r="E15" s="78"/>
    </row>
    <row r="16" spans="1:5" ht="42" customHeight="1" x14ac:dyDescent="0.35">
      <c r="A16" s="79" t="s">
        <v>127</v>
      </c>
      <c r="B16" s="79"/>
      <c r="C16" s="79"/>
      <c r="D16" s="79"/>
      <c r="E16" s="79"/>
    </row>
  </sheetData>
  <sheetProtection algorithmName="SHA-512" hashValue="dsnf71eT+rhCGmeeDL3uyCwdf6qZ+fXH3PlXepTsJg0PZ6TQ+/d1iMEzwCqm66MUcs6uDbOemjNGxN36uzAsOw==" saltValue="J1a3QWBkOurrOUjI77GzYw==" spinCount="100000" sheet="1" objects="1" scenarios="1"/>
  <mergeCells count="15">
    <mergeCell ref="A8:E8"/>
    <mergeCell ref="A1:E1"/>
    <mergeCell ref="A2:E2"/>
    <mergeCell ref="A3:C3"/>
    <mergeCell ref="A6:E6"/>
    <mergeCell ref="A7:E7"/>
    <mergeCell ref="A4:E4"/>
    <mergeCell ref="A15:E15"/>
    <mergeCell ref="A16:E16"/>
    <mergeCell ref="A9:E9"/>
    <mergeCell ref="A10:E10"/>
    <mergeCell ref="A11:E11"/>
    <mergeCell ref="A12:E12"/>
    <mergeCell ref="A13:E13"/>
    <mergeCell ref="A14:E14"/>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b94fa850-94a3-40dc-bcbc-1d774a8e9b58">
      <Terms xmlns="http://schemas.microsoft.com/office/infopath/2007/PartnerControls"/>
    </lcf76f155ced4ddcb4097134ff3c332f>
    <TaxCatchAll xmlns="bdfaa437-3969-4a33-8682-42dbdf99359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D427D4F1B2A47B4C88D630FAEA8DDA8C" ma:contentTypeVersion="13" ma:contentTypeDescription="Een nieuw document maken." ma:contentTypeScope="" ma:versionID="4a2352666416c77e34959508b878cb92">
  <xsd:schema xmlns:xsd="http://www.w3.org/2001/XMLSchema" xmlns:xs="http://www.w3.org/2001/XMLSchema" xmlns:p="http://schemas.microsoft.com/office/2006/metadata/properties" xmlns:ns2="b94fa850-94a3-40dc-bcbc-1d774a8e9b58" xmlns:ns3="bdfaa437-3969-4a33-8682-42dbdf993593" targetNamespace="http://schemas.microsoft.com/office/2006/metadata/properties" ma:root="true" ma:fieldsID="c5dc389b1437b24f2cbb7fc3aa702ff4" ns2:_="" ns3:_="">
    <xsd:import namespace="b94fa850-94a3-40dc-bcbc-1d774a8e9b58"/>
    <xsd:import namespace="bdfaa437-3969-4a33-8682-42dbdf99359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94fa850-94a3-40dc-bcbc-1d774a8e9b5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Afbeeldingtags" ma:readOnly="false" ma:fieldId="{5cf76f15-5ced-4ddc-b409-7134ff3c332f}" ma:taxonomyMulti="true" ma:sspId="3acac791-739b-4145-9340-0a7dacee782c"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dfaa437-3969-4a33-8682-42dbdf993593"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element name="TaxCatchAll" ma:index="16" nillable="true" ma:displayName="Taxonomy Catch All Column" ma:hidden="true" ma:list="{72ac9e13-bb57-49d2-87f4-f6f93f027e3b}" ma:internalName="TaxCatchAll" ma:showField="CatchAllData" ma:web="bdfaa437-3969-4a33-8682-42dbdf99359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D1CB0F8-C124-4AB6-9E23-83CC2AD38BED}">
  <ds:schemaRefs>
    <ds:schemaRef ds:uri="http://schemas.microsoft.com/sharepoint/v3/contenttype/forms"/>
  </ds:schemaRefs>
</ds:datastoreItem>
</file>

<file path=customXml/itemProps2.xml><?xml version="1.0" encoding="utf-8"?>
<ds:datastoreItem xmlns:ds="http://schemas.openxmlformats.org/officeDocument/2006/customXml" ds:itemID="{B241CEE3-5B16-4445-8174-F1F0D487F126}">
  <ds:schemaRefs>
    <ds:schemaRef ds:uri="b94fa850-94a3-40dc-bcbc-1d774a8e9b58"/>
    <ds:schemaRef ds:uri="http://schemas.openxmlformats.org/package/2006/metadata/core-properties"/>
    <ds:schemaRef ds:uri="http://schemas.microsoft.com/office/2006/documentManagement/types"/>
    <ds:schemaRef ds:uri="http://schemas.microsoft.com/office/infopath/2007/PartnerControls"/>
    <ds:schemaRef ds:uri="bdfaa437-3969-4a33-8682-42dbdf993593"/>
    <ds:schemaRef ds:uri="http://purl.org/dc/elements/1.1/"/>
    <ds:schemaRef ds:uri="http://schemas.microsoft.com/office/2006/metadata/properties"/>
    <ds:schemaRef ds:uri="http://purl.org/dc/terms/"/>
    <ds:schemaRef ds:uri="http://www.w3.org/XML/1998/namespace"/>
    <ds:schemaRef ds:uri="http://purl.org/dc/dcmitype/"/>
  </ds:schemaRefs>
</ds:datastoreItem>
</file>

<file path=customXml/itemProps3.xml><?xml version="1.0" encoding="utf-8"?>
<ds:datastoreItem xmlns:ds="http://schemas.openxmlformats.org/officeDocument/2006/customXml" ds:itemID="{231F24BD-D478-4D6D-A173-CF348EEF3CE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94fa850-94a3-40dc-bcbc-1d774a8e9b58"/>
    <ds:schemaRef ds:uri="bdfaa437-3969-4a33-8682-42dbdf99359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6</vt:i4>
      </vt:variant>
    </vt:vector>
  </HeadingPairs>
  <TitlesOfParts>
    <vt:vector size="6" baseType="lpstr">
      <vt:lpstr>Invulinstructie</vt:lpstr>
      <vt:lpstr>Vaste kosten</vt:lpstr>
      <vt:lpstr>Variabele kosten</vt:lpstr>
      <vt:lpstr>Mutaties</vt:lpstr>
      <vt:lpstr>Totaal</vt:lpstr>
      <vt:lpstr>Ondertekening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Martijn Dokkuma</dc:creator>
  <cp:keywords/>
  <dc:description/>
  <cp:lastModifiedBy>Kooiman, Kirsten</cp:lastModifiedBy>
  <cp:revision/>
  <dcterms:created xsi:type="dcterms:W3CDTF">2024-07-12T08:03:57Z</dcterms:created>
  <dcterms:modified xsi:type="dcterms:W3CDTF">2025-02-21T10:03:13Z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0x010100D427D4F1B2A47B4C88D630FAEA8DDA8C</vt:lpwstr>
  </property>
  <property fmtid="{D5CDD505-2E9C-101B-9397-08002B2CF9AE}" pid="3" name="MediaServiceImageTags">
    <vt:lpwstr/>
  </property>
</Properties>
</file>