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sam_verboom_utrecht_nl/Documents/Aanbesteding Brandwerende Doorvoeringen/"/>
    </mc:Choice>
  </mc:AlternateContent>
  <xr:revisionPtr revIDLastSave="40" documentId="8_{0D851C9C-DD05-417D-A619-CD4DACD9FBCC}" xr6:coauthVersionLast="47" xr6:coauthVersionMax="47" xr10:uidLastSave="{7F65B64D-F300-49ED-82C0-5AA8B04A61A2}"/>
  <bookViews>
    <workbookView xWindow="-28920" yWindow="-2370" windowWidth="29040" windowHeight="1572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3" i="1" l="1"/>
  <c r="F2" i="1"/>
  <c r="F18" i="1" l="1"/>
  <c r="F17" i="1"/>
  <c r="I21" i="1"/>
  <c r="I20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 s="1"/>
  <c r="A23" i="1" s="1"/>
  <c r="A24" i="1" s="1"/>
  <c r="A25" i="1" s="1"/>
  <c r="A26" i="1" s="1"/>
  <c r="A27" i="1" s="1"/>
  <c r="F8" i="1"/>
  <c r="F21" i="1"/>
  <c r="F20" i="1"/>
  <c r="I18" i="1" l="1"/>
  <c r="I17" i="1"/>
  <c r="A2" i="1"/>
  <c r="A3" i="1" s="1"/>
  <c r="A4" i="1" s="1"/>
  <c r="A5" i="1" s="1"/>
  <c r="A6" i="1" s="1"/>
  <c r="A7" i="1" s="1"/>
  <c r="A8" i="1" s="1"/>
  <c r="A9" i="1" s="1"/>
  <c r="I8" i="1"/>
  <c r="I11" i="1"/>
  <c r="I10" i="1"/>
  <c r="I7" i="1"/>
  <c r="F10" i="1" l="1"/>
  <c r="F11" i="1"/>
  <c r="F23" i="1" l="1"/>
  <c r="F13" i="1"/>
  <c r="F25" i="1" l="1"/>
  <c r="F27" i="1" s="1"/>
</calcChain>
</file>

<file path=xl/sharedStrings.xml><?xml version="1.0" encoding="utf-8"?>
<sst xmlns="http://schemas.openxmlformats.org/spreadsheetml/2006/main" count="39" uniqueCount="36">
  <si>
    <t>Verificatie</t>
  </si>
  <si>
    <t>Aantal prijzen</t>
  </si>
  <si>
    <t>Aantal prijzen ingevuld</t>
  </si>
  <si>
    <t>Totaal</t>
  </si>
  <si>
    <t>Prijs per eenheid of Percentage</t>
  </si>
  <si>
    <t>Eenheid</t>
  </si>
  <si>
    <t>Procent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</si>
  <si>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</si>
  <si>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</si>
  <si>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</si>
  <si>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</si>
  <si>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</si>
  <si>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Kosten deel 1</t>
  </si>
  <si>
    <t>Totaal Kosten deel 1</t>
  </si>
  <si>
    <t>Kosten deel 2</t>
  </si>
  <si>
    <t>Totaal Kosten deel 2</t>
  </si>
  <si>
    <t>Raming voor 1 jaar</t>
  </si>
  <si>
    <t>Inschrijvingsprijs, zijnde raming voor 4 jaar</t>
  </si>
  <si>
    <t>Diverse kosten</t>
  </si>
  <si>
    <t>Toeslag (op gemiddeld uurtarief) in % voor werken tijdens weekend en nationaal erkende feestdagen</t>
  </si>
  <si>
    <t>Percentage</t>
  </si>
  <si>
    <t>Toeslag (op gemiddel uurtarief) in % voor werken buiten normale werktijd, zijnde van 07:00 - 18:00 uur.</t>
  </si>
  <si>
    <t>Raamovereenkomst voor Brandwerende Doorvoeringen - Kenmerk 2024-VGU-007</t>
  </si>
  <si>
    <t>Inspectie, Materiaal en Inhuur Personeel</t>
  </si>
  <si>
    <t>M2</t>
  </si>
  <si>
    <t>Dag</t>
  </si>
  <si>
    <t>Kosten huur rolsteiger per dag</t>
  </si>
  <si>
    <t>Daghuur</t>
  </si>
  <si>
    <t>Kosten van transport (MOB en DEMOB) van rolsteiger per locatie</t>
  </si>
  <si>
    <t>Mob/Demob</t>
  </si>
  <si>
    <t>Nulmeting, zijnde inspectieronde ter identificatie van gebreken.</t>
  </si>
  <si>
    <t>Monteur, inclusief standaard afdichtingsmaterialen (steenwol, service coating en brandwerende kit)</t>
  </si>
  <si>
    <t>Opslag op netto inkoop (in %)</t>
  </si>
  <si>
    <t>Opslag op netto inkoop onderaanneming (in %)</t>
  </si>
  <si>
    <t>Dagtarief</t>
  </si>
  <si>
    <t>Prijsinvulformulier -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</si>
</sst>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"/>
    <numFmt numFmtId="166" formatCode="[$EUR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6" borderId="3" xfId="0" applyNumberFormat="1" applyFont="1" applyFill="1" applyBorder="1" applyAlignment="1" applyProtection="1">
      <alignment horizontal="right" wrapText="1"/>
      <protection hidden="1"/>
    </xf>
    <xf numFmtId="4" fontId="9" fillId="2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15" xfId="3" applyFont="1" applyBorder="1" applyAlignment="1" applyProtection="1">
      <alignment vertical="center"/>
      <protection locked="0"/>
    </xf>
    <xf numFmtId="0" fontId="12" fillId="0" borderId="9" xfId="3" applyFont="1" applyBorder="1" applyAlignment="1" applyProtection="1">
      <alignment vertical="center"/>
      <protection locked="0"/>
    </xf>
    <xf numFmtId="0" fontId="12" fillId="0" borderId="16" xfId="3" applyFont="1" applyBorder="1" applyAlignment="1" applyProtection="1">
      <alignment vertical="center"/>
      <protection locked="0"/>
    </xf>
    <xf numFmtId="0" fontId="12" fillId="0" borderId="11" xfId="3" applyFont="1" applyBorder="1" applyAlignment="1" applyProtection="1">
      <alignment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2" fillId="0" borderId="12" xfId="3" applyFont="1" applyBorder="1" applyAlignment="1" applyProtection="1">
      <alignment vertical="center"/>
      <protection locked="0"/>
    </xf>
    <xf numFmtId="0" fontId="12" fillId="0" borderId="17" xfId="3" applyFont="1" applyBorder="1" applyAlignment="1" applyProtection="1">
      <alignment vertical="center"/>
      <protection locked="0"/>
    </xf>
    <xf numFmtId="0" fontId="12" fillId="0" borderId="18" xfId="3" applyFont="1" applyBorder="1" applyAlignment="1" applyProtection="1">
      <alignment vertical="center"/>
      <protection locked="0"/>
    </xf>
    <xf numFmtId="0" fontId="12" fillId="0" borderId="19" xfId="3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>
      <alignment horizontal="right"/>
    </xf>
    <xf numFmtId="0" fontId="13" fillId="0" borderId="1" xfId="0" applyFont="1" applyBorder="1"/>
    <xf numFmtId="43" fontId="3" fillId="5" borderId="1" xfId="2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vertical="center"/>
    </xf>
    <xf numFmtId="4" fontId="9" fillId="0" borderId="3" xfId="0" applyNumberFormat="1" applyFont="1" applyFill="1" applyBorder="1" applyAlignment="1" applyProtection="1">
      <alignment horizontal="right" wrapText="1"/>
      <protection hidden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/>
    <xf numFmtId="0" fontId="5" fillId="0" borderId="26" xfId="0" applyFont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4" fontId="5" fillId="0" borderId="26" xfId="1" applyNumberFormat="1" applyFont="1" applyBorder="1" applyAlignment="1">
      <alignment horizontal="right"/>
    </xf>
    <xf numFmtId="3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5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0" borderId="0" xfId="0" applyFont="1"/>
    <xf numFmtId="0" fontId="14" fillId="0" borderId="0" xfId="0" applyFont="1"/>
    <xf numFmtId="0" fontId="15" fillId="3" borderId="1" xfId="0" applyFont="1" applyFill="1" applyBorder="1"/>
    <xf numFmtId="39" fontId="3" fillId="0" borderId="0" xfId="2" applyNumberFormat="1" applyFont="1" applyFill="1" applyBorder="1" applyAlignment="1" applyProtection="1">
      <alignment horizontal="right" wrapText="1"/>
      <protection locked="0"/>
    </xf>
    <xf numFmtId="39" fontId="3" fillId="0" borderId="1" xfId="2" applyNumberFormat="1" applyFont="1" applyFill="1" applyBorder="1" applyAlignment="1" applyProtection="1">
      <alignment horizontal="right" wrapText="1"/>
      <protection locked="0"/>
    </xf>
    <xf numFmtId="4" fontId="9" fillId="0" borderId="5" xfId="0" applyNumberFormat="1" applyFont="1" applyFill="1" applyBorder="1" applyAlignment="1" applyProtection="1">
      <alignment horizontal="left" wrapText="1"/>
      <protection hidden="1"/>
    </xf>
    <xf numFmtId="4" fontId="9" fillId="0" borderId="2" xfId="0" applyNumberFormat="1" applyFont="1" applyFill="1" applyBorder="1" applyAlignment="1" applyProtection="1">
      <alignment horizontal="left" wrapText="1"/>
      <protection hidden="1"/>
    </xf>
    <xf numFmtId="4" fontId="9" fillId="0" borderId="6" xfId="0" applyNumberFormat="1" applyFont="1" applyFill="1" applyBorder="1" applyAlignment="1" applyProtection="1">
      <alignment horizontal="left" wrapText="1"/>
      <protection hidden="1"/>
    </xf>
    <xf numFmtId="0" fontId="6" fillId="3" borderId="1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5" fillId="0" borderId="7" xfId="0" applyFont="1" applyBorder="1" applyAlignment="1">
      <alignment horizontal="center"/>
    </xf>
    <xf numFmtId="4" fontId="9" fillId="6" borderId="5" xfId="0" applyNumberFormat="1" applyFont="1" applyFill="1" applyBorder="1" applyAlignment="1" applyProtection="1">
      <alignment horizontal="left" wrapText="1"/>
      <protection hidden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" fontId="9" fillId="6" borderId="2" xfId="0" applyNumberFormat="1" applyFont="1" applyFill="1" applyBorder="1" applyAlignment="1" applyProtection="1">
      <alignment horizontal="left" wrapText="1"/>
      <protection hidden="1"/>
    </xf>
    <xf numFmtId="4" fontId="9" fillId="6" borderId="6" xfId="0" applyNumberFormat="1" applyFont="1" applyFill="1" applyBorder="1" applyAlignment="1" applyProtection="1">
      <alignment horizontal="left" wrapText="1"/>
      <protection hidden="1"/>
    </xf>
    <xf numFmtId="0" fontId="5" fillId="0" borderId="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4" fontId="9" fillId="2" borderId="5" xfId="0" applyNumberFormat="1" applyFont="1" applyFill="1" applyBorder="1" applyAlignment="1" applyProtection="1">
      <alignment horizontal="left" wrapText="1"/>
      <protection hidden="1"/>
    </xf>
    <xf numFmtId="4" fontId="9" fillId="2" borderId="2" xfId="0" applyNumberFormat="1" applyFont="1" applyFill="1" applyBorder="1" applyAlignment="1" applyProtection="1">
      <alignment horizontal="left" wrapText="1"/>
      <protection hidden="1"/>
    </xf>
    <xf numFmtId="4" fontId="9" fillId="2" borderId="6" xfId="0" applyNumberFormat="1" applyFont="1" applyFill="1" applyBorder="1" applyAlignment="1" applyProtection="1">
      <alignment horizontal="left" wrapText="1"/>
      <protection hidden="1"/>
    </xf>
    <xf numFmtId="0" fontId="2" fillId="0" borderId="0" xfId="0" applyFont="1" applyAlignment="1">
      <alignment horizontal="right"/>
    </xf>
    <xf numFmtId="0" fontId="12" fillId="0" borderId="13" xfId="3" applyFont="1" applyBorder="1" applyAlignment="1" applyProtection="1">
      <alignment horizontal="left" vertical="center" wrapText="1"/>
    </xf>
    <xf numFmtId="0" fontId="12" fillId="0" borderId="20" xfId="3" applyFont="1" applyBorder="1" applyAlignment="1" applyProtection="1">
      <alignment horizontal="left" vertical="center"/>
    </xf>
    <xf numFmtId="0" fontId="12" fillId="0" borderId="14" xfId="3" applyFont="1" applyBorder="1" applyAlignment="1" applyProtection="1">
      <alignment horizontal="left" vertical="center"/>
    </xf>
    <xf numFmtId="0" fontId="12" fillId="0" borderId="13" xfId="3" applyFont="1" applyBorder="1" applyAlignment="1" applyProtection="1">
      <alignment horizontal="left" vertical="center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1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29431</xdr:colOff>
      <xdr:row>0</xdr:row>
      <xdr:rowOff>0</xdr:rowOff>
    </xdr:from>
    <xdr:to>
      <xdr:col>9</xdr:col>
      <xdr:colOff>9525</xdr:colOff>
      <xdr:row>4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A1:K48"/>
  <sheetViews>
    <sheetView tabSelected="1" zoomScale="90" zoomScaleNormal="90" workbookViewId="0">
      <selection activeCell="E18" sqref="E18"/>
    </sheetView>
  </sheetViews>
  <sheetFormatPr defaultColWidth="9.1796875" defaultRowHeight="14.5" x14ac:dyDescent="0.35"/>
  <cols>
    <col min="1" max="1" width="3" style="1" bestFit="1" customWidth="1"/>
    <col min="2" max="2" width="93.54296875" style="1" bestFit="1" customWidth="1"/>
    <col min="3" max="3" width="14.36328125" style="12" bestFit="1" customWidth="1"/>
    <col min="4" max="4" width="14.81640625" style="19" bestFit="1" customWidth="1"/>
    <col min="5" max="5" width="27.1796875" style="12" bestFit="1" customWidth="1"/>
    <col min="6" max="6" width="13.1796875" style="12" bestFit="1" customWidth="1"/>
    <col min="7" max="7" width="2" style="1" customWidth="1"/>
    <col min="8" max="8" width="8.81640625" customWidth="1"/>
    <col min="9" max="9" width="14.453125" style="1" customWidth="1"/>
    <col min="10" max="16384" width="9.1796875" style="1"/>
  </cols>
  <sheetData>
    <row r="1" spans="1:11" ht="18" x14ac:dyDescent="0.4">
      <c r="A1" s="1">
        <v>1</v>
      </c>
      <c r="B1" s="6" t="s">
        <v>35</v>
      </c>
      <c r="C1" s="9"/>
      <c r="D1" s="20"/>
      <c r="E1" s="56" t="s">
        <v>0</v>
      </c>
      <c r="F1" s="56"/>
      <c r="G1" s="2"/>
      <c r="H1" s="2"/>
      <c r="I1" s="2"/>
    </row>
    <row r="2" spans="1:11" ht="14.15" customHeight="1" x14ac:dyDescent="0.3">
      <c r="A2" s="1">
        <f>A1+1</f>
        <v>2</v>
      </c>
      <c r="C2" s="9"/>
      <c r="E2" s="10" t="s">
        <v>1</v>
      </c>
      <c r="F2" s="10">
        <f>COUNTA(B7:B8,B10,B11,B17:B18,B20:B21)</f>
        <v>8</v>
      </c>
      <c r="G2" s="2"/>
      <c r="H2" s="2"/>
      <c r="I2" s="2"/>
    </row>
    <row r="3" spans="1:11" ht="14.15" customHeight="1" x14ac:dyDescent="0.3">
      <c r="A3" s="1">
        <f t="shared" ref="A3:A8" si="0">A2+1</f>
        <v>3</v>
      </c>
      <c r="B3" s="7" t="s">
        <v>22</v>
      </c>
      <c r="C3" s="9"/>
      <c r="D3" s="21"/>
      <c r="E3" s="10" t="s">
        <v>2</v>
      </c>
      <c r="F3" s="10">
        <f>COUNTA(E7:E8,E10:E11,E17:E18,E20:E21)</f>
        <v>0</v>
      </c>
      <c r="G3" s="2"/>
      <c r="H3" s="2"/>
      <c r="I3" s="2"/>
    </row>
    <row r="4" spans="1:11" ht="14.15" customHeight="1" x14ac:dyDescent="0.3">
      <c r="A4" s="1">
        <f t="shared" si="0"/>
        <v>4</v>
      </c>
      <c r="B4" s="2"/>
      <c r="C4" s="9"/>
      <c r="D4" s="16"/>
      <c r="E4" s="9"/>
      <c r="F4" s="9"/>
      <c r="G4" s="2"/>
      <c r="H4" s="2"/>
      <c r="I4" s="2"/>
    </row>
    <row r="5" spans="1:11" ht="14.15" customHeight="1" x14ac:dyDescent="0.3">
      <c r="A5" s="1">
        <f t="shared" si="0"/>
        <v>5</v>
      </c>
      <c r="B5" s="57" t="s">
        <v>12</v>
      </c>
      <c r="C5" s="57"/>
      <c r="D5" s="57"/>
      <c r="E5" s="57"/>
      <c r="F5" s="57"/>
      <c r="G5" s="2"/>
      <c r="H5" s="2"/>
    </row>
    <row r="6" spans="1:11" ht="14.15" customHeight="1" x14ac:dyDescent="0.3">
      <c r="A6" s="1">
        <f t="shared" si="0"/>
        <v>6</v>
      </c>
      <c r="B6" s="4" t="s">
        <v>23</v>
      </c>
      <c r="C6" s="8"/>
      <c r="D6" s="18" t="s">
        <v>5</v>
      </c>
      <c r="E6" s="8" t="s">
        <v>4</v>
      </c>
      <c r="F6" s="8" t="s">
        <v>3</v>
      </c>
      <c r="G6" s="2"/>
      <c r="H6" s="2"/>
      <c r="I6" s="4" t="s">
        <v>0</v>
      </c>
    </row>
    <row r="7" spans="1:11" ht="14.15" customHeight="1" x14ac:dyDescent="0.3">
      <c r="A7" s="1">
        <f t="shared" si="0"/>
        <v>7</v>
      </c>
      <c r="B7" s="3" t="s">
        <v>30</v>
      </c>
      <c r="C7" s="38">
        <v>54613</v>
      </c>
      <c r="D7" s="5" t="s">
        <v>24</v>
      </c>
      <c r="E7" s="13"/>
      <c r="F7" s="11">
        <f>E7*C7</f>
        <v>0</v>
      </c>
      <c r="G7" s="2"/>
      <c r="H7" s="2"/>
      <c r="I7" s="5">
        <f>COUNTA(E7)</f>
        <v>0</v>
      </c>
    </row>
    <row r="8" spans="1:11" ht="14.15" customHeight="1" x14ac:dyDescent="0.3">
      <c r="A8" s="1">
        <f t="shared" si="0"/>
        <v>8</v>
      </c>
      <c r="B8" s="3" t="s">
        <v>31</v>
      </c>
      <c r="C8" s="36">
        <v>8</v>
      </c>
      <c r="D8" s="5" t="s">
        <v>25</v>
      </c>
      <c r="E8" s="13"/>
      <c r="F8" s="11">
        <f t="shared" ref="F8" si="1">E8*C8</f>
        <v>0</v>
      </c>
      <c r="G8" s="2"/>
      <c r="H8" s="2"/>
      <c r="I8" s="5">
        <f t="shared" ref="I8" si="2">COUNTA(E8)</f>
        <v>0</v>
      </c>
    </row>
    <row r="9" spans="1:11" ht="14.15" customHeight="1" x14ac:dyDescent="0.3">
      <c r="A9" s="1">
        <f t="shared" ref="A9:A27" si="3">A8+1</f>
        <v>9</v>
      </c>
      <c r="B9" s="32"/>
      <c r="C9" s="37"/>
      <c r="D9" s="3"/>
      <c r="E9" s="3"/>
      <c r="F9" s="31"/>
      <c r="G9" s="2"/>
      <c r="H9" s="2"/>
      <c r="K9" s="2"/>
    </row>
    <row r="10" spans="1:11" ht="14.15" customHeight="1" x14ac:dyDescent="0.3">
      <c r="A10" s="1">
        <f t="shared" si="3"/>
        <v>10</v>
      </c>
      <c r="B10" s="46" t="s">
        <v>32</v>
      </c>
      <c r="C10" s="39">
        <v>360000</v>
      </c>
      <c r="D10" s="5" t="s">
        <v>6</v>
      </c>
      <c r="E10" s="33"/>
      <c r="F10" s="11">
        <f>C10+(E10*C10/100)</f>
        <v>360000</v>
      </c>
      <c r="G10" s="2"/>
      <c r="H10" s="2"/>
      <c r="I10" s="5">
        <f t="shared" ref="I10:I11" si="4">COUNTA(E10)</f>
        <v>0</v>
      </c>
      <c r="K10" s="34"/>
    </row>
    <row r="11" spans="1:11" ht="14.15" customHeight="1" x14ac:dyDescent="0.3">
      <c r="A11" s="1">
        <f t="shared" si="3"/>
        <v>11</v>
      </c>
      <c r="B11" s="47" t="s">
        <v>33</v>
      </c>
      <c r="C11" s="39">
        <v>8000</v>
      </c>
      <c r="D11" s="17" t="s">
        <v>6</v>
      </c>
      <c r="E11" s="33"/>
      <c r="F11" s="11">
        <f>C11+(E11*C11/100)</f>
        <v>8000</v>
      </c>
      <c r="G11" s="2"/>
      <c r="H11" s="2"/>
      <c r="I11" s="5">
        <f t="shared" si="4"/>
        <v>0</v>
      </c>
    </row>
    <row r="12" spans="1:11" ht="14.15" customHeight="1" thickBot="1" x14ac:dyDescent="0.35">
      <c r="A12" s="1">
        <f t="shared" si="3"/>
        <v>12</v>
      </c>
      <c r="B12" s="58"/>
      <c r="C12" s="58"/>
      <c r="D12" s="58"/>
      <c r="E12" s="58"/>
      <c r="F12" s="58"/>
      <c r="G12" s="2"/>
      <c r="H12" s="2"/>
      <c r="I12" s="2"/>
    </row>
    <row r="13" spans="1:11" ht="14.15" customHeight="1" thickBot="1" x14ac:dyDescent="0.35">
      <c r="A13" s="1">
        <f t="shared" si="3"/>
        <v>13</v>
      </c>
      <c r="B13" s="59" t="s">
        <v>13</v>
      </c>
      <c r="C13" s="59"/>
      <c r="D13" s="59"/>
      <c r="E13" s="59"/>
      <c r="F13" s="14">
        <f>SUM(F7:F11)</f>
        <v>368000</v>
      </c>
      <c r="G13" s="2"/>
      <c r="H13" s="2"/>
      <c r="I13" s="2"/>
    </row>
    <row r="14" spans="1:11" ht="14.15" customHeight="1" x14ac:dyDescent="0.3">
      <c r="A14" s="1">
        <f t="shared" si="3"/>
        <v>14</v>
      </c>
      <c r="B14" s="65"/>
      <c r="C14" s="65"/>
      <c r="D14" s="65"/>
      <c r="E14" s="65"/>
      <c r="F14" s="65"/>
      <c r="G14" s="2"/>
      <c r="H14" s="2"/>
      <c r="I14" s="2"/>
    </row>
    <row r="15" spans="1:11" ht="14.15" customHeight="1" x14ac:dyDescent="0.3">
      <c r="A15" s="1">
        <f t="shared" si="3"/>
        <v>15</v>
      </c>
      <c r="B15" s="57" t="s">
        <v>14</v>
      </c>
      <c r="C15" s="57"/>
      <c r="D15" s="57"/>
      <c r="E15" s="57"/>
      <c r="F15" s="57"/>
      <c r="G15" s="2"/>
      <c r="H15" s="2"/>
      <c r="I15" s="2"/>
    </row>
    <row r="16" spans="1:11" ht="14.15" customHeight="1" x14ac:dyDescent="0.3">
      <c r="A16" s="1">
        <f t="shared" si="3"/>
        <v>16</v>
      </c>
      <c r="B16" s="50" t="s">
        <v>18</v>
      </c>
      <c r="C16" s="50"/>
      <c r="D16" s="50"/>
      <c r="E16" s="50" t="s">
        <v>20</v>
      </c>
      <c r="F16" s="50"/>
      <c r="G16" s="49"/>
      <c r="H16" s="49"/>
      <c r="K16" s="48"/>
    </row>
    <row r="17" spans="1:11" ht="14.15" customHeight="1" x14ac:dyDescent="0.3">
      <c r="A17" s="1">
        <f t="shared" si="3"/>
        <v>17</v>
      </c>
      <c r="B17" s="3" t="s">
        <v>21</v>
      </c>
      <c r="C17" s="38">
        <v>1</v>
      </c>
      <c r="D17" s="5" t="s">
        <v>34</v>
      </c>
      <c r="E17" s="13"/>
      <c r="F17" s="11">
        <f>(C17*E8)*E17/100</f>
        <v>0</v>
      </c>
      <c r="G17" s="2"/>
      <c r="H17" s="2"/>
      <c r="I17" s="5">
        <f t="shared" ref="I17:I21" si="5">COUNTA(E17)</f>
        <v>0</v>
      </c>
    </row>
    <row r="18" spans="1:11" ht="14.15" customHeight="1" x14ac:dyDescent="0.3">
      <c r="A18" s="1">
        <f t="shared" si="3"/>
        <v>18</v>
      </c>
      <c r="B18" s="3" t="s">
        <v>19</v>
      </c>
      <c r="C18" s="38">
        <v>1</v>
      </c>
      <c r="D18" s="5" t="s">
        <v>34</v>
      </c>
      <c r="E18" s="13"/>
      <c r="F18" s="11">
        <f>(C18*E8)*E18/100</f>
        <v>0</v>
      </c>
      <c r="G18" s="2"/>
      <c r="H18" s="2"/>
      <c r="I18" s="5">
        <f t="shared" si="5"/>
        <v>0</v>
      </c>
    </row>
    <row r="19" spans="1:11" ht="14.15" customHeight="1" x14ac:dyDescent="0.3">
      <c r="A19" s="1">
        <f t="shared" si="3"/>
        <v>19</v>
      </c>
      <c r="B19" s="3"/>
      <c r="C19" s="38"/>
      <c r="D19" s="5"/>
      <c r="E19" s="52"/>
      <c r="F19" s="11"/>
      <c r="G19" s="2"/>
      <c r="H19" s="2"/>
      <c r="I19" s="48"/>
    </row>
    <row r="20" spans="1:11" ht="14.15" customHeight="1" x14ac:dyDescent="0.3">
      <c r="A20" s="1">
        <f t="shared" si="3"/>
        <v>20</v>
      </c>
      <c r="B20" s="3" t="s">
        <v>26</v>
      </c>
      <c r="C20" s="44">
        <v>10</v>
      </c>
      <c r="D20" s="5" t="s">
        <v>27</v>
      </c>
      <c r="E20" s="13"/>
      <c r="F20" s="11">
        <f>E20*C20</f>
        <v>0</v>
      </c>
      <c r="G20" s="2"/>
      <c r="H20" s="2"/>
      <c r="I20" s="5">
        <f t="shared" si="5"/>
        <v>0</v>
      </c>
    </row>
    <row r="21" spans="1:11" ht="14.15" customHeight="1" x14ac:dyDescent="0.3">
      <c r="A21" s="1">
        <f t="shared" si="3"/>
        <v>21</v>
      </c>
      <c r="B21" s="3" t="s">
        <v>28</v>
      </c>
      <c r="C21" s="45">
        <v>15</v>
      </c>
      <c r="D21" s="5" t="s">
        <v>29</v>
      </c>
      <c r="E21" s="13"/>
      <c r="F21" s="11">
        <f>E21*C21</f>
        <v>0</v>
      </c>
      <c r="G21" s="2"/>
      <c r="H21" s="2"/>
      <c r="I21" s="5">
        <f t="shared" si="5"/>
        <v>0</v>
      </c>
    </row>
    <row r="22" spans="1:11" ht="14.15" customHeight="1" thickBot="1" x14ac:dyDescent="0.35">
      <c r="A22" s="1">
        <f t="shared" si="3"/>
        <v>22</v>
      </c>
      <c r="B22" s="40"/>
      <c r="C22" s="41"/>
      <c r="D22" s="42"/>
      <c r="E22" s="51"/>
      <c r="F22" s="43"/>
      <c r="G22" s="2"/>
      <c r="H22" s="2"/>
      <c r="I22" s="48"/>
    </row>
    <row r="23" spans="1:11" ht="14.15" customHeight="1" thickBot="1" x14ac:dyDescent="0.35">
      <c r="A23" s="1">
        <f t="shared" si="3"/>
        <v>23</v>
      </c>
      <c r="B23" s="59" t="s">
        <v>15</v>
      </c>
      <c r="C23" s="63"/>
      <c r="D23" s="63"/>
      <c r="E23" s="64"/>
      <c r="F23" s="14">
        <f>SUM(F17:F22)</f>
        <v>0</v>
      </c>
      <c r="G23" s="2"/>
      <c r="H23" s="2"/>
      <c r="I23" s="48"/>
    </row>
    <row r="24" spans="1:11" ht="14.15" customHeight="1" thickBot="1" x14ac:dyDescent="0.35">
      <c r="A24" s="1">
        <f t="shared" si="3"/>
        <v>24</v>
      </c>
      <c r="B24" s="60"/>
      <c r="C24" s="61"/>
      <c r="D24" s="61"/>
      <c r="E24" s="61"/>
      <c r="F24" s="62"/>
      <c r="G24" s="2"/>
      <c r="H24" s="2"/>
      <c r="I24" s="2"/>
    </row>
    <row r="25" spans="1:11" ht="14.15" customHeight="1" thickBot="1" x14ac:dyDescent="0.35">
      <c r="A25" s="1">
        <f t="shared" si="3"/>
        <v>25</v>
      </c>
      <c r="B25" s="53" t="s">
        <v>16</v>
      </c>
      <c r="C25" s="54"/>
      <c r="D25" s="54"/>
      <c r="E25" s="55"/>
      <c r="F25" s="35">
        <f>SUM(F13,F23)</f>
        <v>368000</v>
      </c>
      <c r="G25" s="2"/>
      <c r="H25" s="2"/>
    </row>
    <row r="26" spans="1:11" ht="14.15" customHeight="1" thickBot="1" x14ac:dyDescent="0.35">
      <c r="A26" s="1">
        <f t="shared" si="3"/>
        <v>26</v>
      </c>
      <c r="B26" s="66"/>
      <c r="C26" s="67"/>
      <c r="D26" s="67"/>
      <c r="E26" s="67"/>
      <c r="F26" s="68"/>
      <c r="G26" s="2"/>
      <c r="H26" s="2"/>
    </row>
    <row r="27" spans="1:11" ht="14.15" customHeight="1" thickBot="1" x14ac:dyDescent="0.35">
      <c r="A27" s="1">
        <f t="shared" si="3"/>
        <v>27</v>
      </c>
      <c r="B27" s="69" t="s">
        <v>17</v>
      </c>
      <c r="C27" s="70"/>
      <c r="D27" s="70"/>
      <c r="E27" s="71"/>
      <c r="F27" s="15">
        <f>F25*4</f>
        <v>1472000</v>
      </c>
      <c r="G27" s="2"/>
      <c r="H27" s="2"/>
    </row>
    <row r="28" spans="1:11" ht="14.15" customHeight="1" x14ac:dyDescent="0.35"/>
    <row r="29" spans="1:11" ht="14.15" customHeight="1" x14ac:dyDescent="0.35">
      <c r="K29" s="2"/>
    </row>
    <row r="30" spans="1:11" ht="14.15" customHeight="1" thickBot="1" x14ac:dyDescent="0.4">
      <c r="K30" s="2"/>
    </row>
    <row r="31" spans="1:11" ht="14.15" customHeight="1" x14ac:dyDescent="0.3">
      <c r="B31" s="76" t="s">
        <v>7</v>
      </c>
      <c r="C31" s="22"/>
      <c r="D31" s="23"/>
      <c r="E31" s="23"/>
      <c r="F31" s="24"/>
      <c r="H31" s="1"/>
      <c r="K31" s="72"/>
    </row>
    <row r="32" spans="1:11" ht="14.15" customHeight="1" thickBot="1" x14ac:dyDescent="0.35">
      <c r="B32" s="75"/>
      <c r="C32" s="28"/>
      <c r="D32" s="29"/>
      <c r="E32" s="29"/>
      <c r="F32" s="30"/>
      <c r="H32" s="1"/>
      <c r="K32" s="72"/>
    </row>
    <row r="33" spans="2:8" ht="14.15" customHeight="1" x14ac:dyDescent="0.3">
      <c r="B33" s="76" t="s">
        <v>8</v>
      </c>
      <c r="C33" s="22"/>
      <c r="D33" s="23"/>
      <c r="E33" s="23"/>
      <c r="F33" s="24"/>
      <c r="H33" s="1"/>
    </row>
    <row r="34" spans="2:8" ht="14.15" customHeight="1" thickBot="1" x14ac:dyDescent="0.35">
      <c r="B34" s="75"/>
      <c r="C34" s="28"/>
      <c r="D34" s="29"/>
      <c r="E34" s="29"/>
      <c r="F34" s="30"/>
      <c r="H34" s="1"/>
    </row>
    <row r="35" spans="2:8" ht="14.15" customHeight="1" x14ac:dyDescent="0.3">
      <c r="B35" s="76" t="s">
        <v>9</v>
      </c>
      <c r="C35" s="26"/>
      <c r="D35" s="26"/>
      <c r="E35" s="26"/>
      <c r="F35" s="24"/>
      <c r="H35" s="1"/>
    </row>
    <row r="36" spans="2:8" ht="14.15" customHeight="1" thickBot="1" x14ac:dyDescent="0.35">
      <c r="B36" s="75"/>
      <c r="C36" s="26"/>
      <c r="D36" s="26"/>
      <c r="E36" s="26"/>
      <c r="F36" s="30"/>
      <c r="H36" s="1"/>
    </row>
    <row r="37" spans="2:8" ht="14.15" customHeight="1" x14ac:dyDescent="0.3">
      <c r="B37" s="76" t="s">
        <v>10</v>
      </c>
      <c r="C37" s="22"/>
      <c r="D37" s="23"/>
      <c r="E37" s="23"/>
      <c r="F37" s="24"/>
      <c r="H37" s="1"/>
    </row>
    <row r="38" spans="2:8" ht="14.15" customHeight="1" thickBot="1" x14ac:dyDescent="0.35">
      <c r="B38" s="75"/>
      <c r="C38" s="28"/>
      <c r="D38" s="29"/>
      <c r="E38" s="29"/>
      <c r="F38" s="30"/>
      <c r="H38" s="1"/>
    </row>
    <row r="39" spans="2:8" ht="14.15" customHeight="1" x14ac:dyDescent="0.3">
      <c r="B39" s="73" t="s">
        <v>11</v>
      </c>
      <c r="C39" s="22"/>
      <c r="D39" s="23"/>
      <c r="E39" s="23"/>
      <c r="F39" s="24"/>
      <c r="H39" s="1"/>
    </row>
    <row r="40" spans="2:8" ht="14.15" customHeight="1" x14ac:dyDescent="0.3">
      <c r="B40" s="74"/>
      <c r="C40" s="25"/>
      <c r="D40" s="26"/>
      <c r="E40" s="26"/>
      <c r="F40" s="27"/>
      <c r="H40" s="1"/>
    </row>
    <row r="41" spans="2:8" ht="14.15" customHeight="1" x14ac:dyDescent="0.3">
      <c r="B41" s="74"/>
      <c r="C41" s="25"/>
      <c r="D41" s="26"/>
      <c r="E41" s="26"/>
      <c r="F41" s="27"/>
      <c r="H41" s="1"/>
    </row>
    <row r="42" spans="2:8" ht="14.15" customHeight="1" x14ac:dyDescent="0.3">
      <c r="B42" s="74"/>
      <c r="C42" s="25"/>
      <c r="D42" s="26"/>
      <c r="E42" s="26"/>
      <c r="F42" s="27"/>
      <c r="H42" s="1"/>
    </row>
    <row r="43" spans="2:8" ht="14.15" customHeight="1" x14ac:dyDescent="0.3">
      <c r="B43" s="74"/>
      <c r="C43" s="25"/>
      <c r="D43" s="26"/>
      <c r="E43" s="26"/>
      <c r="F43" s="27"/>
      <c r="H43" s="1"/>
    </row>
    <row r="44" spans="2:8" ht="14.15" customHeight="1" x14ac:dyDescent="0.3">
      <c r="B44" s="74"/>
      <c r="C44" s="25"/>
      <c r="D44" s="26"/>
      <c r="E44" s="26"/>
      <c r="F44" s="27"/>
      <c r="H44" s="1"/>
    </row>
    <row r="45" spans="2:8" ht="14.15" customHeight="1" x14ac:dyDescent="0.3">
      <c r="B45" s="74"/>
      <c r="C45" s="25"/>
      <c r="D45" s="26"/>
      <c r="E45" s="26"/>
      <c r="F45" s="27"/>
      <c r="H45" s="1"/>
    </row>
    <row r="46" spans="2:8" ht="14.15" customHeight="1" x14ac:dyDescent="0.3">
      <c r="B46" s="74"/>
      <c r="C46" s="25"/>
      <c r="D46" s="26"/>
      <c r="E46" s="26"/>
      <c r="F46" s="27"/>
      <c r="H46" s="1"/>
    </row>
    <row r="47" spans="2:8" ht="14.15" customHeight="1" thickBot="1" x14ac:dyDescent="0.35">
      <c r="B47" s="75"/>
      <c r="C47" s="28"/>
      <c r="D47" s="29"/>
      <c r="E47" s="29"/>
      <c r="F47" s="30"/>
      <c r="H47" s="1"/>
    </row>
    <row r="48" spans="2:8" ht="14.15" customHeight="1" x14ac:dyDescent="0.3">
      <c r="H48" s="1"/>
    </row>
  </sheetData>
  <sheetProtection algorithmName="SHA-512" hashValue="bFCLLNQ7BtsxHKhTu7NhsfuG99R/mXFRXG/FtG5v8gNY0rfe7r0pSS8i/v4RWyrDmwjhSwmA00buI1hLt2TIfQ==" saltValue="3Km6JDntdmz6jj6sViP3yg==" spinCount="100000" sheet="1" objects="1" scenarios="1"/>
  <mergeCells count="17">
    <mergeCell ref="B26:F26"/>
    <mergeCell ref="B27:E27"/>
    <mergeCell ref="K31:K32"/>
    <mergeCell ref="B39:B47"/>
    <mergeCell ref="B33:B34"/>
    <mergeCell ref="B35:B36"/>
    <mergeCell ref="B37:B38"/>
    <mergeCell ref="B31:B32"/>
    <mergeCell ref="B25:E25"/>
    <mergeCell ref="E1:F1"/>
    <mergeCell ref="B5:F5"/>
    <mergeCell ref="B12:F12"/>
    <mergeCell ref="B13:E13"/>
    <mergeCell ref="B15:F15"/>
    <mergeCell ref="B24:F24"/>
    <mergeCell ref="B23:E23"/>
    <mergeCell ref="B14:F14"/>
  </mergeCells>
  <conditionalFormatting sqref="I10:I11 I7 I17:I18">
    <cfRule type="cellIs" dxfId="13" priority="59" operator="equal">
      <formula>0</formula>
    </cfRule>
    <cfRule type="cellIs" dxfId="12" priority="60" operator="equal">
      <formula>1</formula>
    </cfRule>
  </conditionalFormatting>
  <conditionalFormatting sqref="I10:I11 I7 I17:I18">
    <cfRule type="cellIs" dxfId="11" priority="56" operator="lessThan">
      <formula>1</formula>
    </cfRule>
    <cfRule type="cellIs" dxfId="10" priority="57" operator="greaterThan">
      <formula>0</formula>
    </cfRule>
  </conditionalFormatting>
  <conditionalFormatting sqref="I8">
    <cfRule type="cellIs" dxfId="9" priority="53" operator="equal">
      <formula>0</formula>
    </cfRule>
    <cfRule type="cellIs" dxfId="8" priority="54" operator="equal">
      <formula>1</formula>
    </cfRule>
  </conditionalFormatting>
  <conditionalFormatting sqref="I8">
    <cfRule type="cellIs" dxfId="7" priority="51" operator="lessThan">
      <formula>1</formula>
    </cfRule>
    <cfRule type="cellIs" dxfId="6" priority="52" operator="greaterThan">
      <formula>0</formula>
    </cfRule>
  </conditionalFormatting>
  <conditionalFormatting sqref="I20:I21">
    <cfRule type="cellIs" dxfId="5" priority="5" operator="equal">
      <formula>0</formula>
    </cfRule>
    <cfRule type="cellIs" dxfId="4" priority="6" operator="equal">
      <formula>1</formula>
    </cfRule>
  </conditionalFormatting>
  <conditionalFormatting sqref="I20:I21">
    <cfRule type="cellIs" dxfId="3" priority="3" operator="lessThan">
      <formula>1</formula>
    </cfRule>
    <cfRule type="cellIs" dxfId="2" priority="4" operator="greaterThan">
      <formula>0</formula>
    </cfRule>
  </conditionalFormatting>
  <conditionalFormatting sqref="F3">
    <cfRule type="cellIs" dxfId="1" priority="1" operator="lessThan">
      <formula>$F$2</formula>
    </cfRule>
    <cfRule type="cellIs" dxfId="0" priority="2" operator="notEqual">
      <formula>$F$2</formula>
    </cfRule>
  </conditionalFormatting>
  <pageMargins left="0.7" right="0.7" top="0.75" bottom="0.75" header="0.3" footer="0.3"/>
  <pageSetup paperSize="8" scale="63" fitToHeight="0" orientation="portrait" r:id="rId1"/>
  <ignoredErrors>
    <ignoredError sqref="F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Verboom, Sam</cp:lastModifiedBy>
  <cp:lastPrinted>2023-06-27T09:09:02Z</cp:lastPrinted>
  <dcterms:created xsi:type="dcterms:W3CDTF">2023-03-23T10:02:26Z</dcterms:created>
  <dcterms:modified xsi:type="dcterms:W3CDTF">2024-11-12T12:09:30Z</dcterms:modified>
</cp:coreProperties>
</file>