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d.docs.live.net/4175a06693cf3bae/Opdrachten 2025/PCBO/EA Copiers en printers/5. Nota van Inlichtingen/"/>
    </mc:Choice>
  </mc:AlternateContent>
  <xr:revisionPtr revIDLastSave="0" documentId="8_{23AD8A8B-18ED-43F7-8B69-C721705C9E86}" xr6:coauthVersionLast="47" xr6:coauthVersionMax="47" xr10:uidLastSave="{00000000-0000-0000-0000-000000000000}"/>
  <bookViews>
    <workbookView xWindow="-108" yWindow="-108" windowWidth="23256" windowHeight="12456" tabRatio="726" xr2:uid="{00000000-000D-0000-FFFF-FFFF00000000}"/>
  </bookViews>
  <sheets>
    <sheet name="Bandbreedte" sheetId="10" r:id="rId1"/>
    <sheet name="Huurprijzen " sheetId="1" r:id="rId2"/>
    <sheet name="Afdrukprijzen" sheetId="5" r:id="rId3"/>
    <sheet name="Prijzen VO" sheetId="2" r:id="rId4"/>
    <sheet name="Prijzen OO" sheetId="6" r:id="rId5"/>
    <sheet name="Eenmalige kosten" sheetId="3" r:id="rId6"/>
    <sheet name="Totaal" sheetId="4" r:id="rId7"/>
  </sheets>
  <definedNames>
    <definedName name="_xlnm.Print_Area" localSheetId="0">Bandbreedte!$A$1:$D$12</definedName>
    <definedName name="_xlnm.Print_Area" localSheetId="1">'Huurprijzen '!$A$1:$G$32</definedName>
    <definedName name="_xlnm.Print_Area" localSheetId="4">'Prijzen OO'!$A$1:$D$30</definedName>
    <definedName name="_xlnm.Print_Area" localSheetId="3">'Prijzen VO'!$A$1:$G$45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2" l="1"/>
  <c r="G28" i="2"/>
  <c r="G16" i="2"/>
  <c r="D40" i="2"/>
  <c r="D28" i="2"/>
  <c r="D16" i="2"/>
  <c r="D39" i="2"/>
  <c r="G39" i="2" s="1"/>
  <c r="F39" i="2"/>
  <c r="D27" i="2"/>
  <c r="G27" i="2" s="1"/>
  <c r="F27" i="2"/>
  <c r="D15" i="2"/>
  <c r="G15" i="2" s="1"/>
  <c r="F15" i="2"/>
  <c r="F9" i="5"/>
  <c r="F8" i="5"/>
  <c r="D30" i="6" l="1"/>
  <c r="D29" i="6"/>
  <c r="D28" i="6"/>
  <c r="D27" i="6"/>
  <c r="D26" i="6"/>
  <c r="D21" i="6"/>
  <c r="D20" i="6"/>
  <c r="D19" i="6"/>
  <c r="D18" i="6"/>
  <c r="D17" i="6"/>
  <c r="D33" i="2"/>
  <c r="G33" i="2" s="1"/>
  <c r="D34" i="2"/>
  <c r="G34" i="2" s="1"/>
  <c r="D35" i="2"/>
  <c r="G35" i="2" s="1"/>
  <c r="D36" i="2"/>
  <c r="G36" i="2" s="1"/>
  <c r="D37" i="2"/>
  <c r="G37" i="2" s="1"/>
  <c r="D38" i="2"/>
  <c r="G38" i="2" s="1"/>
  <c r="D32" i="2"/>
  <c r="G32" i="2" s="1"/>
  <c r="D21" i="2"/>
  <c r="G21" i="2" s="1"/>
  <c r="D22" i="2"/>
  <c r="D23" i="2"/>
  <c r="G23" i="2" s="1"/>
  <c r="D24" i="2"/>
  <c r="G24" i="2" s="1"/>
  <c r="D25" i="2"/>
  <c r="G25" i="2" s="1"/>
  <c r="D26" i="2"/>
  <c r="G26" i="2" s="1"/>
  <c r="D20" i="2"/>
  <c r="D9" i="2"/>
  <c r="D10" i="2"/>
  <c r="G10" i="2" s="1"/>
  <c r="D11" i="2"/>
  <c r="G11" i="2" s="1"/>
  <c r="D12" i="2"/>
  <c r="G12" i="2" s="1"/>
  <c r="D13" i="2"/>
  <c r="D14" i="2"/>
  <c r="D8" i="2"/>
  <c r="F38" i="2"/>
  <c r="F37" i="2"/>
  <c r="F36" i="2"/>
  <c r="F35" i="2"/>
  <c r="F34" i="2"/>
  <c r="F33" i="2"/>
  <c r="F32" i="2"/>
  <c r="F26" i="2"/>
  <c r="F25" i="2"/>
  <c r="F24" i="2"/>
  <c r="F23" i="2"/>
  <c r="F22" i="2"/>
  <c r="F21" i="2"/>
  <c r="F20" i="2"/>
  <c r="F10" i="2"/>
  <c r="F11" i="2"/>
  <c r="F12" i="2"/>
  <c r="D21" i="5"/>
  <c r="D20" i="5"/>
  <c r="D15" i="5"/>
  <c r="D14" i="5"/>
  <c r="E21" i="5"/>
  <c r="F21" i="5" s="1"/>
  <c r="E20" i="5"/>
  <c r="F20" i="5" s="1"/>
  <c r="E15" i="5"/>
  <c r="E14" i="5"/>
  <c r="D29" i="1"/>
  <c r="D28" i="1"/>
  <c r="D27" i="1"/>
  <c r="D21" i="1"/>
  <c r="D20" i="1"/>
  <c r="D19" i="1"/>
  <c r="H15" i="5" l="1"/>
  <c r="F15" i="5"/>
  <c r="I15" i="5" s="1"/>
  <c r="H14" i="5"/>
  <c r="F14" i="5"/>
  <c r="G20" i="2"/>
  <c r="H21" i="5"/>
  <c r="G22" i="2"/>
  <c r="I21" i="5"/>
  <c r="I20" i="5"/>
  <c r="H20" i="5"/>
  <c r="I14" i="5" l="1"/>
  <c r="F25" i="5"/>
  <c r="B6" i="4" s="1"/>
  <c r="B30" i="1" l="1"/>
  <c r="F29" i="1"/>
  <c r="F28" i="1"/>
  <c r="G28" i="1"/>
  <c r="F27" i="1"/>
  <c r="D11" i="1"/>
  <c r="D13" i="1"/>
  <c r="G13" i="1" s="1"/>
  <c r="D12" i="1"/>
  <c r="G21" i="1"/>
  <c r="G20" i="1"/>
  <c r="G19" i="1"/>
  <c r="F12" i="1"/>
  <c r="F13" i="1"/>
  <c r="F19" i="1"/>
  <c r="G29" i="1" l="1"/>
  <c r="D30" i="1"/>
  <c r="G27" i="1"/>
  <c r="G12" i="1"/>
  <c r="F20" i="1"/>
  <c r="F21" i="1"/>
  <c r="G30" i="1" l="1"/>
  <c r="G9" i="2" l="1"/>
  <c r="G14" i="2"/>
  <c r="I8" i="5"/>
  <c r="H9" i="5"/>
  <c r="G11" i="1"/>
  <c r="B22" i="1"/>
  <c r="G11" i="3"/>
  <c r="E11" i="3"/>
  <c r="H11" i="3" s="1"/>
  <c r="G14" i="3"/>
  <c r="G9" i="3"/>
  <c r="G10" i="3"/>
  <c r="G13" i="3"/>
  <c r="G8" i="3"/>
  <c r="D9" i="6"/>
  <c r="D10" i="6"/>
  <c r="D11" i="6"/>
  <c r="D12" i="6"/>
  <c r="D8" i="6"/>
  <c r="F11" i="1"/>
  <c r="H8" i="5"/>
  <c r="F9" i="2"/>
  <c r="F13" i="2"/>
  <c r="F14" i="2"/>
  <c r="F8" i="2"/>
  <c r="G13" i="2"/>
  <c r="G8" i="2"/>
  <c r="E14" i="3"/>
  <c r="H14" i="3" s="1"/>
  <c r="B14" i="1"/>
  <c r="E13" i="3"/>
  <c r="H13" i="3" s="1"/>
  <c r="E9" i="3"/>
  <c r="H9" i="3"/>
  <c r="E10" i="3"/>
  <c r="H10" i="3" s="1"/>
  <c r="E8" i="3"/>
  <c r="H8" i="3" s="1"/>
  <c r="E15" i="3" l="1"/>
  <c r="H15" i="3"/>
  <c r="G43" i="2"/>
  <c r="I9" i="5"/>
  <c r="I25" i="5" s="1"/>
  <c r="B8" i="4" l="1"/>
  <c r="C8" i="4" s="1"/>
  <c r="D43" i="2"/>
  <c r="B7" i="4" s="1"/>
  <c r="C7" i="4" s="1"/>
  <c r="D14" i="1"/>
  <c r="G14" i="1"/>
  <c r="C6" i="4"/>
  <c r="G22" i="1" l="1"/>
  <c r="G32" i="1" s="1"/>
  <c r="D22" i="1"/>
  <c r="D32" i="1" s="1"/>
  <c r="B5" i="4" s="1"/>
  <c r="C5" i="4" l="1"/>
  <c r="B11" i="4"/>
  <c r="C11" i="4" s="1"/>
</calcChain>
</file>

<file path=xl/sharedStrings.xml><?xml version="1.0" encoding="utf-8"?>
<sst xmlns="http://schemas.openxmlformats.org/spreadsheetml/2006/main" count="188" uniqueCount="107">
  <si>
    <t>Verwachte afname</t>
  </si>
  <si>
    <r>
      <t xml:space="preserve">Voor de door Inschrijver aangeboden producten en diensten dient dit prijzenblad te worden ingevuld </t>
    </r>
    <r>
      <rPr>
        <b/>
        <u/>
        <sz val="9"/>
        <color indexed="8"/>
        <rFont val="Tahoma"/>
        <family val="2"/>
      </rPr>
      <t>exclusief</t>
    </r>
    <r>
      <rPr>
        <b/>
        <sz val="9"/>
        <color indexed="8"/>
        <rFont val="Tahoma"/>
        <family val="2"/>
      </rPr>
      <t xml:space="preserve"> BTW. 
</t>
    </r>
  </si>
  <si>
    <t>Nummering Verplichte Optie</t>
  </si>
  <si>
    <t>Omschrijving</t>
  </si>
  <si>
    <t>Totaal</t>
  </si>
  <si>
    <r>
      <t xml:space="preserve">Voor de door Inschrijver aangeboden producten en diensten dient dit prijzenblad te worden ingevuld </t>
    </r>
    <r>
      <rPr>
        <b/>
        <u/>
        <sz val="9"/>
        <color indexed="8"/>
        <rFont val="Tahoma"/>
        <family val="2"/>
      </rPr>
      <t>exclusief</t>
    </r>
    <r>
      <rPr>
        <b/>
        <sz val="9"/>
        <color indexed="8"/>
        <rFont val="Tahoma"/>
        <family val="2"/>
      </rPr>
      <t xml:space="preserve"> BTW. </t>
    </r>
  </si>
  <si>
    <t>D1</t>
  </si>
  <si>
    <t>Kosten voor tussentijdse terugname per Apparaat</t>
  </si>
  <si>
    <t xml:space="preserve">Subtotaal Verplichte Opties </t>
  </si>
  <si>
    <t>Exclusief BTW</t>
  </si>
  <si>
    <t>Inclusief BTW</t>
  </si>
  <si>
    <t>Subtotaal Huurprijzen</t>
  </si>
  <si>
    <t>Subtotaal Afdrukprijzen</t>
  </si>
  <si>
    <t>Subtotaal Eenmalige kosten en overig</t>
  </si>
  <si>
    <t>(Specificaties zie Annex IV)</t>
  </si>
  <si>
    <t>Geschatte afname</t>
  </si>
  <si>
    <r>
      <rPr>
        <b/>
        <sz val="9"/>
        <color indexed="8"/>
        <rFont val="Tahoma"/>
        <family val="2"/>
      </rPr>
      <t>Tabel D (Optionele Opties)</t>
    </r>
    <r>
      <rPr>
        <sz val="9"/>
        <color indexed="8"/>
        <rFont val="Tahoma"/>
        <family val="2"/>
      </rPr>
      <t xml:space="preserve">
Optionele Opties (OO) zijn functionaliteiten die gewenst zijn als deze optie beschikbaar/leverbaar is, en </t>
    </r>
    <r>
      <rPr>
        <u/>
        <sz val="9"/>
        <color indexed="8"/>
        <rFont val="Tahoma"/>
        <family val="2"/>
      </rPr>
      <t>leiden niet tot uitsluiting van deelname</t>
    </r>
    <r>
      <rPr>
        <sz val="9"/>
        <color indexed="8"/>
        <rFont val="Tahoma"/>
        <family val="2"/>
      </rPr>
      <t xml:space="preserve"> en worden ook niet in de beoordeling meegenomen. Mocht een Optionele Optie reeds standaard op het Apparaat aanwezig zijn, dan kan Inschrijver ‘€ 0,00’ vermelden. Hiervoor worden door Inschrijver geen kosten in rekening gebracht als deze worden afgenomen.</t>
    </r>
  </si>
  <si>
    <t>Inschrijver vult alleen de grijs gekleurde cellen in.</t>
  </si>
  <si>
    <t>Subtotaal</t>
  </si>
  <si>
    <t>Totale contractwaarde</t>
  </si>
  <si>
    <t>Totaal excl. BTW</t>
  </si>
  <si>
    <t>Afdrukprijs
(excl. BTW)</t>
  </si>
  <si>
    <t>Prijs Apparaat, per maand (excl. BTW)</t>
  </si>
  <si>
    <t>Prijs Apparaat, per maand (incl. BTW)</t>
  </si>
  <si>
    <t>Huurprijs VO per
maand (excl BTW)</t>
  </si>
  <si>
    <t>Huurprijs VO per
maand (incl BTW)</t>
  </si>
  <si>
    <t>E / Kosten tijdens looptijd van overeenkomst</t>
  </si>
  <si>
    <t>Kosten per
Apparaat
(excl. BTW)</t>
  </si>
  <si>
    <t>Kosten per
persoon
(excl. BTW)</t>
  </si>
  <si>
    <t>Totaal incl. BTW</t>
  </si>
  <si>
    <t>Kosten per
persoon
(incl. BTW)</t>
  </si>
  <si>
    <t>Kosten per
Apparaat
(incl. BTW)</t>
  </si>
  <si>
    <t>Aantal 
personen</t>
  </si>
  <si>
    <r>
      <rPr>
        <b/>
        <sz val="9"/>
        <color indexed="8"/>
        <rFont val="Tahoma"/>
        <family val="2"/>
      </rPr>
      <t>Tabel C (Verplichte Opties)</t>
    </r>
    <r>
      <rPr>
        <sz val="9"/>
        <color indexed="8"/>
        <rFont val="Tahoma"/>
        <family val="2"/>
      </rPr>
      <t xml:space="preserve">
Verplichte Opties (VO) zijn functionaliteitseisen die niet in de standaard configuratie gevraagd worden, maar die wel geleverd moeten kunnen worden en waar dus een prijs voor moet worden afgegeven. Mocht een Verplichte Optie reeds standaard op het Apparaat aanwezig zijn, dan kan inschrijver
‘€ 0,00’ vermelden. </t>
    </r>
    <r>
      <rPr>
        <u/>
        <sz val="9"/>
        <color indexed="8"/>
        <rFont val="Tahoma"/>
        <family val="2"/>
      </rPr>
      <t>Het niet kunnen voldoen aan een Vereiste Optie leidt tot uitsluiting van deelname</t>
    </r>
    <r>
      <rPr>
        <sz val="9"/>
        <color indexed="8"/>
        <rFont val="Tahoma"/>
        <family val="2"/>
      </rPr>
      <t>.</t>
    </r>
  </si>
  <si>
    <t>Type Apparaat
(Specificaties zie Annex IV)</t>
  </si>
  <si>
    <r>
      <rPr>
        <b/>
        <sz val="9"/>
        <color indexed="8"/>
        <rFont val="Tahoma"/>
        <family val="2"/>
      </rPr>
      <t>Tabel E (Eenmalige kosten)</t>
    </r>
    <r>
      <rPr>
        <sz val="9"/>
        <color indexed="8"/>
        <rFont val="Tahoma"/>
        <family val="2"/>
      </rPr>
      <t xml:space="preserve">
Eenmalige kosten worden door Inschrijver slechts voor het aantal keren dat er daadwerkelijk van onderstaande diensten gebruik gemaakt word in rekening gebracht. De vermelde frequenties (aangeduid met een ‘*’), betreffen geen vaststaand gegeven, maar dienen uitsluitend als uitgangspunt bij de beoordeling. </t>
    </r>
    <r>
      <rPr>
        <b/>
        <i/>
        <sz val="9"/>
        <color indexed="8"/>
        <rFont val="Tahoma"/>
        <family val="2"/>
      </rPr>
      <t>Ter info</t>
    </r>
    <r>
      <rPr>
        <i/>
        <sz val="9"/>
        <color indexed="8"/>
        <rFont val="Tahoma"/>
        <family val="2"/>
      </rPr>
      <t>: De vermeldde kosten voor verhuizing, conversie en tussentijdse terugname zijn bedoeld voor de fysieke en administratieve werkzaamheden en staan los van KW 2.</t>
    </r>
  </si>
  <si>
    <t>Afdrukprijzen A4 en A3 o.b.v. verwachte volume</t>
  </si>
  <si>
    <t xml:space="preserve">Type </t>
  </si>
  <si>
    <t>Bandbreedte</t>
  </si>
  <si>
    <t>Aantal</t>
  </si>
  <si>
    <t>Beschrijving (specificatie zie Annex IV)</t>
  </si>
  <si>
    <t xml:space="preserve">Frequentie* </t>
  </si>
  <si>
    <r>
      <rPr>
        <b/>
        <sz val="9"/>
        <color indexed="8"/>
        <rFont val="Tahoma"/>
        <family val="2"/>
      </rPr>
      <t>Tabel A (Huurprijzen)</t>
    </r>
    <r>
      <rPr>
        <sz val="9"/>
        <color indexed="8"/>
        <rFont val="Tahoma"/>
        <family val="2"/>
      </rPr>
      <t xml:space="preserve">
</t>
    </r>
    <r>
      <rPr>
        <sz val="9"/>
        <color indexed="8"/>
        <rFont val="Tahoma"/>
        <family val="2"/>
      </rPr>
      <t xml:space="preserve">
</t>
    </r>
  </si>
  <si>
    <t>Kosten voor conversie per Apparaat</t>
  </si>
  <si>
    <r>
      <t xml:space="preserve">Kosten basisinstructie = </t>
    </r>
    <r>
      <rPr>
        <b/>
        <sz val="9"/>
        <color indexed="10"/>
        <rFont val="Tahoma"/>
        <family val="2"/>
      </rPr>
      <t>INCLUSIEF</t>
    </r>
    <r>
      <rPr>
        <sz val="9"/>
        <color indexed="10"/>
        <rFont val="Tahoma"/>
        <family val="2"/>
      </rPr>
      <t xml:space="preserve"> (zie Eis 405)</t>
    </r>
  </si>
  <si>
    <r>
      <rPr>
        <sz val="9"/>
        <color indexed="10"/>
        <rFont val="Tahoma"/>
        <family val="2"/>
      </rPr>
      <t xml:space="preserve">Kosten voor opleiden van medewerkers voor het verhelpen van 1e lijns storingen, waaronder het bijvullen van verbruiksmaterialen, zelfstandig oplossen van relatief eenvoudige verstoringen en vergaande kennis van menustructuur van de Apparatuur = </t>
    </r>
    <r>
      <rPr>
        <b/>
        <sz val="9"/>
        <color indexed="10"/>
        <rFont val="Tahoma"/>
        <family val="2"/>
      </rPr>
      <t>INCLUSIEF</t>
    </r>
  </si>
  <si>
    <t>Kosten voor training van medewerkers om met de meegeleverde beheertools te kunnen werken</t>
  </si>
  <si>
    <t>* Deze pagina is uitsluitend bedoeld ter informatie en hoeft niet te worden ingevuld.</t>
  </si>
  <si>
    <t>* Aan een uiteindelijke afname is van '0' stuks zijn uiteraard geen kosten verbonden voor Opdrachtgever</t>
  </si>
  <si>
    <t>35ppm Multifunctional zwart/kleur (A4/A3)</t>
  </si>
  <si>
    <t>Subtotaal 60 maanden</t>
  </si>
  <si>
    <t>Totaal excl. BTW
(na 60 maanden)</t>
  </si>
  <si>
    <t>Totaal (incl. BTW)
(na 60 maanden)</t>
  </si>
  <si>
    <t>0 – 30</t>
  </si>
  <si>
    <t>M1</t>
  </si>
  <si>
    <t>M2</t>
  </si>
  <si>
    <t>0 – 40</t>
  </si>
  <si>
    <t>A1 / Prijzen o.b.v. 60 maanden</t>
  </si>
  <si>
    <r>
      <t xml:space="preserve">A2 / Prijzen o.b.v. 12 maanden </t>
    </r>
    <r>
      <rPr>
        <b/>
        <sz val="9"/>
        <color rgb="FFFF0000"/>
        <rFont val="Tahoma"/>
        <family val="2"/>
      </rPr>
      <t>(1e verlenging)</t>
    </r>
  </si>
  <si>
    <r>
      <t xml:space="preserve">A3 / Prijzen o.b.v. 12 maanden  </t>
    </r>
    <r>
      <rPr>
        <b/>
        <sz val="9"/>
        <color rgb="FFFF0000"/>
        <rFont val="Tahoma"/>
        <family val="2"/>
      </rPr>
      <t>(2e verlenging)</t>
    </r>
  </si>
  <si>
    <t>Subtotaal 12 maanden</t>
  </si>
  <si>
    <t>Totaal 84 maanden</t>
  </si>
  <si>
    <t>Totaal excl. BTW
(na 12 maanden)</t>
  </si>
  <si>
    <t>Totaal (incl. BTW)
(na 12 maanden)</t>
  </si>
  <si>
    <r>
      <rPr>
        <b/>
        <sz val="9"/>
        <color indexed="8"/>
        <rFont val="Tahoma"/>
        <family val="2"/>
      </rPr>
      <t>Tabel B (Afdrukprijzen)</t>
    </r>
    <r>
      <rPr>
        <sz val="9"/>
        <color indexed="8"/>
        <rFont val="Tahoma"/>
        <family val="2"/>
      </rPr>
      <t xml:space="preserve"> 
- </t>
    </r>
    <r>
      <rPr>
        <i/>
        <sz val="9"/>
        <color indexed="8"/>
        <rFont val="Tahoma"/>
        <family val="2"/>
      </rPr>
      <t>Er dient per vraag één Afdrukprijs te worden afgegeven voor 84 maanden (dit is inclusief de 2 optionele jaren);
- Het is niet toegestaan een of meerdere Afdrukprijzen af te geven (per Apparaat of per jaar);
- Afdrukprijzen op maximaal 5 decimalen.</t>
    </r>
    <r>
      <rPr>
        <sz val="9"/>
        <color indexed="8"/>
        <rFont val="Tahoma"/>
        <family val="2"/>
      </rPr>
      <t xml:space="preserve">
</t>
    </r>
  </si>
  <si>
    <r>
      <t xml:space="preserve">Prijs per Afdruk </t>
    </r>
    <r>
      <rPr>
        <b/>
        <sz val="9"/>
        <color indexed="8"/>
        <rFont val="Tahoma"/>
        <family val="2"/>
      </rPr>
      <t>zwart</t>
    </r>
  </si>
  <si>
    <r>
      <t xml:space="preserve">Prijs per Afdruk </t>
    </r>
    <r>
      <rPr>
        <b/>
        <sz val="9"/>
        <color indexed="8"/>
        <rFont val="Tahoma"/>
        <family val="2"/>
      </rPr>
      <t>kleur</t>
    </r>
    <r>
      <rPr>
        <sz val="9"/>
        <color indexed="8"/>
        <rFont val="Tahoma"/>
        <family val="2"/>
      </rPr>
      <t xml:space="preserve"> </t>
    </r>
  </si>
  <si>
    <r>
      <t xml:space="preserve">Prijs per Afdruk </t>
    </r>
    <r>
      <rPr>
        <b/>
        <sz val="9"/>
        <color indexed="8"/>
        <rFont val="Tahoma"/>
        <family val="2"/>
      </rPr>
      <t>kleur</t>
    </r>
  </si>
  <si>
    <t>Na 12 maanden
totaal (excl. BTW)</t>
  </si>
  <si>
    <t>Na 12 maanden
totaal (incl. BTW)</t>
  </si>
  <si>
    <t>Na 60 maanden
totaal (excl. BTW)</t>
  </si>
  <si>
    <t>Na 60 maanden
totaal (incl. BTW)</t>
  </si>
  <si>
    <r>
      <rPr>
        <b/>
        <sz val="9"/>
        <color indexed="8"/>
        <rFont val="Tahoma"/>
        <family val="2"/>
      </rPr>
      <t>LET OP</t>
    </r>
    <r>
      <rPr>
        <sz val="9"/>
        <color indexed="8"/>
        <rFont val="Tahoma"/>
        <family val="2"/>
      </rPr>
      <t xml:space="preserve">: Inschrijver dient een prijs per Apparaattype op te geven die geldt voor de gehele contractperiode. Het is niet mogelijk voor de verschillende looptijden andere bedragen in te vullen. </t>
    </r>
    <r>
      <rPr>
        <sz val="9"/>
        <color indexed="8"/>
        <rFont val="Tahoma"/>
        <family val="2"/>
      </rPr>
      <t>Zie de indeling van de bandbreedtes in het 1e tabblad dit prijzenblad.</t>
    </r>
    <r>
      <rPr>
        <b/>
        <sz val="9"/>
        <color indexed="8"/>
        <rFont val="Tahoma"/>
        <family val="2"/>
      </rPr>
      <t xml:space="preserve">
Zie Annex V (Apparatuur- en volumegegevens) voor details m.b.t. de exacte looptijden per Apparaat.</t>
    </r>
  </si>
  <si>
    <t>De afdrukprijzen voor de verlengingsjaren zijn gelijk aan de afdrukprijzen als ingevuld in de cellen van tabel B1 (er kunnen geen andere prijzen ingevuld worden).</t>
  </si>
  <si>
    <t>Subtotaal 84 maanden</t>
  </si>
  <si>
    <t>VO-1 t.b.v. type M1</t>
  </si>
  <si>
    <t>VO-2 t.b.v. type M1</t>
  </si>
  <si>
    <t>VO-3 t.b.v. type M1</t>
  </si>
  <si>
    <t>VO-4 t.b.v. type M1</t>
  </si>
  <si>
    <t>VO-5 t.b.v. type M2</t>
  </si>
  <si>
    <t>VO-6 t.b.v. type M2</t>
  </si>
  <si>
    <t>VO-7 t.b.v. type M2</t>
  </si>
  <si>
    <t>C1 / Prijzen o.b.v. 60 maanden</t>
  </si>
  <si>
    <t>Totaal incl. BTW
(na 60 maanden)</t>
  </si>
  <si>
    <t>Totaal incl. BTW
(na 12 maanden)</t>
  </si>
  <si>
    <r>
      <t xml:space="preserve">C2 / Prijzen o.b.v. 12 maanden </t>
    </r>
    <r>
      <rPr>
        <b/>
        <sz val="9"/>
        <color rgb="FFFF0000"/>
        <rFont val="Tahoma"/>
        <family val="2"/>
      </rPr>
      <t>(1e verlenging)</t>
    </r>
  </si>
  <si>
    <r>
      <t xml:space="preserve">C3 / Prijzen o.b.v. 12 maanden </t>
    </r>
    <r>
      <rPr>
        <b/>
        <sz val="9"/>
        <color rgb="FFFF0000"/>
        <rFont val="Tahoma"/>
        <family val="2"/>
      </rPr>
      <t>(2e verlenging)</t>
    </r>
  </si>
  <si>
    <t>Huurprijs OO per maand gedurende 60 maanden van de overeenkomst exclusief BTW.</t>
  </si>
  <si>
    <t>Huurprijs OO per maand gedurende 60 maanden van de overeenkomst inclusief BTW.</t>
  </si>
  <si>
    <t>D2</t>
  </si>
  <si>
    <t>D3</t>
  </si>
  <si>
    <t>Huurprijs OO per maand gedurende 12 maanden van de overeenkomst exclusief BTW.</t>
  </si>
  <si>
    <t>Huurprijs OO per maand gedurende 12 maanden van de overeenkomst inclusief BTW.</t>
  </si>
  <si>
    <t>Kosten voor verhuizingen per Apparaat (zie Eis 605)</t>
  </si>
  <si>
    <t>Subtotalen (60+12+12 maanden)</t>
  </si>
  <si>
    <t>P</t>
  </si>
  <si>
    <t>60ppm Multifunctional zwart/kleur (A4/A3)</t>
  </si>
  <si>
    <t xml:space="preserve">NB: 
- De kolom ‘Aantal’ telt voor de berekening in deze aanbesteding.
- De exacte verdeling is niet 100% zeker te voorspellen. Het totaal van 65 stuks af te nemen Apparaten is echter  wel gegarandeerd (plus en minus een afwijking van 10%).
</t>
  </si>
  <si>
    <t xml:space="preserve">Type M1) 35ppm - Multifunctional Kleur A4/A3 </t>
  </si>
  <si>
    <t>Type P)   25ppm - Printer Kleur A4</t>
  </si>
  <si>
    <t>Type M2) 60ppm - Multifunctional Kleur A4/A3</t>
  </si>
  <si>
    <t>Verwacht jaarvolume</t>
  </si>
  <si>
    <t>25ppm Printer zwart/kleur (A4)</t>
  </si>
  <si>
    <t>B1 - Type P, M1 en M2 o.b.v. 60 maanden</t>
  </si>
  <si>
    <r>
      <t xml:space="preserve">B2 - Type P, M1 en M2 </t>
    </r>
    <r>
      <rPr>
        <b/>
        <sz val="9"/>
        <color rgb="FFFF0000"/>
        <rFont val="Tahoma"/>
        <family val="2"/>
      </rPr>
      <t>(1e verlenging)</t>
    </r>
  </si>
  <si>
    <r>
      <t xml:space="preserve">B3 - Type P, M1 en M2 </t>
    </r>
    <r>
      <rPr>
        <b/>
        <sz val="9"/>
        <color rgb="FFFF0000"/>
        <rFont val="Tahoma"/>
        <family val="2"/>
      </rPr>
      <t>(2e verlenging)</t>
    </r>
  </si>
  <si>
    <t>Printmanagementsoftware MFP's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</si>
</sst>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00000_ ;_ &quot;€&quot;\ * \-#,##0.00000_ ;_ &quot;€&quot;\ * &quot;-&quot;?????_ ;_ @_ "/>
  </numFmts>
  <fonts count="38" x14ac:knownFonts="1">
    <font>
      <sz val="11"/>
      <color theme="1"/>
      <name val="Calibri"/>
      <family val="2"/>
      <scheme val="minor"/>
    </font>
    <font>
      <sz val="9"/>
      <color indexed="8"/>
      <name val="Tahoma"/>
      <family val="2"/>
    </font>
    <font>
      <b/>
      <sz val="9"/>
      <color indexed="8"/>
      <name val="Tahoma"/>
      <family val="2"/>
    </font>
    <font>
      <u/>
      <sz val="9"/>
      <color indexed="8"/>
      <name val="Tahoma"/>
      <family val="2"/>
    </font>
    <font>
      <i/>
      <sz val="9"/>
      <color indexed="8"/>
      <name val="Tahoma"/>
      <family val="2"/>
    </font>
    <font>
      <b/>
      <u/>
      <sz val="9"/>
      <color indexed="8"/>
      <name val="Tahoma"/>
      <family val="2"/>
    </font>
    <font>
      <b/>
      <i/>
      <sz val="9"/>
      <color indexed="8"/>
      <name val="Tahoma"/>
      <family val="2"/>
    </font>
    <font>
      <sz val="9"/>
      <name val="Tahoma"/>
      <family val="2"/>
    </font>
    <font>
      <sz val="9"/>
      <color indexed="10"/>
      <name val="Tahoma"/>
      <family val="2"/>
    </font>
    <font>
      <b/>
      <sz val="9"/>
      <color indexed="10"/>
      <name val="Tahoma"/>
      <family val="2"/>
    </font>
    <font>
      <sz val="11"/>
      <color theme="1"/>
      <name val="Calibri"/>
      <family val="2"/>
      <scheme val="minor"/>
    </font>
    <font>
      <b/>
      <sz val="11"/>
      <color theme="0"/>
      <name val="Calibri"/>
      <family val="2"/>
      <scheme val="minor"/>
    </font>
    <font>
      <sz val="9"/>
      <color theme="1"/>
      <name val="Tahoma"/>
      <family val="2"/>
    </font>
    <font>
      <b/>
      <sz val="9"/>
      <color theme="0"/>
      <name val="Tahoma"/>
      <family val="2"/>
    </font>
    <font>
      <b/>
      <sz val="9"/>
      <color theme="1"/>
      <name val="Tahoma"/>
      <family val="2"/>
    </font>
    <font>
      <sz val="12"/>
      <color theme="1"/>
      <name val="Tahoma"/>
      <family val="2"/>
    </font>
    <font>
      <sz val="12"/>
      <color theme="0" tint="-0.499984740745262"/>
      <name val="Tahoma"/>
      <family val="2"/>
    </font>
    <font>
      <sz val="16"/>
      <color theme="1"/>
      <name val="Tahoma"/>
      <family val="2"/>
    </font>
    <font>
      <b/>
      <sz val="18"/>
      <color theme="0"/>
      <name val="Tahoma"/>
      <family val="2"/>
    </font>
    <font>
      <sz val="16"/>
      <color theme="0"/>
      <name val="Tahoma"/>
      <family val="2"/>
    </font>
    <font>
      <sz val="12"/>
      <color theme="1"/>
      <name val="Calibri"/>
      <family val="2"/>
      <scheme val="minor"/>
    </font>
    <font>
      <sz val="12"/>
      <color theme="0" tint="-0.34998626667073579"/>
      <name val="Tahoma"/>
      <family val="2"/>
    </font>
    <font>
      <sz val="12"/>
      <color theme="0" tint="-0.249977111117893"/>
      <name val="Tahoma"/>
      <family val="2"/>
    </font>
    <font>
      <b/>
      <sz val="9"/>
      <color theme="0" tint="-0.249977111117893"/>
      <name val="Tahoma"/>
      <family val="2"/>
    </font>
    <font>
      <sz val="9"/>
      <color theme="0" tint="-0.249977111117893"/>
      <name val="Tahoma"/>
      <family val="2"/>
    </font>
    <font>
      <b/>
      <sz val="9"/>
      <color theme="0" tint="-0.34998626667073579"/>
      <name val="Tahoma"/>
      <family val="2"/>
    </font>
    <font>
      <sz val="9"/>
      <color theme="0" tint="-0.34998626667073579"/>
      <name val="Tahoma"/>
      <family val="2"/>
    </font>
    <font>
      <sz val="9"/>
      <color rgb="FFFF0000"/>
      <name val="Tahoma"/>
      <family val="2"/>
    </font>
    <font>
      <sz val="9"/>
      <color theme="5" tint="0.39997558519241921"/>
      <name val="Tahoma"/>
      <family val="2"/>
    </font>
    <font>
      <sz val="8"/>
      <color theme="1"/>
      <name val="Tahoma"/>
      <family val="2"/>
    </font>
    <font>
      <b/>
      <sz val="8"/>
      <color theme="1"/>
      <name val="Tahoma"/>
      <family val="2"/>
    </font>
    <font>
      <b/>
      <sz val="8"/>
      <color theme="0"/>
      <name val="Tahoma"/>
      <family val="2"/>
    </font>
    <font>
      <i/>
      <sz val="9"/>
      <color theme="1"/>
      <name val="Tahoma"/>
      <family val="2"/>
    </font>
    <font>
      <i/>
      <sz val="10.5"/>
      <color theme="1"/>
      <name val="Calibri"/>
      <family val="2"/>
      <scheme val="minor"/>
    </font>
    <font>
      <sz val="10.5"/>
      <color theme="1"/>
      <name val="Calibri"/>
      <family val="2"/>
      <scheme val="minor"/>
    </font>
    <font>
      <b/>
      <sz val="9"/>
      <color rgb="FFFF0000"/>
      <name val="Tahoma"/>
      <family val="2"/>
    </font>
    <font>
      <i/>
      <sz val="9"/>
      <color rgb="FFFF0000"/>
      <name val="Tahoma"/>
      <family val="2"/>
    </font>
    <font>
      <sz val="8"/>
      <name val="Calibri"/>
      <family val="2"/>
      <scheme val="minor"/>
    </font>
  </fonts>
  <fills count="18">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theme="9"/>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0000"/>
        <bgColor indexed="64"/>
      </patternFill>
    </fill>
    <fill>
      <patternFill patternType="solid">
        <fgColor theme="1"/>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6" tint="0.59999389629810485"/>
        <bgColor indexed="64"/>
      </patternFill>
    </fill>
    <fill>
      <patternFill patternType="solid">
        <fgColor rgb="FF000000"/>
        <bgColor indexed="64"/>
      </patternFill>
    </fill>
    <fill>
      <patternFill patternType="solid">
        <fgColor rgb="FFBFBFBF"/>
        <bgColor indexed="64"/>
      </patternFill>
    </fill>
    <fill>
      <patternFill patternType="solid">
        <fgColor rgb="FF00B050"/>
        <bgColor indexed="64"/>
      </patternFill>
    </fill>
    <fill>
      <patternFill patternType="solid">
        <fgColor theme="9"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thick">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dashDot">
        <color rgb="FFFF0000"/>
      </left>
      <right/>
      <top style="dashDot">
        <color rgb="FFFF0000"/>
      </top>
      <bottom style="dashDot">
        <color rgb="FFFF0000"/>
      </bottom>
      <diagonal/>
    </border>
    <border>
      <left/>
      <right/>
      <top style="dashDot">
        <color rgb="FFFF0000"/>
      </top>
      <bottom style="dashDot">
        <color rgb="FFFF0000"/>
      </bottom>
      <diagonal/>
    </border>
    <border>
      <left/>
      <right style="dashDot">
        <color rgb="FFFF0000"/>
      </right>
      <top style="dashDot">
        <color rgb="FFFF0000"/>
      </top>
      <bottom style="dashDot">
        <color rgb="FFFF000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1"/>
      </left>
      <right style="thin">
        <color theme="1"/>
      </right>
      <top style="thin">
        <color theme="1"/>
      </top>
      <bottom style="thin">
        <color theme="1"/>
      </bottom>
      <diagonal/>
    </border>
  </borders>
  <cellStyleXfs count="2">
    <xf numFmtId="0" fontId="0" fillId="0" borderId="0"/>
    <xf numFmtId="44" fontId="10" fillId="0" borderId="0" applyFont="0" applyFill="0" applyBorder="0" applyAlignment="0" applyProtection="0"/>
  </cellStyleXfs>
  <cellXfs count="176">
    <xf numFmtId="0" fontId="0" fillId="0" borderId="0" xfId="0"/>
    <xf numFmtId="0" fontId="12" fillId="0" borderId="0" xfId="0" applyFont="1" applyAlignment="1">
      <alignment vertical="top" wrapText="1"/>
    </xf>
    <xf numFmtId="0" fontId="13" fillId="0" borderId="0" xfId="0" applyFont="1" applyAlignment="1">
      <alignment vertical="top" wrapText="1"/>
    </xf>
    <xf numFmtId="0" fontId="12" fillId="0" borderId="0" xfId="0" applyFont="1" applyAlignment="1">
      <alignment horizontal="center" vertical="top" wrapText="1"/>
    </xf>
    <xf numFmtId="3" fontId="12" fillId="0" borderId="0" xfId="0" applyNumberFormat="1" applyFont="1" applyAlignment="1">
      <alignment horizontal="center" vertical="top" wrapText="1"/>
    </xf>
    <xf numFmtId="44" fontId="12" fillId="0" borderId="0" xfId="1" applyFont="1" applyFill="1" applyAlignment="1">
      <alignment vertical="top" wrapText="1"/>
    </xf>
    <xf numFmtId="0" fontId="14" fillId="0" borderId="0" xfId="0" applyFont="1" applyAlignment="1">
      <alignment vertical="center" wrapText="1"/>
    </xf>
    <xf numFmtId="44" fontId="14" fillId="0" borderId="0" xfId="0" applyNumberFormat="1" applyFont="1" applyAlignment="1">
      <alignment vertical="center" wrapText="1"/>
    </xf>
    <xf numFmtId="0" fontId="15" fillId="2" borderId="1" xfId="0" applyFont="1" applyFill="1" applyBorder="1" applyAlignment="1">
      <alignment vertical="center" wrapText="1"/>
    </xf>
    <xf numFmtId="0" fontId="15" fillId="3" borderId="1" xfId="0" applyFont="1" applyFill="1" applyBorder="1" applyAlignment="1">
      <alignment vertical="center" wrapText="1"/>
    </xf>
    <xf numFmtId="0" fontId="15" fillId="4" borderId="1" xfId="0" applyFont="1" applyFill="1" applyBorder="1" applyAlignment="1">
      <alignment vertical="center" wrapText="1"/>
    </xf>
    <xf numFmtId="0" fontId="15" fillId="5" borderId="1" xfId="0" applyFont="1" applyFill="1" applyBorder="1" applyAlignment="1">
      <alignment vertical="center" wrapText="1"/>
    </xf>
    <xf numFmtId="44" fontId="15" fillId="0" borderId="0" xfId="0" applyNumberFormat="1" applyFont="1" applyAlignment="1">
      <alignment horizontal="center" vertical="center" wrapText="1"/>
    </xf>
    <xf numFmtId="0" fontId="15" fillId="0" borderId="0" xfId="0" applyFont="1" applyAlignment="1">
      <alignment vertical="center" wrapText="1"/>
    </xf>
    <xf numFmtId="44" fontId="15" fillId="2" borderId="1" xfId="0" applyNumberFormat="1" applyFont="1" applyFill="1" applyBorder="1" applyAlignment="1">
      <alignment horizontal="center" vertical="center" wrapText="1"/>
    </xf>
    <xf numFmtId="44" fontId="15" fillId="3" borderId="1" xfId="0" applyNumberFormat="1" applyFont="1" applyFill="1" applyBorder="1" applyAlignment="1">
      <alignment horizontal="center" vertical="center" wrapText="1"/>
    </xf>
    <xf numFmtId="44" fontId="15" fillId="4" borderId="1" xfId="0" applyNumberFormat="1" applyFont="1" applyFill="1" applyBorder="1" applyAlignment="1">
      <alignment horizontal="center" vertical="center" wrapText="1"/>
    </xf>
    <xf numFmtId="44" fontId="15" fillId="5" borderId="1" xfId="0" applyNumberFormat="1" applyFont="1" applyFill="1" applyBorder="1" applyAlignment="1">
      <alignment horizontal="center" vertical="center" wrapText="1"/>
    </xf>
    <xf numFmtId="44" fontId="16" fillId="0" borderId="0" xfId="1" applyFont="1" applyFill="1" applyBorder="1" applyAlignment="1">
      <alignment horizontal="center" vertical="center" wrapText="1"/>
    </xf>
    <xf numFmtId="0" fontId="17" fillId="0" borderId="1" xfId="0" applyFont="1" applyBorder="1" applyAlignment="1">
      <alignment horizontal="right" vertical="center" wrapText="1"/>
    </xf>
    <xf numFmtId="0" fontId="17" fillId="0" borderId="1" xfId="0" applyFont="1" applyBorder="1" applyAlignment="1">
      <alignment horizontal="left" vertical="top" wrapText="1"/>
    </xf>
    <xf numFmtId="44" fontId="12" fillId="6" borderId="1" xfId="1" applyFont="1" applyFill="1" applyBorder="1" applyAlignment="1" applyProtection="1">
      <alignment wrapText="1"/>
      <protection locked="0"/>
    </xf>
    <xf numFmtId="0" fontId="18" fillId="7" borderId="1" xfId="0" applyFont="1" applyFill="1" applyBorder="1" applyAlignment="1">
      <alignment vertical="top" wrapText="1"/>
    </xf>
    <xf numFmtId="0" fontId="19" fillId="7" borderId="1" xfId="0" applyFont="1" applyFill="1" applyBorder="1" applyAlignment="1">
      <alignment vertical="center" wrapText="1"/>
    </xf>
    <xf numFmtId="44" fontId="19" fillId="7" borderId="1" xfId="0" applyNumberFormat="1" applyFont="1" applyFill="1" applyBorder="1" applyAlignment="1">
      <alignment horizontal="center" vertical="center" wrapText="1"/>
    </xf>
    <xf numFmtId="0" fontId="15" fillId="8" borderId="1" xfId="0" applyFont="1" applyFill="1" applyBorder="1" applyAlignment="1">
      <alignment vertical="center" wrapText="1"/>
    </xf>
    <xf numFmtId="0" fontId="15" fillId="8" borderId="1" xfId="0" applyFont="1" applyFill="1" applyBorder="1" applyAlignment="1">
      <alignment horizontal="center" vertical="center" wrapText="1"/>
    </xf>
    <xf numFmtId="44" fontId="16" fillId="8" borderId="1" xfId="1" applyFont="1" applyFill="1" applyBorder="1" applyAlignment="1">
      <alignment horizontal="center" vertical="center" wrapText="1"/>
    </xf>
    <xf numFmtId="0" fontId="12" fillId="8" borderId="1" xfId="0" applyFont="1" applyFill="1" applyBorder="1" applyAlignment="1">
      <alignment vertical="top" wrapText="1"/>
    </xf>
    <xf numFmtId="0" fontId="12" fillId="8" borderId="1" xfId="0" applyFont="1" applyFill="1" applyBorder="1" applyAlignment="1">
      <alignment horizontal="center" vertical="top" wrapText="1"/>
    </xf>
    <xf numFmtId="0" fontId="1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3" fillId="8" borderId="2" xfId="0" applyFont="1" applyFill="1" applyBorder="1" applyAlignment="1">
      <alignment horizontal="left" vertical="top" wrapText="1"/>
    </xf>
    <xf numFmtId="0" fontId="14" fillId="4" borderId="1" xfId="0" applyFont="1" applyFill="1" applyBorder="1"/>
    <xf numFmtId="0" fontId="12" fillId="0" borderId="1" xfId="0" applyFont="1" applyBorder="1" applyAlignment="1">
      <alignment horizontal="center" wrapText="1"/>
    </xf>
    <xf numFmtId="44" fontId="12" fillId="0" borderId="1" xfId="1" applyFont="1" applyFill="1" applyBorder="1" applyAlignment="1" applyProtection="1">
      <alignment wrapText="1"/>
    </xf>
    <xf numFmtId="0" fontId="12" fillId="0" borderId="3" xfId="0" applyFont="1" applyBorder="1" applyAlignment="1">
      <alignment horizontal="center" wrapText="1"/>
    </xf>
    <xf numFmtId="0" fontId="15" fillId="4" borderId="0" xfId="0" applyFont="1" applyFill="1"/>
    <xf numFmtId="44" fontId="15" fillId="4" borderId="0" xfId="0" applyNumberFormat="1" applyFont="1" applyFill="1"/>
    <xf numFmtId="3" fontId="12" fillId="0" borderId="1" xfId="1" applyNumberFormat="1" applyFont="1" applyBorder="1" applyAlignment="1" applyProtection="1">
      <alignment horizontal="center" vertical="center" wrapText="1"/>
    </xf>
    <xf numFmtId="44" fontId="12" fillId="0" borderId="1" xfId="1" applyFont="1" applyBorder="1" applyAlignment="1" applyProtection="1">
      <alignment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44" fontId="12" fillId="0" borderId="1" xfId="1" applyFont="1" applyBorder="1" applyProtection="1"/>
    <xf numFmtId="0" fontId="20" fillId="0" borderId="0" xfId="0" applyFont="1"/>
    <xf numFmtId="0" fontId="14" fillId="9" borderId="1" xfId="0" applyFont="1" applyFill="1" applyBorder="1"/>
    <xf numFmtId="44" fontId="21" fillId="6" borderId="1" xfId="1" applyFont="1" applyFill="1" applyBorder="1" applyAlignment="1">
      <alignment horizontal="center" vertical="center" wrapText="1"/>
    </xf>
    <xf numFmtId="44" fontId="21" fillId="10" borderId="0" xfId="0" applyNumberFormat="1" applyFont="1" applyFill="1"/>
    <xf numFmtId="0" fontId="12" fillId="0" borderId="0" xfId="0" applyFont="1" applyAlignment="1">
      <alignment vertical="center"/>
    </xf>
    <xf numFmtId="0" fontId="15" fillId="5" borderId="0" xfId="0" applyFont="1" applyFill="1"/>
    <xf numFmtId="44" fontId="15" fillId="5" borderId="0" xfId="0" applyNumberFormat="1" applyFont="1" applyFill="1"/>
    <xf numFmtId="44" fontId="22" fillId="12" borderId="0" xfId="0" applyNumberFormat="1" applyFont="1" applyFill="1"/>
    <xf numFmtId="44" fontId="21" fillId="13" borderId="0" xfId="0" applyNumberFormat="1" applyFont="1" applyFill="1"/>
    <xf numFmtId="164" fontId="12" fillId="6" borderId="4" xfId="1" applyNumberFormat="1" applyFont="1" applyFill="1" applyBorder="1" applyAlignment="1" applyProtection="1">
      <alignment horizontal="left" vertical="center" wrapText="1"/>
      <protection locked="0"/>
    </xf>
    <xf numFmtId="0" fontId="13" fillId="8" borderId="1" xfId="0" applyFont="1" applyFill="1" applyBorder="1" applyAlignment="1">
      <alignment vertical="top" wrapText="1"/>
    </xf>
    <xf numFmtId="44" fontId="12" fillId="0" borderId="1" xfId="1" applyFont="1" applyBorder="1" applyAlignment="1" applyProtection="1">
      <alignment horizontal="left" vertical="center" wrapText="1"/>
    </xf>
    <xf numFmtId="44" fontId="12" fillId="6" borderId="4" xfId="1" applyFont="1" applyFill="1" applyBorder="1" applyAlignment="1" applyProtection="1">
      <alignment wrapText="1"/>
      <protection locked="0"/>
    </xf>
    <xf numFmtId="0" fontId="12" fillId="0" borderId="4" xfId="0" applyFont="1" applyBorder="1" applyAlignment="1">
      <alignment wrapText="1"/>
    </xf>
    <xf numFmtId="0" fontId="12" fillId="0" borderId="5" xfId="0" applyFont="1" applyBorder="1" applyAlignment="1">
      <alignment wrapText="1"/>
    </xf>
    <xf numFmtId="44" fontId="12" fillId="0" borderId="0" xfId="1" applyFont="1" applyFill="1" applyBorder="1" applyAlignment="1" applyProtection="1">
      <alignment horizontal="left" vertical="center" wrapText="1"/>
    </xf>
    <xf numFmtId="44" fontId="15" fillId="0" borderId="0" xfId="0" applyNumberFormat="1" applyFont="1"/>
    <xf numFmtId="0" fontId="13" fillId="8" borderId="4" xfId="0" applyFont="1" applyFill="1" applyBorder="1" applyAlignment="1">
      <alignment horizontal="left" vertical="top" wrapText="1"/>
    </xf>
    <xf numFmtId="44" fontId="12" fillId="0" borderId="0" xfId="1" applyFont="1" applyFill="1" applyBorder="1" applyProtection="1"/>
    <xf numFmtId="0" fontId="11" fillId="0" borderId="0" xfId="0" applyFont="1" applyAlignment="1">
      <alignment wrapText="1"/>
    </xf>
    <xf numFmtId="0" fontId="13" fillId="0" borderId="0" xfId="0" applyFont="1" applyAlignment="1">
      <alignment horizontal="left" vertical="top"/>
    </xf>
    <xf numFmtId="0" fontId="12" fillId="4" borderId="6" xfId="0" applyFont="1" applyFill="1" applyBorder="1"/>
    <xf numFmtId="0" fontId="14" fillId="2" borderId="4" xfId="0" applyFont="1" applyFill="1" applyBorder="1"/>
    <xf numFmtId="0" fontId="12" fillId="2" borderId="6" xfId="0" applyFont="1" applyFill="1" applyBorder="1"/>
    <xf numFmtId="0" fontId="13" fillId="0" borderId="0" xfId="0" applyFont="1" applyAlignment="1">
      <alignment horizontal="left" vertical="top" wrapText="1"/>
    </xf>
    <xf numFmtId="44" fontId="12" fillId="0" borderId="0" xfId="1" applyFont="1" applyFill="1" applyBorder="1" applyAlignment="1" applyProtection="1">
      <alignment wrapText="1"/>
    </xf>
    <xf numFmtId="44" fontId="12" fillId="0" borderId="0" xfId="0" applyNumberFormat="1" applyFont="1" applyAlignment="1">
      <alignment vertical="center" wrapText="1"/>
    </xf>
    <xf numFmtId="0" fontId="23" fillId="12" borderId="16" xfId="0" applyFont="1" applyFill="1" applyBorder="1" applyAlignment="1">
      <alignment vertical="top" wrapText="1"/>
    </xf>
    <xf numFmtId="44" fontId="24" fillId="12" borderId="16" xfId="1" applyFont="1" applyFill="1" applyBorder="1" applyAlignment="1" applyProtection="1">
      <alignment wrapText="1"/>
    </xf>
    <xf numFmtId="0" fontId="21" fillId="6" borderId="17" xfId="0" applyFont="1" applyFill="1" applyBorder="1" applyAlignment="1">
      <alignment horizontal="right" vertical="center" wrapText="1"/>
    </xf>
    <xf numFmtId="44" fontId="21" fillId="6" borderId="17" xfId="1" applyFont="1" applyFill="1" applyBorder="1" applyAlignment="1">
      <alignment horizontal="center" vertical="center" wrapText="1"/>
    </xf>
    <xf numFmtId="0" fontId="25" fillId="0" borderId="18" xfId="0" applyFont="1" applyBorder="1" applyAlignment="1">
      <alignment vertical="top" wrapText="1"/>
    </xf>
    <xf numFmtId="44" fontId="26" fillId="0" borderId="18" xfId="1" applyFont="1" applyFill="1" applyBorder="1" applyAlignment="1" applyProtection="1">
      <alignment wrapText="1"/>
    </xf>
    <xf numFmtId="0" fontId="25" fillId="10" borderId="16" xfId="0" applyFont="1" applyFill="1" applyBorder="1" applyAlignment="1">
      <alignment horizontal="left" vertical="top" wrapText="1"/>
    </xf>
    <xf numFmtId="44" fontId="26" fillId="10" borderId="16" xfId="1" applyFont="1" applyFill="1" applyBorder="1" applyAlignment="1" applyProtection="1">
      <alignment wrapText="1"/>
    </xf>
    <xf numFmtId="0" fontId="25" fillId="11" borderId="16" xfId="0" applyFont="1" applyFill="1" applyBorder="1" applyAlignment="1">
      <alignment horizontal="left" vertical="top" wrapText="1"/>
    </xf>
    <xf numFmtId="0" fontId="25" fillId="11" borderId="16" xfId="0" applyFont="1" applyFill="1" applyBorder="1" applyAlignment="1">
      <alignment vertical="top" wrapText="1"/>
    </xf>
    <xf numFmtId="164" fontId="26" fillId="11" borderId="16" xfId="1" applyNumberFormat="1" applyFont="1" applyFill="1" applyBorder="1" applyAlignment="1" applyProtection="1">
      <alignment horizontal="left" vertical="center" wrapText="1"/>
    </xf>
    <xf numFmtId="44" fontId="26" fillId="11" borderId="16" xfId="1" applyFont="1" applyFill="1" applyBorder="1" applyAlignment="1" applyProtection="1">
      <alignment horizontal="left" vertical="center" wrapText="1"/>
    </xf>
    <xf numFmtId="44" fontId="26" fillId="13" borderId="16" xfId="1" applyFont="1" applyFill="1" applyBorder="1" applyProtection="1"/>
    <xf numFmtId="164" fontId="26" fillId="0" borderId="0" xfId="1" applyNumberFormat="1" applyFont="1" applyFill="1" applyBorder="1" applyAlignment="1" applyProtection="1">
      <alignment horizontal="left" vertical="center" wrapText="1"/>
    </xf>
    <xf numFmtId="44" fontId="26" fillId="0" borderId="0" xfId="1" applyFont="1" applyFill="1" applyBorder="1" applyAlignment="1" applyProtection="1">
      <alignment horizontal="left" vertical="center" wrapText="1"/>
    </xf>
    <xf numFmtId="44" fontId="27" fillId="0" borderId="1" xfId="0" applyNumberFormat="1" applyFont="1" applyBorder="1" applyAlignment="1">
      <alignment vertical="center" wrapText="1"/>
    </xf>
    <xf numFmtId="44" fontId="28" fillId="12" borderId="16" xfId="1" applyFont="1" applyFill="1" applyBorder="1" applyAlignment="1" applyProtection="1">
      <alignment vertical="center" wrapText="1"/>
    </xf>
    <xf numFmtId="0" fontId="13" fillId="14" borderId="1" xfId="0" applyFont="1" applyFill="1" applyBorder="1" applyAlignment="1">
      <alignment horizontal="left" vertical="top" wrapText="1"/>
    </xf>
    <xf numFmtId="164" fontId="12" fillId="0" borderId="0" xfId="1" applyNumberFormat="1" applyFont="1" applyFill="1" applyBorder="1" applyAlignment="1" applyProtection="1">
      <alignment horizontal="left" vertical="center" wrapText="1"/>
    </xf>
    <xf numFmtId="44" fontId="27" fillId="0" borderId="4" xfId="1" applyFont="1" applyFill="1" applyBorder="1" applyAlignment="1" applyProtection="1">
      <alignment vertical="center" wrapText="1"/>
    </xf>
    <xf numFmtId="0" fontId="29" fillId="0" borderId="9" xfId="0" applyFont="1" applyBorder="1" applyAlignment="1">
      <alignment wrapText="1"/>
    </xf>
    <xf numFmtId="0" fontId="29" fillId="0" borderId="10" xfId="0" applyFont="1" applyBorder="1" applyAlignment="1">
      <alignment horizontal="center" wrapText="1"/>
    </xf>
    <xf numFmtId="0" fontId="30" fillId="15" borderId="10" xfId="0" applyFont="1" applyFill="1" applyBorder="1" applyAlignment="1">
      <alignment horizontal="center" wrapText="1"/>
    </xf>
    <xf numFmtId="0" fontId="29" fillId="0" borderId="10" xfId="0" applyFont="1" applyBorder="1" applyAlignment="1">
      <alignment wrapText="1"/>
    </xf>
    <xf numFmtId="0" fontId="31" fillId="14" borderId="11" xfId="0" applyFont="1" applyFill="1" applyBorder="1" applyAlignment="1">
      <alignment vertical="top" wrapText="1"/>
    </xf>
    <xf numFmtId="0" fontId="31" fillId="14" borderId="12" xfId="0" applyFont="1" applyFill="1" applyBorder="1" applyAlignment="1">
      <alignment vertical="top" wrapText="1"/>
    </xf>
    <xf numFmtId="0" fontId="30" fillId="15" borderId="13" xfId="0" applyFont="1" applyFill="1" applyBorder="1" applyAlignment="1">
      <alignment horizontal="center" wrapText="1"/>
    </xf>
    <xf numFmtId="3" fontId="12" fillId="0" borderId="4" xfId="0" applyNumberFormat="1" applyFont="1" applyBorder="1" applyAlignment="1">
      <alignment horizontal="center" vertical="top" wrapText="1"/>
    </xf>
    <xf numFmtId="3" fontId="12" fillId="0" borderId="8" xfId="0" applyNumberFormat="1" applyFont="1" applyBorder="1" applyAlignment="1">
      <alignment horizontal="center" vertical="top" wrapText="1"/>
    </xf>
    <xf numFmtId="44" fontId="12" fillId="0" borderId="7" xfId="1" applyFont="1" applyBorder="1" applyAlignment="1" applyProtection="1">
      <alignment horizontal="left" vertical="center" wrapText="1"/>
    </xf>
    <xf numFmtId="164" fontId="26" fillId="11" borderId="19" xfId="1" applyNumberFormat="1" applyFont="1" applyFill="1" applyBorder="1" applyAlignment="1" applyProtection="1">
      <alignment horizontal="left" vertical="center" wrapText="1"/>
    </xf>
    <xf numFmtId="44" fontId="26" fillId="11" borderId="19" xfId="1" applyFont="1" applyFill="1" applyBorder="1" applyAlignment="1" applyProtection="1">
      <alignment horizontal="left" vertical="center" wrapText="1"/>
    </xf>
    <xf numFmtId="0" fontId="13" fillId="14" borderId="4" xfId="0" applyFont="1" applyFill="1" applyBorder="1" applyAlignment="1">
      <alignment vertical="top" wrapText="1"/>
    </xf>
    <xf numFmtId="0" fontId="13" fillId="14" borderId="1" xfId="0" applyFont="1" applyFill="1" applyBorder="1" applyAlignment="1">
      <alignment vertical="top" wrapText="1"/>
    </xf>
    <xf numFmtId="3" fontId="27" fillId="0" borderId="1" xfId="1" applyNumberFormat="1" applyFont="1" applyBorder="1" applyAlignment="1" applyProtection="1">
      <alignment horizontal="center" vertical="center" wrapText="1"/>
    </xf>
    <xf numFmtId="44" fontId="27" fillId="0" borderId="1" xfId="1" applyFont="1" applyBorder="1" applyAlignment="1" applyProtection="1">
      <alignment wrapText="1"/>
    </xf>
    <xf numFmtId="44" fontId="7" fillId="0" borderId="1" xfId="0" applyNumberFormat="1" applyFont="1" applyBorder="1" applyAlignment="1">
      <alignment vertical="center" wrapText="1"/>
    </xf>
    <xf numFmtId="44" fontId="24" fillId="12" borderId="16" xfId="1" applyFont="1" applyFill="1" applyBorder="1" applyAlignment="1" applyProtection="1">
      <alignment vertical="center" wrapText="1"/>
    </xf>
    <xf numFmtId="44" fontId="27" fillId="0" borderId="4" xfId="1" applyFont="1" applyFill="1" applyBorder="1" applyAlignment="1" applyProtection="1">
      <alignment wrapText="1"/>
    </xf>
    <xf numFmtId="44" fontId="7" fillId="6" borderId="4" xfId="1" applyFont="1" applyFill="1" applyBorder="1" applyAlignment="1" applyProtection="1">
      <alignment vertical="center" wrapText="1"/>
      <protection locked="0"/>
    </xf>
    <xf numFmtId="0" fontId="34" fillId="16" borderId="14" xfId="0" applyFont="1" applyFill="1" applyBorder="1"/>
    <xf numFmtId="0" fontId="33" fillId="16" borderId="8" xfId="0" applyFont="1" applyFill="1" applyBorder="1"/>
    <xf numFmtId="0" fontId="34" fillId="16" borderId="15" xfId="0" applyFont="1" applyFill="1" applyBorder="1"/>
    <xf numFmtId="0" fontId="15" fillId="2" borderId="20" xfId="0" applyFont="1" applyFill="1" applyBorder="1"/>
    <xf numFmtId="0" fontId="15" fillId="2" borderId="21" xfId="0" applyFont="1" applyFill="1" applyBorder="1" applyAlignment="1">
      <alignment horizontal="center"/>
    </xf>
    <xf numFmtId="0" fontId="15" fillId="2" borderId="21" xfId="0" applyFont="1" applyFill="1" applyBorder="1"/>
    <xf numFmtId="44" fontId="15" fillId="2" borderId="21" xfId="0" applyNumberFormat="1" applyFont="1" applyFill="1" applyBorder="1"/>
    <xf numFmtId="44" fontId="15" fillId="0" borderId="21" xfId="0" applyNumberFormat="1" applyFont="1" applyBorder="1"/>
    <xf numFmtId="44" fontId="21" fillId="13" borderId="21" xfId="0" applyNumberFormat="1" applyFont="1" applyFill="1" applyBorder="1"/>
    <xf numFmtId="44" fontId="21" fillId="13" borderId="22" xfId="0" applyNumberFormat="1" applyFont="1" applyFill="1" applyBorder="1"/>
    <xf numFmtId="164" fontId="12" fillId="0" borderId="4" xfId="1" applyNumberFormat="1" applyFont="1" applyFill="1" applyBorder="1" applyAlignment="1" applyProtection="1">
      <alignment horizontal="left" vertical="center" wrapText="1"/>
    </xf>
    <xf numFmtId="4" fontId="0" fillId="0" borderId="0" xfId="0" applyNumberFormat="1"/>
    <xf numFmtId="2" fontId="0" fillId="0" borderId="0" xfId="0" applyNumberFormat="1"/>
    <xf numFmtId="0" fontId="15" fillId="2" borderId="0" xfId="0" applyFont="1" applyFill="1"/>
    <xf numFmtId="0" fontId="15" fillId="2" borderId="0" xfId="0" applyFont="1" applyFill="1" applyAlignment="1">
      <alignment horizontal="center"/>
    </xf>
    <xf numFmtId="44" fontId="15" fillId="2" borderId="0" xfId="0" applyNumberFormat="1" applyFont="1" applyFill="1"/>
    <xf numFmtId="0" fontId="15" fillId="3" borderId="20" xfId="0" applyFont="1" applyFill="1" applyBorder="1"/>
    <xf numFmtId="0" fontId="15" fillId="3" borderId="21" xfId="0" applyFont="1" applyFill="1" applyBorder="1"/>
    <xf numFmtId="44" fontId="15" fillId="3" borderId="21" xfId="0" applyNumberFormat="1" applyFont="1" applyFill="1" applyBorder="1"/>
    <xf numFmtId="44" fontId="21" fillId="11" borderId="21" xfId="0" applyNumberFormat="1" applyFont="1" applyFill="1" applyBorder="1"/>
    <xf numFmtId="44" fontId="21" fillId="11" borderId="22" xfId="0" applyNumberFormat="1" applyFont="1" applyFill="1" applyBorder="1"/>
    <xf numFmtId="44" fontId="12" fillId="6" borderId="1" xfId="1" applyFont="1" applyFill="1" applyBorder="1" applyAlignment="1" applyProtection="1">
      <alignment horizontal="left" vertical="center" wrapText="1"/>
      <protection locked="0"/>
    </xf>
    <xf numFmtId="44" fontId="26" fillId="13" borderId="23" xfId="1" applyFont="1" applyFill="1" applyBorder="1" applyProtection="1"/>
    <xf numFmtId="44" fontId="12" fillId="6" borderId="24" xfId="1" applyFont="1" applyFill="1" applyBorder="1" applyAlignment="1" applyProtection="1">
      <alignment horizontal="left" vertical="center" wrapText="1"/>
      <protection locked="0"/>
    </xf>
    <xf numFmtId="44" fontId="12" fillId="0" borderId="24" xfId="1" applyFont="1" applyBorder="1" applyProtection="1"/>
    <xf numFmtId="0" fontId="15" fillId="4" borderId="20" xfId="0" applyFont="1" applyFill="1" applyBorder="1"/>
    <xf numFmtId="0" fontId="15" fillId="4" borderId="21" xfId="0" applyFont="1" applyFill="1" applyBorder="1"/>
    <xf numFmtId="44" fontId="15" fillId="4" borderId="21" xfId="0" applyNumberFormat="1" applyFont="1" applyFill="1" applyBorder="1"/>
    <xf numFmtId="44" fontId="21" fillId="10" borderId="21" xfId="0" applyNumberFormat="1" applyFont="1" applyFill="1" applyBorder="1"/>
    <xf numFmtId="44" fontId="21" fillId="10" borderId="22" xfId="0" applyNumberFormat="1" applyFont="1" applyFill="1" applyBorder="1"/>
    <xf numFmtId="0" fontId="0" fillId="0" borderId="4" xfId="0" applyBorder="1" applyAlignment="1">
      <alignment horizontal="left" vertical="top" wrapText="1"/>
    </xf>
    <xf numFmtId="0" fontId="0" fillId="0" borderId="2" xfId="0" applyBorder="1" applyAlignment="1">
      <alignment horizontal="left" vertical="top"/>
    </xf>
    <xf numFmtId="0" fontId="0" fillId="0" borderId="6" xfId="0" applyBorder="1" applyAlignment="1">
      <alignment horizontal="left" vertical="top"/>
    </xf>
    <xf numFmtId="0" fontId="33" fillId="16" borderId="4" xfId="0" applyFont="1" applyFill="1" applyBorder="1" applyAlignment="1">
      <alignment horizontal="left" vertical="top"/>
    </xf>
    <xf numFmtId="0" fontId="33" fillId="16" borderId="2" xfId="0" applyFont="1" applyFill="1" applyBorder="1" applyAlignment="1">
      <alignment horizontal="left" vertical="top"/>
    </xf>
    <xf numFmtId="0" fontId="33" fillId="16" borderId="6" xfId="0" applyFont="1" applyFill="1" applyBorder="1" applyAlignment="1">
      <alignment horizontal="left" vertical="top"/>
    </xf>
    <xf numFmtId="0" fontId="1" fillId="17" borderId="0" xfId="0" applyFont="1" applyFill="1" applyAlignment="1">
      <alignment horizontal="left" vertical="top" wrapText="1"/>
    </xf>
    <xf numFmtId="0" fontId="12" fillId="17" borderId="0" xfId="0" applyFont="1" applyFill="1" applyAlignment="1">
      <alignment horizontal="left" vertical="top" wrapText="1"/>
    </xf>
    <xf numFmtId="0" fontId="25" fillId="13" borderId="23" xfId="0" applyFont="1" applyFill="1" applyBorder="1" applyAlignment="1">
      <alignment vertical="top" wrapText="1"/>
    </xf>
    <xf numFmtId="0" fontId="14" fillId="0" borderId="0" xfId="0" applyFont="1" applyAlignment="1">
      <alignment horizontal="left" vertical="center" wrapText="1"/>
    </xf>
    <xf numFmtId="0" fontId="14" fillId="0" borderId="0" xfId="0" applyFont="1" applyAlignment="1">
      <alignment horizontal="left" vertical="center"/>
    </xf>
    <xf numFmtId="0" fontId="13" fillId="14" borderId="0" xfId="0" applyFont="1" applyFill="1" applyAlignment="1">
      <alignment vertical="top" wrapText="1"/>
    </xf>
    <xf numFmtId="0" fontId="36" fillId="0" borderId="0" xfId="0" applyFont="1" applyAlignment="1">
      <alignment horizontal="left" vertical="top" wrapText="1"/>
    </xf>
    <xf numFmtId="0" fontId="36" fillId="0" borderId="0" xfId="0" applyFont="1" applyAlignment="1">
      <alignment horizontal="left" vertical="top"/>
    </xf>
    <xf numFmtId="0" fontId="25" fillId="13" borderId="16" xfId="0" applyFont="1" applyFill="1" applyBorder="1" applyAlignment="1">
      <alignment vertical="top" wrapText="1"/>
    </xf>
    <xf numFmtId="0" fontId="14" fillId="2" borderId="4" xfId="0" applyFont="1" applyFill="1" applyBorder="1" applyAlignment="1">
      <alignment horizontal="left"/>
    </xf>
    <xf numFmtId="0" fontId="14" fillId="2" borderId="6" xfId="0" applyFont="1" applyFill="1" applyBorder="1" applyAlignment="1">
      <alignment horizontal="left"/>
    </xf>
    <xf numFmtId="0" fontId="14" fillId="3" borderId="8" xfId="0" applyFont="1" applyFill="1" applyBorder="1" applyAlignment="1">
      <alignment horizontal="left"/>
    </xf>
    <xf numFmtId="0" fontId="14" fillId="3" borderId="14" xfId="0" applyFont="1" applyFill="1" applyBorder="1" applyAlignment="1">
      <alignment horizontal="left"/>
    </xf>
    <xf numFmtId="0" fontId="13" fillId="8" borderId="4" xfId="0" applyFont="1" applyFill="1" applyBorder="1" applyAlignment="1">
      <alignment horizontal="left" vertical="top"/>
    </xf>
    <xf numFmtId="0" fontId="13" fillId="8" borderId="2" xfId="0" applyFont="1" applyFill="1" applyBorder="1" applyAlignment="1">
      <alignment horizontal="left" vertical="top"/>
    </xf>
    <xf numFmtId="0" fontId="12" fillId="0" borderId="1" xfId="0" applyFont="1" applyBorder="1" applyAlignment="1">
      <alignment horizontal="left" vertical="top" wrapText="1"/>
    </xf>
    <xf numFmtId="0" fontId="12" fillId="6" borderId="4" xfId="0" applyFont="1" applyFill="1" applyBorder="1" applyAlignment="1" applyProtection="1">
      <alignment horizontal="left" wrapText="1"/>
      <protection locked="0"/>
    </xf>
    <xf numFmtId="0" fontId="12" fillId="6" borderId="6" xfId="0" applyFont="1" applyFill="1" applyBorder="1" applyAlignment="1" applyProtection="1">
      <alignment horizontal="left" wrapText="1"/>
      <protection locked="0"/>
    </xf>
    <xf numFmtId="0" fontId="8" fillId="0" borderId="1" xfId="0" applyFont="1" applyBorder="1" applyAlignment="1">
      <alignment horizontal="left" vertical="top" wrapText="1"/>
    </xf>
    <xf numFmtId="0" fontId="27" fillId="0" borderId="1" xfId="0" applyFont="1" applyBorder="1" applyAlignment="1">
      <alignment horizontal="left" vertical="top" wrapText="1"/>
    </xf>
    <xf numFmtId="0" fontId="14" fillId="5" borderId="1" xfId="0" applyFont="1" applyFill="1" applyBorder="1" applyAlignment="1">
      <alignment horizontal="left" vertical="top"/>
    </xf>
    <xf numFmtId="0" fontId="13" fillId="14" borderId="4" xfId="0" applyFont="1" applyFill="1" applyBorder="1" applyAlignment="1">
      <alignment horizontal="left" vertical="top" wrapText="1"/>
    </xf>
    <xf numFmtId="0" fontId="13" fillId="14" borderId="6" xfId="0" applyFont="1" applyFill="1" applyBorder="1" applyAlignment="1">
      <alignment horizontal="left" vertical="top"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12" fillId="0" borderId="0" xfId="0" applyFont="1" applyAlignment="1">
      <alignment horizontal="left" vertical="top" wrapText="1"/>
    </xf>
    <xf numFmtId="0" fontId="32" fillId="0" borderId="0" xfId="0" applyFont="1" applyAlignment="1">
      <alignment horizontal="left" vertical="top" wrapText="1"/>
    </xf>
    <xf numFmtId="0" fontId="4" fillId="0" borderId="0" xfId="0" applyFont="1" applyAlignment="1">
      <alignment horizontal="left" vertical="top" wrapText="1"/>
    </xf>
  </cellXfs>
  <cellStyles count="2">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
  <sheetViews>
    <sheetView tabSelected="1" zoomScaleNormal="100" workbookViewId="0">
      <selection activeCell="A6" sqref="A6:D6"/>
    </sheetView>
  </sheetViews>
  <sheetFormatPr defaultRowHeight="14.4" x14ac:dyDescent="0.3"/>
  <cols>
    <col min="1" max="3" width="15.6640625" customWidth="1"/>
    <col min="4" max="4" width="37.44140625" customWidth="1"/>
  </cols>
  <sheetData>
    <row r="1" spans="1:4" ht="30" customHeight="1" x14ac:dyDescent="0.3">
      <c r="A1" s="97" t="s">
        <v>37</v>
      </c>
      <c r="B1" s="97" t="s">
        <v>38</v>
      </c>
      <c r="C1" s="97" t="s">
        <v>39</v>
      </c>
      <c r="D1" s="96" t="s">
        <v>40</v>
      </c>
    </row>
    <row r="2" spans="1:4" ht="15" thickBot="1" x14ac:dyDescent="0.35">
      <c r="A2" s="92" t="s">
        <v>95</v>
      </c>
      <c r="B2" s="93" t="s">
        <v>53</v>
      </c>
      <c r="C2" s="94">
        <v>19</v>
      </c>
      <c r="D2" s="95" t="s">
        <v>102</v>
      </c>
    </row>
    <row r="3" spans="1:4" ht="15.6" thickTop="1" thickBot="1" x14ac:dyDescent="0.35">
      <c r="A3" s="92" t="s">
        <v>54</v>
      </c>
      <c r="B3" s="93" t="s">
        <v>56</v>
      </c>
      <c r="C3" s="98">
        <v>27</v>
      </c>
      <c r="D3" s="95" t="s">
        <v>49</v>
      </c>
    </row>
    <row r="4" spans="1:4" ht="15" thickBot="1" x14ac:dyDescent="0.35">
      <c r="A4" s="92" t="s">
        <v>55</v>
      </c>
      <c r="B4" s="93" t="s">
        <v>56</v>
      </c>
      <c r="C4" s="94">
        <v>21</v>
      </c>
      <c r="D4" s="95" t="s">
        <v>96</v>
      </c>
    </row>
    <row r="6" spans="1:4" ht="64.5" customHeight="1" x14ac:dyDescent="0.3">
      <c r="A6" s="142" t="s">
        <v>97</v>
      </c>
      <c r="B6" s="143"/>
      <c r="C6" s="143"/>
      <c r="D6" s="144"/>
    </row>
    <row r="10" spans="1:4" x14ac:dyDescent="0.3">
      <c r="A10" s="145" t="s">
        <v>47</v>
      </c>
      <c r="B10" s="146"/>
      <c r="C10" s="146"/>
      <c r="D10" s="147"/>
    </row>
    <row r="11" spans="1:4" x14ac:dyDescent="0.3">
      <c r="A11" s="113" t="s">
        <v>48</v>
      </c>
      <c r="B11" s="112"/>
      <c r="C11" s="112"/>
      <c r="D11" s="114"/>
    </row>
  </sheetData>
  <sheetProtection algorithmName="SHA-512" hashValue="BJ2AMTabjLLCHcxYZilFjmiTWj1PBAdQ93Fgkwo6JUfOIckC6PiuyQzF+BNxYZs3uUmqELqXVF50VfZ9MYm2Mg==" saltValue="Yrj4EdjjuAkQyS/r2wdwuQ==" spinCount="100000" sheet="1" objects="1" scenarios="1"/>
  <mergeCells count="2">
    <mergeCell ref="A6:D6"/>
    <mergeCell ref="A10:D10"/>
  </mergeCells>
  <pageMargins left="0.8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2"/>
  <sheetViews>
    <sheetView showGridLines="0" zoomScaleNormal="100" workbookViewId="0">
      <selection activeCell="B12" sqref="B12:B13"/>
    </sheetView>
  </sheetViews>
  <sheetFormatPr defaultColWidth="9.109375" defaultRowHeight="14.4" x14ac:dyDescent="0.3"/>
  <cols>
    <col min="1" max="1" width="37.88671875" style="30" customWidth="1"/>
    <col min="2" max="2" width="11.33203125" style="30" customWidth="1"/>
    <col min="3" max="3" width="18" style="30" customWidth="1"/>
    <col min="4" max="4" width="19.109375" customWidth="1"/>
    <col min="5" max="5" width="1.44140625" customWidth="1"/>
    <col min="6" max="6" width="18" customWidth="1"/>
    <col min="7" max="7" width="19.109375" customWidth="1"/>
  </cols>
  <sheetData>
    <row r="1" spans="1:18" ht="12" customHeight="1" x14ac:dyDescent="0.3">
      <c r="A1" s="151" t="s">
        <v>1</v>
      </c>
      <c r="B1" s="151"/>
      <c r="C1" s="151"/>
      <c r="D1" s="151"/>
      <c r="E1" s="151"/>
      <c r="F1" s="151"/>
      <c r="G1" s="151"/>
    </row>
    <row r="2" spans="1:18" ht="12" customHeight="1" x14ac:dyDescent="0.3">
      <c r="A2" s="152" t="s">
        <v>17</v>
      </c>
      <c r="B2" s="152"/>
      <c r="C2" s="152"/>
      <c r="D2" s="152"/>
      <c r="E2" s="152"/>
      <c r="F2" s="152"/>
      <c r="G2" s="152"/>
    </row>
    <row r="3" spans="1:18" ht="11.25" customHeight="1" x14ac:dyDescent="0.3"/>
    <row r="4" spans="1:18" ht="15" customHeight="1" x14ac:dyDescent="0.3">
      <c r="A4" s="148" t="s">
        <v>42</v>
      </c>
      <c r="B4" s="149"/>
      <c r="C4" s="149"/>
      <c r="D4" s="149"/>
      <c r="E4" s="149"/>
      <c r="F4" s="149"/>
      <c r="G4" s="149"/>
    </row>
    <row r="5" spans="1:18" ht="12.75" customHeight="1" x14ac:dyDescent="0.3"/>
    <row r="6" spans="1:18" ht="39.75" customHeight="1" x14ac:dyDescent="0.3">
      <c r="A6" s="148" t="s">
        <v>72</v>
      </c>
      <c r="B6" s="149"/>
      <c r="C6" s="149"/>
      <c r="D6" s="149"/>
      <c r="E6" s="149"/>
      <c r="F6" s="149"/>
      <c r="G6" s="149"/>
    </row>
    <row r="7" spans="1:18" ht="12.75" customHeight="1" x14ac:dyDescent="0.3"/>
    <row r="8" spans="1:18" ht="15" customHeight="1" x14ac:dyDescent="0.3">
      <c r="A8" s="67" t="s">
        <v>57</v>
      </c>
      <c r="B8" s="68"/>
    </row>
    <row r="9" spans="1:18" ht="12" customHeight="1" x14ac:dyDescent="0.3">
      <c r="A9" s="153" t="s">
        <v>34</v>
      </c>
      <c r="B9" s="153" t="s">
        <v>0</v>
      </c>
      <c r="C9" s="153" t="s">
        <v>22</v>
      </c>
      <c r="D9" s="153" t="s">
        <v>51</v>
      </c>
      <c r="E9" s="64"/>
      <c r="F9" s="150" t="s">
        <v>23</v>
      </c>
      <c r="G9" s="150" t="s">
        <v>52</v>
      </c>
      <c r="Q9" s="123"/>
      <c r="R9" s="123"/>
    </row>
    <row r="10" spans="1:18" ht="12.75" customHeight="1" x14ac:dyDescent="0.3">
      <c r="A10" s="153" t="s">
        <v>14</v>
      </c>
      <c r="B10" s="153"/>
      <c r="C10" s="153"/>
      <c r="D10" s="153"/>
      <c r="E10" s="65"/>
      <c r="F10" s="150"/>
      <c r="G10" s="150"/>
      <c r="Q10" s="123"/>
      <c r="R10" s="123"/>
    </row>
    <row r="11" spans="1:18" ht="12" customHeight="1" x14ac:dyDescent="0.3">
      <c r="A11" s="42" t="s">
        <v>99</v>
      </c>
      <c r="B11" s="43">
        <v>19</v>
      </c>
      <c r="C11" s="133">
        <v>0</v>
      </c>
      <c r="D11" s="44">
        <f>((B11*C11)*60)</f>
        <v>0</v>
      </c>
      <c r="E11" s="63"/>
      <c r="F11" s="134">
        <f t="shared" ref="F11" si="0">(C11*121)/100</f>
        <v>0</v>
      </c>
      <c r="G11" s="134">
        <f t="shared" ref="G11" si="1">(D11*121)/100</f>
        <v>0</v>
      </c>
      <c r="Q11" s="123"/>
      <c r="R11" s="123"/>
    </row>
    <row r="12" spans="1:18" ht="12" customHeight="1" x14ac:dyDescent="0.3">
      <c r="A12" s="42" t="s">
        <v>98</v>
      </c>
      <c r="B12" s="43">
        <v>27</v>
      </c>
      <c r="C12" s="133">
        <v>0</v>
      </c>
      <c r="D12" s="44">
        <f>((B12*C12)*60)</f>
        <v>0</v>
      </c>
      <c r="E12" s="63"/>
      <c r="F12" s="134">
        <f t="shared" ref="F12:F13" si="2">(C12*121)/100</f>
        <v>0</v>
      </c>
      <c r="G12" s="134">
        <f t="shared" ref="G12:G13" si="3">(D12*121)/100</f>
        <v>0</v>
      </c>
      <c r="Q12" s="123"/>
      <c r="R12" s="123"/>
    </row>
    <row r="13" spans="1:18" ht="12" customHeight="1" x14ac:dyDescent="0.3">
      <c r="A13" s="42" t="s">
        <v>100</v>
      </c>
      <c r="B13" s="43">
        <v>21</v>
      </c>
      <c r="C13" s="133">
        <v>0</v>
      </c>
      <c r="D13" s="44">
        <f>((B13*C13)*60)</f>
        <v>0</v>
      </c>
      <c r="E13" s="63"/>
      <c r="F13" s="134">
        <f t="shared" si="2"/>
        <v>0</v>
      </c>
      <c r="G13" s="134">
        <f t="shared" si="3"/>
        <v>0</v>
      </c>
      <c r="Q13" s="123"/>
      <c r="R13" s="123"/>
    </row>
    <row r="14" spans="1:18" s="45" customFormat="1" ht="15" customHeight="1" x14ac:dyDescent="0.3">
      <c r="A14" s="125" t="s">
        <v>50</v>
      </c>
      <c r="B14" s="126">
        <f>SUM(B11:B13)</f>
        <v>67</v>
      </c>
      <c r="C14" s="125"/>
      <c r="D14" s="127">
        <f>SUM(D11:D13)</f>
        <v>0</v>
      </c>
      <c r="E14" s="61"/>
      <c r="F14" s="53"/>
      <c r="G14" s="53">
        <f>SUM(G11:G13)</f>
        <v>0</v>
      </c>
      <c r="J14"/>
      <c r="K14"/>
      <c r="L14"/>
      <c r="M14"/>
      <c r="N14"/>
      <c r="O14"/>
      <c r="P14"/>
      <c r="Q14" s="123"/>
      <c r="R14" s="123"/>
    </row>
    <row r="15" spans="1:18" x14ac:dyDescent="0.3">
      <c r="A15" s="154"/>
      <c r="B15" s="155"/>
      <c r="C15" s="155"/>
      <c r="D15" s="155"/>
      <c r="E15" s="155"/>
      <c r="F15" s="155"/>
      <c r="G15" s="155"/>
      <c r="J15" s="124"/>
    </row>
    <row r="16" spans="1:18" ht="15" customHeight="1" x14ac:dyDescent="0.3">
      <c r="A16" s="157" t="s">
        <v>58</v>
      </c>
      <c r="B16" s="158"/>
    </row>
    <row r="17" spans="1:7" ht="12.75" customHeight="1" x14ac:dyDescent="0.3">
      <c r="A17" s="153" t="s">
        <v>34</v>
      </c>
      <c r="B17" s="153" t="s">
        <v>0</v>
      </c>
      <c r="C17" s="153" t="s">
        <v>22</v>
      </c>
      <c r="D17" s="153" t="s">
        <v>62</v>
      </c>
      <c r="E17" s="64"/>
      <c r="F17" s="150" t="s">
        <v>23</v>
      </c>
      <c r="G17" s="150" t="s">
        <v>63</v>
      </c>
    </row>
    <row r="18" spans="1:7" ht="12.75" customHeight="1" x14ac:dyDescent="0.3">
      <c r="A18" s="153" t="s">
        <v>14</v>
      </c>
      <c r="B18" s="153"/>
      <c r="C18" s="153"/>
      <c r="D18" s="153"/>
      <c r="E18" s="65"/>
      <c r="F18" s="150"/>
      <c r="G18" s="150"/>
    </row>
    <row r="19" spans="1:7" ht="12" customHeight="1" x14ac:dyDescent="0.3">
      <c r="A19" s="42" t="s">
        <v>99</v>
      </c>
      <c r="B19" s="43">
        <v>19</v>
      </c>
      <c r="C19" s="133">
        <v>0</v>
      </c>
      <c r="D19" s="44">
        <f>((B19*C19)*12)</f>
        <v>0</v>
      </c>
      <c r="E19" s="63"/>
      <c r="F19" s="134">
        <f t="shared" ref="F19:F21" si="4">(C19*121)/100</f>
        <v>0</v>
      </c>
      <c r="G19" s="134">
        <f t="shared" ref="G19:G21" si="5">(D19*121)/100</f>
        <v>0</v>
      </c>
    </row>
    <row r="20" spans="1:7" ht="12" customHeight="1" x14ac:dyDescent="0.3">
      <c r="A20" s="42" t="s">
        <v>98</v>
      </c>
      <c r="B20" s="43">
        <v>27</v>
      </c>
      <c r="C20" s="133">
        <v>0</v>
      </c>
      <c r="D20" s="44">
        <f>((B20*C20)*12)</f>
        <v>0</v>
      </c>
      <c r="E20" s="63"/>
      <c r="F20" s="134">
        <f t="shared" si="4"/>
        <v>0</v>
      </c>
      <c r="G20" s="134">
        <f t="shared" si="5"/>
        <v>0</v>
      </c>
    </row>
    <row r="21" spans="1:7" ht="12" customHeight="1" x14ac:dyDescent="0.3">
      <c r="A21" s="42" t="s">
        <v>100</v>
      </c>
      <c r="B21" s="43">
        <v>21</v>
      </c>
      <c r="C21" s="133">
        <v>0</v>
      </c>
      <c r="D21" s="44">
        <f>((B21*C21)*12)</f>
        <v>0</v>
      </c>
      <c r="E21" s="63"/>
      <c r="F21" s="134">
        <f t="shared" si="4"/>
        <v>0</v>
      </c>
      <c r="G21" s="134">
        <f t="shared" si="5"/>
        <v>0</v>
      </c>
    </row>
    <row r="22" spans="1:7" ht="15" customHeight="1" x14ac:dyDescent="0.3">
      <c r="A22" s="125" t="s">
        <v>60</v>
      </c>
      <c r="B22" s="126">
        <f>SUM(B19:B21)</f>
        <v>67</v>
      </c>
      <c r="C22" s="125"/>
      <c r="D22" s="127">
        <f>SUM(D19:D21)</f>
        <v>0</v>
      </c>
      <c r="E22" s="61"/>
      <c r="F22" s="53"/>
      <c r="G22" s="53">
        <f>SUM(G19:G21)</f>
        <v>0</v>
      </c>
    </row>
    <row r="24" spans="1:7" x14ac:dyDescent="0.3">
      <c r="A24" s="157" t="s">
        <v>59</v>
      </c>
      <c r="B24" s="158"/>
    </row>
    <row r="25" spans="1:7" x14ac:dyDescent="0.3">
      <c r="A25" s="153" t="s">
        <v>34</v>
      </c>
      <c r="B25" s="153" t="s">
        <v>0</v>
      </c>
      <c r="C25" s="153" t="s">
        <v>22</v>
      </c>
      <c r="D25" s="153" t="s">
        <v>62</v>
      </c>
      <c r="E25" s="64"/>
      <c r="F25" s="156" t="s">
        <v>23</v>
      </c>
      <c r="G25" s="156" t="s">
        <v>63</v>
      </c>
    </row>
    <row r="26" spans="1:7" x14ac:dyDescent="0.3">
      <c r="A26" s="153" t="s">
        <v>14</v>
      </c>
      <c r="B26" s="153"/>
      <c r="C26" s="153"/>
      <c r="D26" s="153"/>
      <c r="E26" s="65"/>
      <c r="F26" s="156"/>
      <c r="G26" s="156"/>
    </row>
    <row r="27" spans="1:7" ht="12" customHeight="1" x14ac:dyDescent="0.3">
      <c r="A27" s="42" t="s">
        <v>99</v>
      </c>
      <c r="B27" s="43">
        <v>19</v>
      </c>
      <c r="C27" s="135">
        <v>0</v>
      </c>
      <c r="D27" s="136">
        <f>((B27*C27)*12)</f>
        <v>0</v>
      </c>
      <c r="E27" s="63"/>
      <c r="F27" s="84">
        <f t="shared" ref="F27:F29" si="6">(C27*121)/100</f>
        <v>0</v>
      </c>
      <c r="G27" s="84">
        <f t="shared" ref="G27:G29" si="7">(D27*121)/100</f>
        <v>0</v>
      </c>
    </row>
    <row r="28" spans="1:7" ht="12" customHeight="1" x14ac:dyDescent="0.3">
      <c r="A28" s="42" t="s">
        <v>98</v>
      </c>
      <c r="B28" s="43">
        <v>27</v>
      </c>
      <c r="C28" s="135">
        <v>0</v>
      </c>
      <c r="D28" s="136">
        <f>((B28*C28)*12)</f>
        <v>0</v>
      </c>
      <c r="E28" s="63"/>
      <c r="F28" s="84">
        <f t="shared" si="6"/>
        <v>0</v>
      </c>
      <c r="G28" s="84">
        <f t="shared" si="7"/>
        <v>0</v>
      </c>
    </row>
    <row r="29" spans="1:7" ht="12" customHeight="1" x14ac:dyDescent="0.3">
      <c r="A29" s="42" t="s">
        <v>100</v>
      </c>
      <c r="B29" s="43">
        <v>21</v>
      </c>
      <c r="C29" s="135">
        <v>0</v>
      </c>
      <c r="D29" s="136">
        <f>((B29*C29)*12)</f>
        <v>0</v>
      </c>
      <c r="E29" s="63"/>
      <c r="F29" s="84">
        <f t="shared" si="6"/>
        <v>0</v>
      </c>
      <c r="G29" s="84">
        <f t="shared" si="7"/>
        <v>0</v>
      </c>
    </row>
    <row r="30" spans="1:7" ht="15" customHeight="1" x14ac:dyDescent="0.3">
      <c r="A30" s="125" t="s">
        <v>60</v>
      </c>
      <c r="B30" s="126">
        <f>SUM(B27:B29)</f>
        <v>67</v>
      </c>
      <c r="C30" s="125"/>
      <c r="D30" s="127">
        <f>SUM(D27:D29)</f>
        <v>0</v>
      </c>
      <c r="E30" s="61"/>
      <c r="F30" s="53"/>
      <c r="G30" s="53">
        <f>SUM(G27:G29)</f>
        <v>0</v>
      </c>
    </row>
    <row r="32" spans="1:7" ht="15.6" x14ac:dyDescent="0.3">
      <c r="A32" s="115" t="s">
        <v>61</v>
      </c>
      <c r="B32" s="116"/>
      <c r="C32" s="117"/>
      <c r="D32" s="118">
        <f>D14+D22+D30</f>
        <v>0</v>
      </c>
      <c r="E32" s="119"/>
      <c r="F32" s="120"/>
      <c r="G32" s="121">
        <f>G14+G22+G30</f>
        <v>0</v>
      </c>
    </row>
  </sheetData>
  <sheetProtection algorithmName="SHA-512" hashValue="v/bHaGBadMcTkFfG30FoIc5SWBCjvkgBHrAwz0bz99n2fGGpwe3MbGQ2s1NXkPfedmQBD9ITnHZa0RXl1GsOeA==" saltValue="oIxvwlc8PI7k0zI8fua4Xg==" spinCount="100000" sheet="1"/>
  <mergeCells count="25">
    <mergeCell ref="A15:G15"/>
    <mergeCell ref="A25:A26"/>
    <mergeCell ref="B25:B26"/>
    <mergeCell ref="C25:C26"/>
    <mergeCell ref="D25:D26"/>
    <mergeCell ref="F25:F26"/>
    <mergeCell ref="G25:G26"/>
    <mergeCell ref="A16:B16"/>
    <mergeCell ref="A24:B24"/>
    <mergeCell ref="A17:A18"/>
    <mergeCell ref="B17:B18"/>
    <mergeCell ref="C17:C18"/>
    <mergeCell ref="D17:D18"/>
    <mergeCell ref="F17:F18"/>
    <mergeCell ref="G17:G18"/>
    <mergeCell ref="A6:G6"/>
    <mergeCell ref="F9:F10"/>
    <mergeCell ref="G9:G10"/>
    <mergeCell ref="A1:G1"/>
    <mergeCell ref="A2:G2"/>
    <mergeCell ref="A9:A10"/>
    <mergeCell ref="A4:G4"/>
    <mergeCell ref="B9:B10"/>
    <mergeCell ref="C9:C10"/>
    <mergeCell ref="D9:D10"/>
  </mergeCells>
  <pageMargins left="0.70866141732283472" right="0.59055118110236227" top="1.0629921259842521" bottom="0.51181102362204722" header="0.31496062992125984" footer="0.31496062992125984"/>
  <pageSetup paperSize="9" orientation="landscape" r:id="rId1"/>
  <headerFooter>
    <oddHeader>&amp;L&amp;8&amp;K00-025PCBO&amp;R&amp;8&amp;K00-025Het eigenhandig aanbrengen van wijzigingen in dit prijzenblad,
 in welke vorm dan ook, is streng verboden en leidt direct tot
 uitsluiting van de aanbestedingsprocedure.</oddHeader>
    <oddFooter>&amp;L&amp;8Indien een onregelmatigheid wordt geconstateert in dit prijzenblad, dient inschrijver dit zo spoedig mogelijk  te melden.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
  <sheetViews>
    <sheetView showGridLines="0" zoomScaleNormal="100" zoomScaleSheetLayoutView="80" workbookViewId="0">
      <selection activeCell="E13" sqref="E13"/>
    </sheetView>
  </sheetViews>
  <sheetFormatPr defaultColWidth="9.109375" defaultRowHeight="14.4" x14ac:dyDescent="0.3"/>
  <cols>
    <col min="1" max="1" width="31.5546875" style="30" bestFit="1" customWidth="1"/>
    <col min="2" max="2" width="11.33203125" style="30" customWidth="1"/>
    <col min="3" max="3" width="11.6640625" style="30" customWidth="1"/>
    <col min="4" max="4" width="14.44140625" style="30" customWidth="1"/>
    <col min="5" max="5" width="11.6640625" style="30" customWidth="1"/>
    <col min="6" max="6" width="18.6640625" customWidth="1"/>
    <col min="7" max="7" width="1.44140625" customWidth="1"/>
    <col min="8" max="8" width="11.6640625" style="30" customWidth="1"/>
    <col min="9" max="9" width="18.88671875" customWidth="1"/>
  </cols>
  <sheetData>
    <row r="1" spans="1:9" ht="12" customHeight="1" x14ac:dyDescent="0.3">
      <c r="A1" s="151" t="s">
        <v>1</v>
      </c>
      <c r="B1" s="151"/>
      <c r="C1" s="151"/>
      <c r="D1" s="151"/>
      <c r="E1" s="151"/>
      <c r="F1" s="151"/>
      <c r="G1" s="151"/>
      <c r="H1" s="151"/>
      <c r="I1" s="151"/>
    </row>
    <row r="2" spans="1:9" ht="12" customHeight="1" x14ac:dyDescent="0.3">
      <c r="A2" s="152" t="s">
        <v>17</v>
      </c>
      <c r="B2" s="152"/>
      <c r="C2" s="152"/>
      <c r="D2" s="152"/>
      <c r="E2" s="152"/>
      <c r="F2" s="152"/>
      <c r="G2" s="152"/>
      <c r="H2" s="152"/>
      <c r="I2" s="152"/>
    </row>
    <row r="3" spans="1:9" ht="15" customHeight="1" x14ac:dyDescent="0.3"/>
    <row r="4" spans="1:9" ht="48" customHeight="1" x14ac:dyDescent="0.3">
      <c r="A4" s="148" t="s">
        <v>64</v>
      </c>
      <c r="B4" s="149"/>
      <c r="C4" s="149"/>
      <c r="D4" s="149"/>
      <c r="E4" s="149"/>
      <c r="F4" s="149"/>
      <c r="G4" s="149"/>
      <c r="H4" s="149"/>
      <c r="I4" s="149"/>
    </row>
    <row r="5" spans="1:9" ht="12" customHeight="1" x14ac:dyDescent="0.3">
      <c r="A5" s="31"/>
      <c r="B5" s="32"/>
      <c r="C5" s="32"/>
      <c r="D5" s="32"/>
      <c r="E5" s="32"/>
      <c r="H5" s="32"/>
    </row>
    <row r="6" spans="1:9" ht="12" customHeight="1" x14ac:dyDescent="0.3">
      <c r="A6" s="159" t="s">
        <v>103</v>
      </c>
      <c r="B6" s="160"/>
      <c r="C6" s="160"/>
    </row>
    <row r="7" spans="1:9" ht="24.75" customHeight="1" x14ac:dyDescent="0.3">
      <c r="A7" s="161" t="s">
        <v>36</v>
      </c>
      <c r="B7" s="162"/>
      <c r="C7" s="162"/>
      <c r="D7" s="33" t="s">
        <v>101</v>
      </c>
      <c r="E7" s="62" t="s">
        <v>21</v>
      </c>
      <c r="F7" s="55" t="s">
        <v>70</v>
      </c>
      <c r="G7" s="2"/>
      <c r="H7" s="80" t="s">
        <v>21</v>
      </c>
      <c r="I7" s="81" t="s">
        <v>71</v>
      </c>
    </row>
    <row r="8" spans="1:9" ht="12" customHeight="1" x14ac:dyDescent="0.3">
      <c r="A8" s="163" t="s">
        <v>65</v>
      </c>
      <c r="B8" s="163"/>
      <c r="C8" s="163"/>
      <c r="D8" s="99">
        <v>4370750</v>
      </c>
      <c r="E8" s="54">
        <v>0</v>
      </c>
      <c r="F8" s="56">
        <f>(D8*E8)*5</f>
        <v>0</v>
      </c>
      <c r="G8" s="60"/>
      <c r="H8" s="82">
        <f>(E8*121)/100</f>
        <v>0</v>
      </c>
      <c r="I8" s="83">
        <f>(F8*121)/100</f>
        <v>0</v>
      </c>
    </row>
    <row r="9" spans="1:9" ht="12" customHeight="1" x14ac:dyDescent="0.3">
      <c r="A9" s="163" t="s">
        <v>66</v>
      </c>
      <c r="B9" s="163"/>
      <c r="C9" s="163"/>
      <c r="D9" s="100">
        <v>3855000</v>
      </c>
      <c r="E9" s="54">
        <v>0</v>
      </c>
      <c r="F9" s="56">
        <f>(D9*E9)*5</f>
        <v>0</v>
      </c>
      <c r="G9" s="60"/>
      <c r="H9" s="102">
        <f t="shared" ref="H9" si="0">(E9*121)/100</f>
        <v>0</v>
      </c>
      <c r="I9" s="103">
        <f t="shared" ref="I9" si="1">(F9*121)/100</f>
        <v>0</v>
      </c>
    </row>
    <row r="10" spans="1:9" x14ac:dyDescent="0.3">
      <c r="A10" s="154"/>
      <c r="B10" s="155"/>
      <c r="C10" s="155"/>
      <c r="D10" s="155"/>
      <c r="E10" s="155"/>
      <c r="F10" s="155"/>
      <c r="G10" s="155"/>
      <c r="H10" s="155"/>
      <c r="I10" s="155"/>
    </row>
    <row r="11" spans="1:9" ht="12" customHeight="1" x14ac:dyDescent="0.3">
      <c r="A11" s="31"/>
      <c r="B11" s="31"/>
      <c r="C11" s="31"/>
      <c r="D11" s="4"/>
      <c r="E11" s="90"/>
      <c r="F11" s="60"/>
      <c r="G11" s="60"/>
      <c r="H11" s="85"/>
      <c r="I11" s="86"/>
    </row>
    <row r="12" spans="1:9" ht="12" customHeight="1" x14ac:dyDescent="0.3">
      <c r="A12" s="159" t="s">
        <v>104</v>
      </c>
      <c r="B12" s="160"/>
      <c r="C12" s="160"/>
    </row>
    <row r="13" spans="1:9" ht="24.75" customHeight="1" x14ac:dyDescent="0.3">
      <c r="A13" s="161" t="s">
        <v>36</v>
      </c>
      <c r="B13" s="162"/>
      <c r="C13" s="162"/>
      <c r="D13" s="33" t="s">
        <v>101</v>
      </c>
      <c r="E13" s="62" t="s">
        <v>21</v>
      </c>
      <c r="F13" s="55" t="s">
        <v>68</v>
      </c>
      <c r="G13" s="2"/>
      <c r="H13" s="80" t="s">
        <v>21</v>
      </c>
      <c r="I13" s="81" t="s">
        <v>69</v>
      </c>
    </row>
    <row r="14" spans="1:9" ht="12" customHeight="1" x14ac:dyDescent="0.3">
      <c r="A14" s="163" t="s">
        <v>65</v>
      </c>
      <c r="B14" s="163"/>
      <c r="C14" s="163"/>
      <c r="D14" s="99">
        <f>D8</f>
        <v>4370750</v>
      </c>
      <c r="E14" s="122">
        <f>E8</f>
        <v>0</v>
      </c>
      <c r="F14" s="56">
        <f>(D14*E14)*1</f>
        <v>0</v>
      </c>
      <c r="G14" s="60"/>
      <c r="H14" s="82">
        <f>(E14*121)/100</f>
        <v>0</v>
      </c>
      <c r="I14" s="83">
        <f>(F14*121)/100</f>
        <v>0</v>
      </c>
    </row>
    <row r="15" spans="1:9" ht="12" customHeight="1" x14ac:dyDescent="0.3">
      <c r="A15" s="163" t="s">
        <v>67</v>
      </c>
      <c r="B15" s="163"/>
      <c r="C15" s="163"/>
      <c r="D15" s="100">
        <f>D9</f>
        <v>3855000</v>
      </c>
      <c r="E15" s="122">
        <f>E9</f>
        <v>0</v>
      </c>
      <c r="F15" s="101">
        <f>(D15*E15)*1</f>
        <v>0</v>
      </c>
      <c r="G15" s="60"/>
      <c r="H15" s="102">
        <f t="shared" ref="H15" si="2">(E15*121)/100</f>
        <v>0</v>
      </c>
      <c r="I15" s="103">
        <f t="shared" ref="I15" si="3">(F15*121)/100</f>
        <v>0</v>
      </c>
    </row>
    <row r="16" spans="1:9" ht="12" customHeight="1" x14ac:dyDescent="0.3">
      <c r="A16" s="31"/>
      <c r="B16" s="31"/>
      <c r="C16" s="31"/>
      <c r="D16" s="4"/>
      <c r="E16" s="90"/>
      <c r="F16" s="60"/>
      <c r="G16" s="60"/>
      <c r="H16" s="85"/>
      <c r="I16" s="86"/>
    </row>
    <row r="17" spans="1:9" ht="12" customHeight="1" x14ac:dyDescent="0.3">
      <c r="A17" s="31"/>
      <c r="B17" s="31"/>
      <c r="C17" s="31"/>
      <c r="D17" s="4"/>
      <c r="E17" s="90"/>
      <c r="F17" s="60"/>
      <c r="G17" s="60"/>
      <c r="H17" s="85"/>
      <c r="I17" s="86"/>
    </row>
    <row r="18" spans="1:9" ht="12" customHeight="1" x14ac:dyDescent="0.3">
      <c r="A18" s="159" t="s">
        <v>105</v>
      </c>
      <c r="B18" s="160"/>
      <c r="C18" s="160"/>
    </row>
    <row r="19" spans="1:9" ht="24.75" customHeight="1" x14ac:dyDescent="0.3">
      <c r="A19" s="161" t="s">
        <v>36</v>
      </c>
      <c r="B19" s="162"/>
      <c r="C19" s="162"/>
      <c r="D19" s="33" t="s">
        <v>101</v>
      </c>
      <c r="E19" s="62" t="s">
        <v>21</v>
      </c>
      <c r="F19" s="55" t="s">
        <v>68</v>
      </c>
      <c r="G19" s="2"/>
      <c r="H19" s="80" t="s">
        <v>21</v>
      </c>
      <c r="I19" s="81" t="s">
        <v>69</v>
      </c>
    </row>
    <row r="20" spans="1:9" ht="12" customHeight="1" x14ac:dyDescent="0.3">
      <c r="A20" s="163" t="s">
        <v>65</v>
      </c>
      <c r="B20" s="163"/>
      <c r="C20" s="163"/>
      <c r="D20" s="99">
        <f>D8</f>
        <v>4370750</v>
      </c>
      <c r="E20" s="122">
        <f>E8</f>
        <v>0</v>
      </c>
      <c r="F20" s="56">
        <f>(D20*E20)*1</f>
        <v>0</v>
      </c>
      <c r="G20" s="60"/>
      <c r="H20" s="82">
        <f>(E20*121)/100</f>
        <v>0</v>
      </c>
      <c r="I20" s="83">
        <f>(F20*121)/100</f>
        <v>0</v>
      </c>
    </row>
    <row r="21" spans="1:9" ht="12" customHeight="1" x14ac:dyDescent="0.3">
      <c r="A21" s="163" t="s">
        <v>67</v>
      </c>
      <c r="B21" s="163"/>
      <c r="C21" s="163"/>
      <c r="D21" s="100">
        <f>D9</f>
        <v>3855000</v>
      </c>
      <c r="E21" s="122">
        <f>E9</f>
        <v>0</v>
      </c>
      <c r="F21" s="101">
        <f>(D21*E21)*1</f>
        <v>0</v>
      </c>
      <c r="G21" s="60"/>
      <c r="H21" s="102">
        <f t="shared" ref="H21" si="4">(E21*121)/100</f>
        <v>0</v>
      </c>
      <c r="I21" s="103">
        <f t="shared" ref="I21" si="5">(F21*121)/100</f>
        <v>0</v>
      </c>
    </row>
    <row r="22" spans="1:9" ht="6" customHeight="1" x14ac:dyDescent="0.3">
      <c r="A22" s="31"/>
      <c r="B22" s="31"/>
      <c r="C22" s="31"/>
      <c r="D22" s="4"/>
      <c r="E22" s="90"/>
      <c r="F22" s="60"/>
      <c r="G22" s="60"/>
      <c r="H22" s="85"/>
      <c r="I22" s="86"/>
    </row>
    <row r="23" spans="1:9" ht="15" customHeight="1" x14ac:dyDescent="0.3">
      <c r="A23" s="154" t="s">
        <v>73</v>
      </c>
      <c r="B23" s="154"/>
      <c r="C23" s="154"/>
      <c r="D23" s="154"/>
      <c r="E23" s="154"/>
      <c r="F23" s="154"/>
      <c r="G23" s="154"/>
      <c r="H23" s="154"/>
      <c r="I23" s="154"/>
    </row>
    <row r="24" spans="1:9" ht="12" customHeight="1" x14ac:dyDescent="0.3">
      <c r="A24" s="31"/>
      <c r="B24" s="31"/>
      <c r="C24" s="31"/>
      <c r="D24" s="4"/>
      <c r="E24" s="90"/>
      <c r="F24" s="60"/>
      <c r="G24" s="60"/>
      <c r="H24" s="85"/>
      <c r="I24" s="86"/>
    </row>
    <row r="25" spans="1:9" ht="15.6" x14ac:dyDescent="0.3">
      <c r="A25" s="128" t="s">
        <v>74</v>
      </c>
      <c r="B25" s="129"/>
      <c r="C25" s="129"/>
      <c r="D25" s="129"/>
      <c r="E25" s="129"/>
      <c r="F25" s="130">
        <f>F8+F9+F14+F15+F20+F21</f>
        <v>0</v>
      </c>
      <c r="G25" s="119"/>
      <c r="H25" s="131"/>
      <c r="I25" s="132">
        <f>I8+I9+I14+I15+I20+I21</f>
        <v>0</v>
      </c>
    </row>
    <row r="27" spans="1:9" x14ac:dyDescent="0.3">
      <c r="A27"/>
      <c r="B27"/>
      <c r="C27"/>
      <c r="D27"/>
      <c r="E27"/>
      <c r="H27"/>
    </row>
  </sheetData>
  <sheetProtection algorithmName="SHA-512" hashValue="CCDQMXOANScKbqyhYfO3DMSBdvNkAsEJNuPkQd/ssT59+iht+N6BHluuUdbXoibK9ouJicc+PjtGEFatOErMZA==" saltValue="Md1zXwWZYmBuzkS/PnRP2Q==" spinCount="100000" sheet="1"/>
  <mergeCells count="17">
    <mergeCell ref="A1:I1"/>
    <mergeCell ref="A2:I2"/>
    <mergeCell ref="A7:C7"/>
    <mergeCell ref="A10:I10"/>
    <mergeCell ref="A6:C6"/>
    <mergeCell ref="A8:C8"/>
    <mergeCell ref="A9:C9"/>
    <mergeCell ref="A12:C12"/>
    <mergeCell ref="A18:C18"/>
    <mergeCell ref="A19:C19"/>
    <mergeCell ref="A23:I23"/>
    <mergeCell ref="A4:I4"/>
    <mergeCell ref="A20:C20"/>
    <mergeCell ref="A21:C21"/>
    <mergeCell ref="A15:C15"/>
    <mergeCell ref="A14:C14"/>
    <mergeCell ref="A13:C13"/>
  </mergeCells>
  <dataValidations count="1">
    <dataValidation type="decimal" operator="lessThanOrEqual" allowBlank="1" showInputMessage="1" showErrorMessage="1" errorTitle="Ingevoerde prijs niet toegestaan" error="Ingevoerde prijs bedraagt meer dan factor 10  t.o.v. de afdrukprijs zwart (cel E8). Zie ook Eis 602 van het aanbestedingsdocument." sqref="E9" xr:uid="{00000000-0002-0000-0200-000000000000}">
      <formula1>E8*10</formula1>
    </dataValidation>
  </dataValidations>
  <pageMargins left="0.70866141732283472" right="0.70866141732283472" top="1.06" bottom="0.53" header="0.31496062992125984" footer="0.31496062992125984"/>
  <pageSetup paperSize="9" scale="99" orientation="landscape" r:id="rId1"/>
  <headerFooter>
    <oddHeader>&amp;L&amp;8&amp;K00-028PCBO&amp;R&amp;8&amp;K00-028Het eigenhandig aanbrengen van wijzigingen in dit prijzenblad,
 in welke vorm dan ook, is streng verboden en leidt direct tot
 uitsluiting van de aanbestedingsprocedure.</oddHeader>
    <oddFooter>&amp;L&amp;8Indien een onregelmatigheid wordt geconstateert in dit prijzenblad, dient inschrijver dit zo spoedig mogelijk te melden.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3"/>
  <sheetViews>
    <sheetView showGridLines="0" zoomScaleNormal="100" zoomScaleSheetLayoutView="80" workbookViewId="0">
      <selection activeCell="A15" sqref="A15:B15"/>
    </sheetView>
  </sheetViews>
  <sheetFormatPr defaultColWidth="9.109375" defaultRowHeight="12" customHeight="1" x14ac:dyDescent="0.2"/>
  <cols>
    <col min="1" max="1" width="18.109375" style="30" bestFit="1" customWidth="1"/>
    <col min="2" max="2" width="27.5546875" style="30" customWidth="1"/>
    <col min="3" max="4" width="18.6640625" style="30" customWidth="1"/>
    <col min="5" max="5" width="1.44140625" style="30" customWidth="1"/>
    <col min="6" max="7" width="18.6640625" style="30" customWidth="1"/>
    <col min="8" max="16384" width="9.109375" style="30"/>
  </cols>
  <sheetData>
    <row r="1" spans="1:7" ht="12" customHeight="1" x14ac:dyDescent="0.2">
      <c r="A1" s="151" t="s">
        <v>5</v>
      </c>
      <c r="B1" s="151"/>
      <c r="C1" s="151"/>
      <c r="D1" s="151"/>
      <c r="E1" s="151"/>
      <c r="F1" s="151"/>
      <c r="G1" s="151"/>
    </row>
    <row r="2" spans="1:7" ht="12" customHeight="1" x14ac:dyDescent="0.2">
      <c r="A2" s="152" t="s">
        <v>17</v>
      </c>
      <c r="B2" s="152"/>
      <c r="C2" s="152"/>
      <c r="D2" s="152"/>
      <c r="E2" s="152"/>
      <c r="F2" s="152"/>
      <c r="G2" s="152"/>
    </row>
    <row r="3" spans="1:7" ht="11.25" customHeight="1" x14ac:dyDescent="0.2"/>
    <row r="4" spans="1:7" ht="55.5" customHeight="1" x14ac:dyDescent="0.2">
      <c r="A4" s="148" t="s">
        <v>33</v>
      </c>
      <c r="B4" s="149"/>
      <c r="C4" s="149"/>
      <c r="D4" s="149"/>
      <c r="E4" s="149"/>
      <c r="F4" s="149"/>
      <c r="G4" s="149"/>
    </row>
    <row r="6" spans="1:7" ht="12" customHeight="1" x14ac:dyDescent="0.2">
      <c r="A6" s="34" t="s">
        <v>82</v>
      </c>
      <c r="B6" s="66"/>
    </row>
    <row r="7" spans="1:7" ht="25.5" customHeight="1" x14ac:dyDescent="0.2">
      <c r="A7" s="105" t="s">
        <v>15</v>
      </c>
      <c r="B7" s="104" t="s">
        <v>2</v>
      </c>
      <c r="C7" s="104" t="s">
        <v>24</v>
      </c>
      <c r="D7" s="89" t="s">
        <v>51</v>
      </c>
      <c r="E7" s="69"/>
      <c r="F7" s="78" t="s">
        <v>25</v>
      </c>
      <c r="G7" s="78" t="s">
        <v>83</v>
      </c>
    </row>
    <row r="8" spans="1:7" ht="12" customHeight="1" x14ac:dyDescent="0.2">
      <c r="A8" s="35">
        <v>20</v>
      </c>
      <c r="B8" s="58" t="s">
        <v>75</v>
      </c>
      <c r="C8" s="57">
        <v>0</v>
      </c>
      <c r="D8" s="36">
        <f>(A8*C8)*60</f>
        <v>0</v>
      </c>
      <c r="E8" s="70"/>
      <c r="F8" s="79">
        <f>(C8*121)/100</f>
        <v>0</v>
      </c>
      <c r="G8" s="79">
        <f>(D8*121)/100</f>
        <v>0</v>
      </c>
    </row>
    <row r="9" spans="1:7" ht="12" customHeight="1" x14ac:dyDescent="0.2">
      <c r="A9" s="35">
        <v>20</v>
      </c>
      <c r="B9" s="58" t="s">
        <v>76</v>
      </c>
      <c r="C9" s="57">
        <v>0</v>
      </c>
      <c r="D9" s="36">
        <f t="shared" ref="D9:D14" si="0">(A9*C9)*60</f>
        <v>0</v>
      </c>
      <c r="E9" s="70"/>
      <c r="F9" s="79">
        <f t="shared" ref="F9:F14" si="1">(C9*121)/100</f>
        <v>0</v>
      </c>
      <c r="G9" s="79">
        <f t="shared" ref="G9:G14" si="2">(D9*121)/100</f>
        <v>0</v>
      </c>
    </row>
    <row r="10" spans="1:7" ht="12" customHeight="1" x14ac:dyDescent="0.2">
      <c r="A10" s="37">
        <v>15</v>
      </c>
      <c r="B10" s="59" t="s">
        <v>77</v>
      </c>
      <c r="C10" s="57">
        <v>0</v>
      </c>
      <c r="D10" s="36">
        <f t="shared" si="0"/>
        <v>0</v>
      </c>
      <c r="E10" s="70"/>
      <c r="F10" s="79">
        <f t="shared" ref="F10:F12" si="3">(C10*121)/100</f>
        <v>0</v>
      </c>
      <c r="G10" s="79">
        <f t="shared" ref="G10:G12" si="4">(D10*121)/100</f>
        <v>0</v>
      </c>
    </row>
    <row r="11" spans="1:7" ht="12" customHeight="1" x14ac:dyDescent="0.2">
      <c r="A11" s="37">
        <v>20</v>
      </c>
      <c r="B11" s="58" t="s">
        <v>78</v>
      </c>
      <c r="C11" s="57">
        <v>0</v>
      </c>
      <c r="D11" s="36">
        <f t="shared" si="0"/>
        <v>0</v>
      </c>
      <c r="E11" s="70"/>
      <c r="F11" s="79">
        <f t="shared" si="3"/>
        <v>0</v>
      </c>
      <c r="G11" s="79">
        <f t="shared" si="4"/>
        <v>0</v>
      </c>
    </row>
    <row r="12" spans="1:7" ht="12" customHeight="1" x14ac:dyDescent="0.2">
      <c r="A12" s="37">
        <v>20</v>
      </c>
      <c r="B12" s="58" t="s">
        <v>79</v>
      </c>
      <c r="C12" s="57">
        <v>0</v>
      </c>
      <c r="D12" s="36">
        <f t="shared" si="0"/>
        <v>0</v>
      </c>
      <c r="E12" s="70"/>
      <c r="F12" s="79">
        <f t="shared" si="3"/>
        <v>0</v>
      </c>
      <c r="G12" s="79">
        <f t="shared" si="4"/>
        <v>0</v>
      </c>
    </row>
    <row r="13" spans="1:7" ht="12" customHeight="1" x14ac:dyDescent="0.2">
      <c r="A13" s="37">
        <v>15</v>
      </c>
      <c r="B13" s="58" t="s">
        <v>80</v>
      </c>
      <c r="C13" s="57">
        <v>0</v>
      </c>
      <c r="D13" s="36">
        <f t="shared" si="0"/>
        <v>0</v>
      </c>
      <c r="E13" s="70"/>
      <c r="F13" s="79">
        <f t="shared" si="1"/>
        <v>0</v>
      </c>
      <c r="G13" s="79">
        <f t="shared" si="2"/>
        <v>0</v>
      </c>
    </row>
    <row r="14" spans="1:7" ht="12" customHeight="1" x14ac:dyDescent="0.2">
      <c r="A14" s="35">
        <v>5</v>
      </c>
      <c r="B14" s="58" t="s">
        <v>81</v>
      </c>
      <c r="C14" s="57">
        <v>0</v>
      </c>
      <c r="D14" s="36">
        <f t="shared" si="0"/>
        <v>0</v>
      </c>
      <c r="E14" s="70"/>
      <c r="F14" s="79">
        <f t="shared" si="1"/>
        <v>0</v>
      </c>
      <c r="G14" s="79">
        <f t="shared" si="2"/>
        <v>0</v>
      </c>
    </row>
    <row r="15" spans="1:7" ht="12" customHeight="1" x14ac:dyDescent="0.2">
      <c r="A15" s="35">
        <v>48</v>
      </c>
      <c r="B15" s="58" t="s">
        <v>106</v>
      </c>
      <c r="C15" s="57">
        <v>0</v>
      </c>
      <c r="D15" s="36">
        <f t="shared" ref="D15" si="5">(A15*C15)*60</f>
        <v>0</v>
      </c>
      <c r="E15" s="70"/>
      <c r="F15" s="79">
        <f t="shared" ref="F15" si="6">(C15*121)/100</f>
        <v>0</v>
      </c>
      <c r="G15" s="79">
        <f t="shared" ref="G15" si="7">(D15*121)/100</f>
        <v>0</v>
      </c>
    </row>
    <row r="16" spans="1:7" ht="15" customHeight="1" x14ac:dyDescent="0.25">
      <c r="A16" s="38" t="s">
        <v>50</v>
      </c>
      <c r="B16" s="38"/>
      <c r="C16" s="38"/>
      <c r="D16" s="39">
        <f>SUM(D8:D15)</f>
        <v>0</v>
      </c>
      <c r="E16" s="61"/>
      <c r="F16" s="48"/>
      <c r="G16" s="48">
        <f>SUM(G8:G15)</f>
        <v>0</v>
      </c>
    </row>
    <row r="18" spans="1:7" ht="12" customHeight="1" x14ac:dyDescent="0.2">
      <c r="A18" s="34" t="s">
        <v>85</v>
      </c>
      <c r="B18" s="66"/>
    </row>
    <row r="19" spans="1:7" ht="25.5" customHeight="1" x14ac:dyDescent="0.2">
      <c r="A19" s="105" t="s">
        <v>15</v>
      </c>
      <c r="B19" s="104" t="s">
        <v>2</v>
      </c>
      <c r="C19" s="104" t="s">
        <v>24</v>
      </c>
      <c r="D19" s="89" t="s">
        <v>62</v>
      </c>
      <c r="E19" s="69"/>
      <c r="F19" s="78" t="s">
        <v>25</v>
      </c>
      <c r="G19" s="78" t="s">
        <v>84</v>
      </c>
    </row>
    <row r="20" spans="1:7" ht="12" customHeight="1" x14ac:dyDescent="0.2">
      <c r="A20" s="35">
        <v>20</v>
      </c>
      <c r="B20" s="58" t="s">
        <v>75</v>
      </c>
      <c r="C20" s="57">
        <v>0</v>
      </c>
      <c r="D20" s="36">
        <f>(A20*C20)*12</f>
        <v>0</v>
      </c>
      <c r="E20" s="70"/>
      <c r="F20" s="79">
        <f>(C20*121)/100</f>
        <v>0</v>
      </c>
      <c r="G20" s="79">
        <f>(D20*121)/100</f>
        <v>0</v>
      </c>
    </row>
    <row r="21" spans="1:7" ht="12" customHeight="1" x14ac:dyDescent="0.2">
      <c r="A21" s="35">
        <v>20</v>
      </c>
      <c r="B21" s="58" t="s">
        <v>76</v>
      </c>
      <c r="C21" s="57">
        <v>0</v>
      </c>
      <c r="D21" s="36">
        <f t="shared" ref="D21:D26" si="8">(A21*C21)*12</f>
        <v>0</v>
      </c>
      <c r="E21" s="70"/>
      <c r="F21" s="79">
        <f t="shared" ref="F21:F26" si="9">(C21*121)/100</f>
        <v>0</v>
      </c>
      <c r="G21" s="79">
        <f t="shared" ref="G21:G26" si="10">(D21*121)/100</f>
        <v>0</v>
      </c>
    </row>
    <row r="22" spans="1:7" ht="12" customHeight="1" x14ac:dyDescent="0.2">
      <c r="A22" s="37">
        <v>15</v>
      </c>
      <c r="B22" s="59" t="s">
        <v>77</v>
      </c>
      <c r="C22" s="57">
        <v>0</v>
      </c>
      <c r="D22" s="36">
        <f t="shared" si="8"/>
        <v>0</v>
      </c>
      <c r="E22" s="70"/>
      <c r="F22" s="79">
        <f t="shared" si="9"/>
        <v>0</v>
      </c>
      <c r="G22" s="79">
        <f t="shared" si="10"/>
        <v>0</v>
      </c>
    </row>
    <row r="23" spans="1:7" ht="12" customHeight="1" x14ac:dyDescent="0.2">
      <c r="A23" s="37">
        <v>20</v>
      </c>
      <c r="B23" s="58" t="s">
        <v>78</v>
      </c>
      <c r="C23" s="57">
        <v>0</v>
      </c>
      <c r="D23" s="36">
        <f t="shared" si="8"/>
        <v>0</v>
      </c>
      <c r="E23" s="70"/>
      <c r="F23" s="79">
        <f t="shared" si="9"/>
        <v>0</v>
      </c>
      <c r="G23" s="79">
        <f t="shared" si="10"/>
        <v>0</v>
      </c>
    </row>
    <row r="24" spans="1:7" ht="12" customHeight="1" x14ac:dyDescent="0.2">
      <c r="A24" s="37">
        <v>20</v>
      </c>
      <c r="B24" s="58" t="s">
        <v>79</v>
      </c>
      <c r="C24" s="57">
        <v>0</v>
      </c>
      <c r="D24" s="36">
        <f t="shared" si="8"/>
        <v>0</v>
      </c>
      <c r="E24" s="70"/>
      <c r="F24" s="79">
        <f t="shared" si="9"/>
        <v>0</v>
      </c>
      <c r="G24" s="79">
        <f t="shared" si="10"/>
        <v>0</v>
      </c>
    </row>
    <row r="25" spans="1:7" ht="12" customHeight="1" x14ac:dyDescent="0.2">
      <c r="A25" s="37">
        <v>15</v>
      </c>
      <c r="B25" s="58" t="s">
        <v>80</v>
      </c>
      <c r="C25" s="57">
        <v>0</v>
      </c>
      <c r="D25" s="36">
        <f t="shared" si="8"/>
        <v>0</v>
      </c>
      <c r="E25" s="70"/>
      <c r="F25" s="79">
        <f t="shared" si="9"/>
        <v>0</v>
      </c>
      <c r="G25" s="79">
        <f t="shared" si="10"/>
        <v>0</v>
      </c>
    </row>
    <row r="26" spans="1:7" ht="12" customHeight="1" x14ac:dyDescent="0.2">
      <c r="A26" s="35">
        <v>5</v>
      </c>
      <c r="B26" s="58" t="s">
        <v>81</v>
      </c>
      <c r="C26" s="57">
        <v>0</v>
      </c>
      <c r="D26" s="36">
        <f t="shared" si="8"/>
        <v>0</v>
      </c>
      <c r="E26" s="70"/>
      <c r="F26" s="79">
        <f t="shared" si="9"/>
        <v>0</v>
      </c>
      <c r="G26" s="79">
        <f t="shared" si="10"/>
        <v>0</v>
      </c>
    </row>
    <row r="27" spans="1:7" ht="12" customHeight="1" x14ac:dyDescent="0.2">
      <c r="A27" s="35">
        <v>48</v>
      </c>
      <c r="B27" s="58" t="s">
        <v>106</v>
      </c>
      <c r="C27" s="57">
        <v>0</v>
      </c>
      <c r="D27" s="36">
        <f t="shared" ref="D27" si="11">(A27*C27)*12</f>
        <v>0</v>
      </c>
      <c r="E27" s="70"/>
      <c r="F27" s="79">
        <f t="shared" ref="F27" si="12">(C27*121)/100</f>
        <v>0</v>
      </c>
      <c r="G27" s="79">
        <f t="shared" ref="G27" si="13">(D27*121)/100</f>
        <v>0</v>
      </c>
    </row>
    <row r="28" spans="1:7" ht="15" customHeight="1" x14ac:dyDescent="0.25">
      <c r="A28" s="38" t="s">
        <v>60</v>
      </c>
      <c r="B28" s="38"/>
      <c r="C28" s="38"/>
      <c r="D28" s="39">
        <f>SUM(D20:D27)</f>
        <v>0</v>
      </c>
      <c r="E28" s="61"/>
      <c r="F28" s="48"/>
      <c r="G28" s="48">
        <f>SUM(G20:G27)</f>
        <v>0</v>
      </c>
    </row>
    <row r="30" spans="1:7" ht="12" customHeight="1" x14ac:dyDescent="0.2">
      <c r="A30" s="34" t="s">
        <v>86</v>
      </c>
      <c r="B30" s="66"/>
    </row>
    <row r="31" spans="1:7" ht="25.5" customHeight="1" x14ac:dyDescent="0.2">
      <c r="A31" s="105" t="s">
        <v>15</v>
      </c>
      <c r="B31" s="104" t="s">
        <v>2</v>
      </c>
      <c r="C31" s="104" t="s">
        <v>24</v>
      </c>
      <c r="D31" s="89" t="s">
        <v>62</v>
      </c>
      <c r="E31" s="69"/>
      <c r="F31" s="78" t="s">
        <v>25</v>
      </c>
      <c r="G31" s="78" t="s">
        <v>84</v>
      </c>
    </row>
    <row r="32" spans="1:7" ht="12" customHeight="1" x14ac:dyDescent="0.2">
      <c r="A32" s="35">
        <v>20</v>
      </c>
      <c r="B32" s="58" t="s">
        <v>75</v>
      </c>
      <c r="C32" s="57">
        <v>0</v>
      </c>
      <c r="D32" s="36">
        <f>(A32*C32)*12</f>
        <v>0</v>
      </c>
      <c r="E32" s="70"/>
      <c r="F32" s="79">
        <f>(C32*121)/100</f>
        <v>0</v>
      </c>
      <c r="G32" s="79">
        <f>(D32*121)/100</f>
        <v>0</v>
      </c>
    </row>
    <row r="33" spans="1:7" ht="12" customHeight="1" x14ac:dyDescent="0.2">
      <c r="A33" s="35">
        <v>20</v>
      </c>
      <c r="B33" s="58" t="s">
        <v>76</v>
      </c>
      <c r="C33" s="57">
        <v>0</v>
      </c>
      <c r="D33" s="36">
        <f t="shared" ref="D33:D38" si="14">(A33*C33)*12</f>
        <v>0</v>
      </c>
      <c r="E33" s="70"/>
      <c r="F33" s="79">
        <f t="shared" ref="F33:F38" si="15">(C33*121)/100</f>
        <v>0</v>
      </c>
      <c r="G33" s="79">
        <f t="shared" ref="G33:G38" si="16">(D33*121)/100</f>
        <v>0</v>
      </c>
    </row>
    <row r="34" spans="1:7" ht="12" customHeight="1" x14ac:dyDescent="0.2">
      <c r="A34" s="37">
        <v>15</v>
      </c>
      <c r="B34" s="59" t="s">
        <v>77</v>
      </c>
      <c r="C34" s="57">
        <v>0</v>
      </c>
      <c r="D34" s="36">
        <f t="shared" si="14"/>
        <v>0</v>
      </c>
      <c r="E34" s="70"/>
      <c r="F34" s="79">
        <f t="shared" si="15"/>
        <v>0</v>
      </c>
      <c r="G34" s="79">
        <f t="shared" si="16"/>
        <v>0</v>
      </c>
    </row>
    <row r="35" spans="1:7" ht="12" customHeight="1" x14ac:dyDescent="0.2">
      <c r="A35" s="37">
        <v>20</v>
      </c>
      <c r="B35" s="58" t="s">
        <v>78</v>
      </c>
      <c r="C35" s="57">
        <v>0</v>
      </c>
      <c r="D35" s="36">
        <f t="shared" si="14"/>
        <v>0</v>
      </c>
      <c r="E35" s="70"/>
      <c r="F35" s="79">
        <f t="shared" si="15"/>
        <v>0</v>
      </c>
      <c r="G35" s="79">
        <f t="shared" si="16"/>
        <v>0</v>
      </c>
    </row>
    <row r="36" spans="1:7" ht="12" customHeight="1" x14ac:dyDescent="0.2">
      <c r="A36" s="37">
        <v>20</v>
      </c>
      <c r="B36" s="58" t="s">
        <v>79</v>
      </c>
      <c r="C36" s="57">
        <v>0</v>
      </c>
      <c r="D36" s="36">
        <f t="shared" si="14"/>
        <v>0</v>
      </c>
      <c r="E36" s="70"/>
      <c r="F36" s="79">
        <f t="shared" si="15"/>
        <v>0</v>
      </c>
      <c r="G36" s="79">
        <f t="shared" si="16"/>
        <v>0</v>
      </c>
    </row>
    <row r="37" spans="1:7" ht="12" customHeight="1" x14ac:dyDescent="0.2">
      <c r="A37" s="37">
        <v>15</v>
      </c>
      <c r="B37" s="58" t="s">
        <v>80</v>
      </c>
      <c r="C37" s="57">
        <v>0</v>
      </c>
      <c r="D37" s="36">
        <f t="shared" si="14"/>
        <v>0</v>
      </c>
      <c r="E37" s="70"/>
      <c r="F37" s="79">
        <f t="shared" si="15"/>
        <v>0</v>
      </c>
      <c r="G37" s="79">
        <f t="shared" si="16"/>
        <v>0</v>
      </c>
    </row>
    <row r="38" spans="1:7" ht="12" customHeight="1" x14ac:dyDescent="0.2">
      <c r="A38" s="35">
        <v>5</v>
      </c>
      <c r="B38" s="58" t="s">
        <v>81</v>
      </c>
      <c r="C38" s="57">
        <v>0</v>
      </c>
      <c r="D38" s="36">
        <f t="shared" si="14"/>
        <v>0</v>
      </c>
      <c r="E38" s="70"/>
      <c r="F38" s="79">
        <f t="shared" si="15"/>
        <v>0</v>
      </c>
      <c r="G38" s="79">
        <f t="shared" si="16"/>
        <v>0</v>
      </c>
    </row>
    <row r="39" spans="1:7" ht="12" customHeight="1" x14ac:dyDescent="0.2">
      <c r="A39" s="35">
        <v>48</v>
      </c>
      <c r="B39" s="58" t="s">
        <v>106</v>
      </c>
      <c r="C39" s="57">
        <v>0</v>
      </c>
      <c r="D39" s="36">
        <f t="shared" ref="D39" si="17">(A39*C39)*12</f>
        <v>0</v>
      </c>
      <c r="E39" s="70"/>
      <c r="F39" s="79">
        <f t="shared" ref="F39" si="18">(C39*121)/100</f>
        <v>0</v>
      </c>
      <c r="G39" s="79">
        <f t="shared" ref="G39" si="19">(D39*121)/100</f>
        <v>0</v>
      </c>
    </row>
    <row r="40" spans="1:7" ht="15" customHeight="1" x14ac:dyDescent="0.25">
      <c r="A40" s="38" t="s">
        <v>60</v>
      </c>
      <c r="B40" s="38"/>
      <c r="C40" s="38"/>
      <c r="D40" s="39">
        <f>SUM(D32:D39)</f>
        <v>0</v>
      </c>
      <c r="E40" s="61"/>
      <c r="F40" s="48"/>
      <c r="G40" s="48">
        <f>SUM(G32:G39)</f>
        <v>0</v>
      </c>
    </row>
    <row r="43" spans="1:7" ht="15" customHeight="1" x14ac:dyDescent="0.25">
      <c r="A43" s="137" t="s">
        <v>61</v>
      </c>
      <c r="B43" s="138"/>
      <c r="C43" s="138"/>
      <c r="D43" s="139">
        <f>D16+D28+D40</f>
        <v>0</v>
      </c>
      <c r="E43" s="119"/>
      <c r="F43" s="140"/>
      <c r="G43" s="141">
        <f>G16+G28+G40</f>
        <v>0</v>
      </c>
    </row>
  </sheetData>
  <sheetProtection algorithmName="SHA-512" hashValue="sonAbMXB3etbNMw73CS1SIU8EDjel2zk/+tY4inxSrgE/+r/5AgwFsOAWuCjtQYFHDB1A+vZZnxoiRGyv4mKVA==" saltValue="Tcur2FV/aCH0McmAuDL4qQ==" spinCount="100000" sheet="1"/>
  <mergeCells count="3">
    <mergeCell ref="A1:G1"/>
    <mergeCell ref="A2:G2"/>
    <mergeCell ref="A4:G4"/>
  </mergeCells>
  <phoneticPr fontId="37" type="noConversion"/>
  <pageMargins left="0.70866141732283472" right="0.70866141732283472" top="1.06" bottom="0.53" header="0.31496062992125984" footer="0.31496062992125984"/>
  <pageSetup paperSize="9" orientation="landscape" r:id="rId1"/>
  <headerFooter>
    <oddHeader>&amp;L&amp;8&amp;K00-028PCBO&amp;R&amp;8&amp;K00-028Het eigenhandig aanbrengen van wijzigingen in dit prijzenblad,
 in welke vorm dan ook, is streng verboden en leidt direct tot
 uitsluiting van de aanbestedingsprocedure.</oddHeader>
    <oddFooter>&amp;L&amp;8Indien een onregelmatigheid wordt geconstateert in dit prijzenblad, dient inschrijver dit zo spoedig mogelijk te melden.</oddFooter>
  </headerFooter>
  <rowBreaks count="1" manualBreakCount="1">
    <brk id="2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0"/>
  <sheetViews>
    <sheetView showGridLines="0" zoomScaleNormal="100" workbookViewId="0">
      <selection activeCell="A8" sqref="A8:B8"/>
    </sheetView>
  </sheetViews>
  <sheetFormatPr defaultColWidth="9.109375" defaultRowHeight="12" customHeight="1" x14ac:dyDescent="0.2"/>
  <cols>
    <col min="1" max="1" width="18.109375" style="30" bestFit="1" customWidth="1"/>
    <col min="2" max="2" width="62.44140625" style="30" customWidth="1"/>
    <col min="3" max="4" width="23" style="30" customWidth="1"/>
    <col min="5" max="16384" width="9.109375" style="30"/>
  </cols>
  <sheetData>
    <row r="1" spans="1:4" s="49" customFormat="1" ht="12" customHeight="1" x14ac:dyDescent="0.3">
      <c r="A1" s="151" t="s">
        <v>5</v>
      </c>
      <c r="B1" s="151"/>
      <c r="C1" s="151"/>
      <c r="D1" s="151"/>
    </row>
    <row r="2" spans="1:4" s="49" customFormat="1" ht="12" customHeight="1" x14ac:dyDescent="0.3">
      <c r="A2" s="152" t="s">
        <v>17</v>
      </c>
      <c r="B2" s="152"/>
      <c r="C2" s="152"/>
      <c r="D2" s="152"/>
    </row>
    <row r="3" spans="1:4" ht="15" customHeight="1" x14ac:dyDescent="0.2"/>
    <row r="4" spans="1:4" ht="50.25" customHeight="1" x14ac:dyDescent="0.2">
      <c r="A4" s="149" t="s">
        <v>16</v>
      </c>
      <c r="B4" s="149"/>
      <c r="C4" s="149"/>
      <c r="D4" s="149"/>
    </row>
    <row r="6" spans="1:4" ht="12" customHeight="1" x14ac:dyDescent="0.2">
      <c r="A6" s="46" t="s">
        <v>6</v>
      </c>
    </row>
    <row r="7" spans="1:4" ht="48.75" customHeight="1" x14ac:dyDescent="0.2">
      <c r="A7" s="105" t="s">
        <v>3</v>
      </c>
      <c r="B7" s="105"/>
      <c r="C7" s="105" t="s">
        <v>87</v>
      </c>
      <c r="D7" s="76" t="s">
        <v>88</v>
      </c>
    </row>
    <row r="8" spans="1:4" ht="12" customHeight="1" x14ac:dyDescent="0.2">
      <c r="A8" s="164"/>
      <c r="B8" s="165"/>
      <c r="C8" s="21">
        <v>0</v>
      </c>
      <c r="D8" s="77">
        <f>(C8*121)/100</f>
        <v>0</v>
      </c>
    </row>
    <row r="9" spans="1:4" ht="12" customHeight="1" x14ac:dyDescent="0.2">
      <c r="A9" s="164"/>
      <c r="B9" s="165"/>
      <c r="C9" s="21">
        <v>0</v>
      </c>
      <c r="D9" s="77">
        <f>(C9*121)/100</f>
        <v>0</v>
      </c>
    </row>
    <row r="10" spans="1:4" ht="12" customHeight="1" x14ac:dyDescent="0.2">
      <c r="A10" s="164"/>
      <c r="B10" s="165"/>
      <c r="C10" s="21">
        <v>0</v>
      </c>
      <c r="D10" s="77">
        <f>(C10*121)/100</f>
        <v>0</v>
      </c>
    </row>
    <row r="11" spans="1:4" ht="12" customHeight="1" x14ac:dyDescent="0.2">
      <c r="A11" s="164"/>
      <c r="B11" s="165"/>
      <c r="C11" s="21">
        <v>0</v>
      </c>
      <c r="D11" s="77">
        <f>(C11*121)/100</f>
        <v>0</v>
      </c>
    </row>
    <row r="12" spans="1:4" ht="12" customHeight="1" x14ac:dyDescent="0.2">
      <c r="A12" s="164"/>
      <c r="B12" s="165"/>
      <c r="C12" s="21">
        <v>0</v>
      </c>
      <c r="D12" s="77">
        <f>(C12*121)/100</f>
        <v>0</v>
      </c>
    </row>
    <row r="15" spans="1:4" ht="12" customHeight="1" x14ac:dyDescent="0.2">
      <c r="A15" s="46" t="s">
        <v>89</v>
      </c>
    </row>
    <row r="16" spans="1:4" ht="48.75" customHeight="1" x14ac:dyDescent="0.2">
      <c r="A16" s="105" t="s">
        <v>3</v>
      </c>
      <c r="B16" s="105"/>
      <c r="C16" s="105" t="s">
        <v>91</v>
      </c>
      <c r="D16" s="76" t="s">
        <v>92</v>
      </c>
    </row>
    <row r="17" spans="1:4" ht="12" customHeight="1" x14ac:dyDescent="0.2">
      <c r="A17" s="164"/>
      <c r="B17" s="165"/>
      <c r="C17" s="21">
        <v>0</v>
      </c>
      <c r="D17" s="77">
        <f>(C17*121)/100</f>
        <v>0</v>
      </c>
    </row>
    <row r="18" spans="1:4" ht="12" customHeight="1" x14ac:dyDescent="0.2">
      <c r="A18" s="164"/>
      <c r="B18" s="165"/>
      <c r="C18" s="21">
        <v>0</v>
      </c>
      <c r="D18" s="77">
        <f>(C18*121)/100</f>
        <v>0</v>
      </c>
    </row>
    <row r="19" spans="1:4" ht="12" customHeight="1" x14ac:dyDescent="0.2">
      <c r="A19" s="164"/>
      <c r="B19" s="165"/>
      <c r="C19" s="21">
        <v>0</v>
      </c>
      <c r="D19" s="77">
        <f>(C19*121)/100</f>
        <v>0</v>
      </c>
    </row>
    <row r="20" spans="1:4" ht="12" customHeight="1" x14ac:dyDescent="0.2">
      <c r="A20" s="164"/>
      <c r="B20" s="165"/>
      <c r="C20" s="21">
        <v>0</v>
      </c>
      <c r="D20" s="77">
        <f>(C20*121)/100</f>
        <v>0</v>
      </c>
    </row>
    <row r="21" spans="1:4" ht="12" customHeight="1" x14ac:dyDescent="0.2">
      <c r="A21" s="164"/>
      <c r="B21" s="165"/>
      <c r="C21" s="21">
        <v>0</v>
      </c>
      <c r="D21" s="77">
        <f>(C21*121)/100</f>
        <v>0</v>
      </c>
    </row>
    <row r="24" spans="1:4" ht="12" customHeight="1" x14ac:dyDescent="0.2">
      <c r="A24" s="46" t="s">
        <v>90</v>
      </c>
    </row>
    <row r="25" spans="1:4" ht="48.75" customHeight="1" x14ac:dyDescent="0.2">
      <c r="A25" s="105" t="s">
        <v>3</v>
      </c>
      <c r="B25" s="105"/>
      <c r="C25" s="105" t="s">
        <v>91</v>
      </c>
      <c r="D25" s="76" t="s">
        <v>92</v>
      </c>
    </row>
    <row r="26" spans="1:4" ht="12" customHeight="1" x14ac:dyDescent="0.2">
      <c r="A26" s="164"/>
      <c r="B26" s="165"/>
      <c r="C26" s="21">
        <v>0</v>
      </c>
      <c r="D26" s="77">
        <f>(C26*121)/100</f>
        <v>0</v>
      </c>
    </row>
    <row r="27" spans="1:4" ht="12" customHeight="1" x14ac:dyDescent="0.2">
      <c r="A27" s="164"/>
      <c r="B27" s="165"/>
      <c r="C27" s="21">
        <v>0</v>
      </c>
      <c r="D27" s="77">
        <f>(C27*121)/100</f>
        <v>0</v>
      </c>
    </row>
    <row r="28" spans="1:4" ht="12" customHeight="1" x14ac:dyDescent="0.2">
      <c r="A28" s="164"/>
      <c r="B28" s="165"/>
      <c r="C28" s="21">
        <v>0</v>
      </c>
      <c r="D28" s="77">
        <f>(C28*121)/100</f>
        <v>0</v>
      </c>
    </row>
    <row r="29" spans="1:4" ht="12" customHeight="1" x14ac:dyDescent="0.2">
      <c r="A29" s="164"/>
      <c r="B29" s="165"/>
      <c r="C29" s="21">
        <v>0</v>
      </c>
      <c r="D29" s="77">
        <f>(C29*121)/100</f>
        <v>0</v>
      </c>
    </row>
    <row r="30" spans="1:4" ht="12" customHeight="1" x14ac:dyDescent="0.2">
      <c r="A30" s="164"/>
      <c r="B30" s="165"/>
      <c r="C30" s="21">
        <v>0</v>
      </c>
      <c r="D30" s="77">
        <f>(C30*121)/100</f>
        <v>0</v>
      </c>
    </row>
  </sheetData>
  <sheetProtection algorithmName="SHA-512" hashValue="0B2sKzvCcZ+uHRc8PEDj6YucpziXCiGwRnl9T5GSe93yYvz1MDj3oCS9G1pd5xq6cGJEW+tOWA9pk0ov41MUcA==" saltValue="Y9M7MgO4+N8KqxGc5L6yuA==" spinCount="100000" sheet="1" selectLockedCells="1"/>
  <mergeCells count="18">
    <mergeCell ref="A27:B27"/>
    <mergeCell ref="A28:B28"/>
    <mergeCell ref="A29:B29"/>
    <mergeCell ref="A30:B30"/>
    <mergeCell ref="A17:B17"/>
    <mergeCell ref="A18:B18"/>
    <mergeCell ref="A19:B19"/>
    <mergeCell ref="A20:B20"/>
    <mergeCell ref="A21:B21"/>
    <mergeCell ref="A26:B26"/>
    <mergeCell ref="A12:B12"/>
    <mergeCell ref="A2:D2"/>
    <mergeCell ref="A9:B9"/>
    <mergeCell ref="A1:D1"/>
    <mergeCell ref="A8:B8"/>
    <mergeCell ref="A4:D4"/>
    <mergeCell ref="A10:B10"/>
    <mergeCell ref="A11:B11"/>
  </mergeCells>
  <pageMargins left="0.70866141732283472" right="0.70866141732283472" top="1.06" bottom="0.53" header="0.31496062992125984" footer="0.31496062992125984"/>
  <pageSetup paperSize="9" scale="97" orientation="landscape" r:id="rId1"/>
  <headerFooter>
    <oddHeader>&amp;L&amp;8&amp;K00-028PCBO&amp;R&amp;8&amp;K00-028Het eigenhandig aanbrengen van wijzigingen in dit prijzenblad,
 in welke vorm dan ook, is streng verboden en leidt direct tot
 uitsluiting van de aanbestedingsprocedure.</oddHeader>
    <oddFooter>&amp;L&amp;8Indien een onregelmatigheid wordt geconstateert in dit prijzenblad, dient inschrijver dit zo spoedig mogelijk te melden.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6"/>
  <sheetViews>
    <sheetView showGridLines="0" zoomScaleNormal="100" workbookViewId="0">
      <selection activeCell="C19" sqref="C19"/>
    </sheetView>
  </sheetViews>
  <sheetFormatPr defaultColWidth="9.109375" defaultRowHeight="12" customHeight="1" x14ac:dyDescent="0.2"/>
  <cols>
    <col min="1" max="1" width="28" style="30" customWidth="1"/>
    <col min="2" max="2" width="16" style="30" customWidth="1"/>
    <col min="3" max="3" width="12.88671875" style="30" customWidth="1"/>
    <col min="4" max="4" width="13.33203125" style="30" customWidth="1"/>
    <col min="5" max="5" width="18.33203125" style="30" customWidth="1"/>
    <col min="6" max="6" width="1.44140625" style="30" customWidth="1"/>
    <col min="7" max="7" width="13.33203125" style="30" customWidth="1"/>
    <col min="8" max="8" width="18.33203125" style="30" customWidth="1"/>
    <col min="9" max="16384" width="9.109375" style="30"/>
  </cols>
  <sheetData>
    <row r="1" spans="1:8" ht="12" customHeight="1" x14ac:dyDescent="0.2">
      <c r="A1" s="151" t="s">
        <v>5</v>
      </c>
      <c r="B1" s="151"/>
      <c r="C1" s="151"/>
      <c r="D1" s="151"/>
      <c r="E1" s="151"/>
      <c r="F1" s="151"/>
      <c r="G1" s="151"/>
      <c r="H1" s="151"/>
    </row>
    <row r="2" spans="1:8" ht="12" customHeight="1" x14ac:dyDescent="0.2">
      <c r="A2" s="152" t="s">
        <v>17</v>
      </c>
      <c r="B2" s="152"/>
      <c r="C2" s="152"/>
      <c r="D2" s="152"/>
      <c r="E2" s="152"/>
      <c r="F2" s="152"/>
      <c r="G2" s="152"/>
      <c r="H2" s="152"/>
    </row>
    <row r="3" spans="1:8" ht="11.25" customHeight="1" x14ac:dyDescent="0.2"/>
    <row r="4" spans="1:8" ht="57" customHeight="1" x14ac:dyDescent="0.2">
      <c r="A4" s="148" t="s">
        <v>35</v>
      </c>
      <c r="B4" s="149"/>
      <c r="C4" s="149"/>
      <c r="D4" s="149"/>
      <c r="E4" s="149"/>
      <c r="F4" s="149"/>
      <c r="G4" s="149"/>
      <c r="H4" s="149"/>
    </row>
    <row r="6" spans="1:8" ht="12" customHeight="1" x14ac:dyDescent="0.2">
      <c r="A6" s="168" t="s">
        <v>26</v>
      </c>
      <c r="B6" s="168"/>
    </row>
    <row r="7" spans="1:8" ht="36.75" customHeight="1" x14ac:dyDescent="0.2">
      <c r="A7" s="169" t="s">
        <v>3</v>
      </c>
      <c r="B7" s="170"/>
      <c r="C7" s="105" t="s">
        <v>41</v>
      </c>
      <c r="D7" s="104" t="s">
        <v>27</v>
      </c>
      <c r="E7" s="105" t="s">
        <v>20</v>
      </c>
      <c r="F7" s="2"/>
      <c r="G7" s="72" t="s">
        <v>31</v>
      </c>
      <c r="H7" s="72" t="s">
        <v>29</v>
      </c>
    </row>
    <row r="8" spans="1:8" ht="11.4" x14ac:dyDescent="0.2">
      <c r="A8" s="163" t="s">
        <v>93</v>
      </c>
      <c r="B8" s="163"/>
      <c r="C8" s="40">
        <v>15</v>
      </c>
      <c r="D8" s="57">
        <v>0</v>
      </c>
      <c r="E8" s="41">
        <f>C8*D8</f>
        <v>0</v>
      </c>
      <c r="F8" s="70"/>
      <c r="G8" s="73">
        <f t="shared" ref="G8:H10" si="0">(D8*121)/100</f>
        <v>0</v>
      </c>
      <c r="H8" s="73">
        <f t="shared" si="0"/>
        <v>0</v>
      </c>
    </row>
    <row r="9" spans="1:8" ht="11.4" x14ac:dyDescent="0.2">
      <c r="A9" s="163" t="s">
        <v>43</v>
      </c>
      <c r="B9" s="163"/>
      <c r="C9" s="40">
        <v>5</v>
      </c>
      <c r="D9" s="57">
        <v>0</v>
      </c>
      <c r="E9" s="41">
        <f>C9*D9</f>
        <v>0</v>
      </c>
      <c r="F9" s="70"/>
      <c r="G9" s="73">
        <f t="shared" si="0"/>
        <v>0</v>
      </c>
      <c r="H9" s="73">
        <f t="shared" si="0"/>
        <v>0</v>
      </c>
    </row>
    <row r="10" spans="1:8" ht="11.4" x14ac:dyDescent="0.2">
      <c r="A10" s="163" t="s">
        <v>7</v>
      </c>
      <c r="B10" s="163"/>
      <c r="C10" s="40">
        <v>2</v>
      </c>
      <c r="D10" s="57">
        <v>0</v>
      </c>
      <c r="E10" s="41">
        <f>C10*D10</f>
        <v>0</v>
      </c>
      <c r="F10" s="70"/>
      <c r="G10" s="73">
        <f t="shared" si="0"/>
        <v>0</v>
      </c>
      <c r="H10" s="73">
        <f t="shared" si="0"/>
        <v>0</v>
      </c>
    </row>
    <row r="11" spans="1:8" ht="11.4" x14ac:dyDescent="0.2">
      <c r="A11" s="171" t="s">
        <v>44</v>
      </c>
      <c r="B11" s="172"/>
      <c r="C11" s="106">
        <v>1</v>
      </c>
      <c r="D11" s="110">
        <v>0</v>
      </c>
      <c r="E11" s="107">
        <f>C11*D11</f>
        <v>0</v>
      </c>
      <c r="F11" s="70"/>
      <c r="G11" s="73">
        <f>(D11*121)/100</f>
        <v>0</v>
      </c>
      <c r="H11" s="73">
        <f>(E11*121)/100</f>
        <v>0</v>
      </c>
    </row>
    <row r="12" spans="1:8" ht="36.75" customHeight="1" x14ac:dyDescent="0.2">
      <c r="A12" s="169" t="s">
        <v>3</v>
      </c>
      <c r="B12" s="170"/>
      <c r="C12" s="105" t="s">
        <v>32</v>
      </c>
      <c r="D12" s="104" t="s">
        <v>28</v>
      </c>
      <c r="E12" s="105" t="s">
        <v>20</v>
      </c>
      <c r="F12" s="2"/>
      <c r="G12" s="72" t="s">
        <v>30</v>
      </c>
      <c r="H12" s="72" t="s">
        <v>29</v>
      </c>
    </row>
    <row r="13" spans="1:8" ht="72" customHeight="1" x14ac:dyDescent="0.2">
      <c r="A13" s="166" t="s">
        <v>45</v>
      </c>
      <c r="B13" s="167"/>
      <c r="C13" s="106">
        <v>10</v>
      </c>
      <c r="D13" s="91">
        <v>0</v>
      </c>
      <c r="E13" s="87">
        <f>C13*D13</f>
        <v>0</v>
      </c>
      <c r="F13" s="71"/>
      <c r="G13" s="88">
        <f>(D13*121)/100</f>
        <v>0</v>
      </c>
      <c r="H13" s="88">
        <f>(E13*121)/100</f>
        <v>0</v>
      </c>
    </row>
    <row r="14" spans="1:8" ht="22.5" customHeight="1" x14ac:dyDescent="0.2">
      <c r="A14" s="163" t="s">
        <v>46</v>
      </c>
      <c r="B14" s="163"/>
      <c r="C14" s="40">
        <v>3</v>
      </c>
      <c r="D14" s="111">
        <v>0</v>
      </c>
      <c r="E14" s="108">
        <f>C14*D14</f>
        <v>0</v>
      </c>
      <c r="F14" s="71"/>
      <c r="G14" s="109">
        <f>(D14*121)/100</f>
        <v>0</v>
      </c>
      <c r="H14" s="109">
        <f>(E14*121)/100</f>
        <v>0</v>
      </c>
    </row>
    <row r="15" spans="1:8" ht="15" customHeight="1" x14ac:dyDescent="0.25">
      <c r="A15" s="50" t="s">
        <v>18</v>
      </c>
      <c r="B15" s="50"/>
      <c r="C15" s="50"/>
      <c r="D15" s="50"/>
      <c r="E15" s="51">
        <f>SUM(E8:E14)</f>
        <v>0</v>
      </c>
      <c r="F15" s="61"/>
      <c r="G15" s="52"/>
      <c r="H15" s="52">
        <f>SUM(H8:H14)</f>
        <v>0</v>
      </c>
    </row>
    <row r="16" spans="1:8" ht="16.5" customHeight="1" x14ac:dyDescent="0.2"/>
  </sheetData>
  <sheetProtection algorithmName="SHA-512" hashValue="SNvvv7zF35eWZlRYoX+2hlI0AHssEnQxRW67+1yJI2WC3MGTO2iHHzrJNlnMEErkQLHvcCFm149duiceQRezRQ==" saltValue="6KOIdRr1uZh0v+W8ZKcRoQ==" spinCount="100000" sheet="1"/>
  <mergeCells count="12">
    <mergeCell ref="A14:B14"/>
    <mergeCell ref="A12:B12"/>
    <mergeCell ref="A11:B11"/>
    <mergeCell ref="A7:B7"/>
    <mergeCell ref="A9:B9"/>
    <mergeCell ref="A10:B10"/>
    <mergeCell ref="A1:H1"/>
    <mergeCell ref="A2:H2"/>
    <mergeCell ref="A13:B13"/>
    <mergeCell ref="A8:B8"/>
    <mergeCell ref="A4:H4"/>
    <mergeCell ref="A6:B6"/>
  </mergeCells>
  <dataValidations count="1">
    <dataValidation type="whole" operator="lessThanOrEqual" allowBlank="1" showInputMessage="1" showErrorMessage="1" errorTitle="Maximum bedrag overschreden" error="Kosten voor verhuizingen mogen maximaal €125,00 bedragen (zie Eis 605)" sqref="D8" xr:uid="{00000000-0002-0000-0500-000000000000}">
      <formula1>125</formula1>
    </dataValidation>
  </dataValidations>
  <pageMargins left="0.70866141732283472" right="0.70866141732283472" top="1.06" bottom="0.53" header="0.31496062992125984" footer="0.31496062992125984"/>
  <pageSetup paperSize="9" orientation="landscape" r:id="rId1"/>
  <headerFooter>
    <oddHeader>&amp;L&amp;8&amp;K00-028PCBO&amp;R&amp;8&amp;K00-028Het eigenhandig aanbrengen van wijzigingen in dit prijzenblad,
 in welke vorm dan ook, is streng verboden en leidt direct tot
 uitsluiting van de aanbestedingsprocedure.</oddHeader>
    <oddFooter>&amp;L&amp;8Indien een onregelmatigheid wordt geconstateert in dit prijzenblad, dient inschrijver dit zo spoedig mogelijk te melden.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0"/>
  <sheetViews>
    <sheetView showGridLines="0" zoomScaleNormal="100" workbookViewId="0">
      <selection activeCell="B5" sqref="B5"/>
    </sheetView>
  </sheetViews>
  <sheetFormatPr defaultColWidth="9.109375" defaultRowHeight="12" customHeight="1" x14ac:dyDescent="0.3"/>
  <cols>
    <col min="1" max="1" width="59.6640625" style="1" customWidth="1"/>
    <col min="2" max="3" width="31.88671875" style="1" customWidth="1"/>
    <col min="4" max="6" width="9.109375" style="1" customWidth="1"/>
    <col min="7" max="7" width="9.109375" style="1"/>
    <col min="8" max="8" width="9.109375" style="1" customWidth="1"/>
    <col min="9" max="16384" width="9.109375" style="1"/>
  </cols>
  <sheetData>
    <row r="1" spans="1:6" ht="12" customHeight="1" x14ac:dyDescent="0.3">
      <c r="A1" s="2"/>
      <c r="B1" s="2"/>
      <c r="C1" s="2"/>
      <c r="D1" s="2"/>
      <c r="E1" s="2"/>
      <c r="F1" s="2"/>
    </row>
    <row r="2" spans="1:6" ht="12" customHeight="1" x14ac:dyDescent="0.3">
      <c r="A2" s="2"/>
      <c r="B2" s="2"/>
      <c r="C2" s="2"/>
      <c r="D2" s="2"/>
      <c r="E2" s="2"/>
      <c r="F2" s="2"/>
    </row>
    <row r="3" spans="1:6" ht="25.5" customHeight="1" x14ac:dyDescent="0.3">
      <c r="A3" s="22" t="s">
        <v>19</v>
      </c>
      <c r="B3" s="2"/>
      <c r="C3" s="2"/>
      <c r="D3" s="2"/>
      <c r="E3" s="2"/>
      <c r="F3" s="2"/>
    </row>
    <row r="4" spans="1:6" ht="25.5" customHeight="1" x14ac:dyDescent="0.3">
      <c r="A4" s="20" t="s">
        <v>94</v>
      </c>
      <c r="B4" s="19" t="s">
        <v>9</v>
      </c>
      <c r="C4" s="74" t="s">
        <v>10</v>
      </c>
      <c r="D4" s="4"/>
      <c r="E4" s="3"/>
      <c r="F4" s="5"/>
    </row>
    <row r="5" spans="1:6" ht="15" x14ac:dyDescent="0.3">
      <c r="A5" s="8" t="s">
        <v>11</v>
      </c>
      <c r="B5" s="14">
        <f>'Huurprijzen '!D32</f>
        <v>0</v>
      </c>
      <c r="C5" s="75">
        <f>(B5*121)/100</f>
        <v>0</v>
      </c>
      <c r="D5" s="4"/>
      <c r="E5" s="3"/>
      <c r="F5" s="5"/>
    </row>
    <row r="6" spans="1:6" ht="15" x14ac:dyDescent="0.3">
      <c r="A6" s="9" t="s">
        <v>12</v>
      </c>
      <c r="B6" s="15">
        <f>Afdrukprijzen!F25</f>
        <v>0</v>
      </c>
      <c r="C6" s="75">
        <f>(B6*121)/100</f>
        <v>0</v>
      </c>
      <c r="D6" s="4"/>
      <c r="E6" s="3"/>
      <c r="F6" s="5"/>
    </row>
    <row r="7" spans="1:6" ht="15" x14ac:dyDescent="0.3">
      <c r="A7" s="10" t="s">
        <v>8</v>
      </c>
      <c r="B7" s="16">
        <f>'Prijzen VO'!D43</f>
        <v>0</v>
      </c>
      <c r="C7" s="75">
        <f>(B7*121)/100</f>
        <v>0</v>
      </c>
      <c r="D7" s="4"/>
      <c r="E7" s="3"/>
      <c r="F7" s="5"/>
    </row>
    <row r="8" spans="1:6" ht="15" x14ac:dyDescent="0.3">
      <c r="A8" s="11" t="s">
        <v>13</v>
      </c>
      <c r="B8" s="17">
        <f>'Eenmalige kosten'!E15</f>
        <v>0</v>
      </c>
      <c r="C8" s="75">
        <f>(B8*121)/100</f>
        <v>0</v>
      </c>
      <c r="D8" s="4"/>
      <c r="E8" s="3"/>
      <c r="F8" s="5"/>
    </row>
    <row r="9" spans="1:6" ht="15" x14ac:dyDescent="0.3">
      <c r="A9" s="13"/>
      <c r="B9" s="12"/>
      <c r="C9" s="18"/>
      <c r="D9" s="4"/>
      <c r="E9" s="3"/>
      <c r="F9" s="5"/>
    </row>
    <row r="10" spans="1:6" ht="6.75" customHeight="1" x14ac:dyDescent="0.3">
      <c r="A10" s="25"/>
      <c r="B10" s="26"/>
      <c r="C10" s="27"/>
      <c r="D10" s="4"/>
      <c r="E10" s="3"/>
      <c r="F10" s="5"/>
    </row>
    <row r="11" spans="1:6" ht="20.399999999999999" x14ac:dyDescent="0.3">
      <c r="A11" s="23" t="s">
        <v>4</v>
      </c>
      <c r="B11" s="24">
        <f>SUM(B5:B8)</f>
        <v>0</v>
      </c>
      <c r="C11" s="47">
        <f>(B11*121)/100</f>
        <v>0</v>
      </c>
      <c r="D11" s="4"/>
      <c r="E11" s="3"/>
      <c r="F11" s="5"/>
    </row>
    <row r="12" spans="1:6" ht="6.75" customHeight="1" x14ac:dyDescent="0.3">
      <c r="A12" s="28"/>
      <c r="B12" s="29"/>
      <c r="C12" s="29"/>
      <c r="D12" s="4"/>
      <c r="E12" s="3"/>
      <c r="F12" s="5"/>
    </row>
    <row r="13" spans="1:6" ht="12" customHeight="1" x14ac:dyDescent="0.3">
      <c r="B13" s="3"/>
      <c r="C13" s="3"/>
      <c r="D13" s="4"/>
      <c r="E13" s="3"/>
      <c r="F13" s="5"/>
    </row>
    <row r="14" spans="1:6" ht="12" customHeight="1" x14ac:dyDescent="0.3">
      <c r="B14" s="3"/>
      <c r="C14" s="3"/>
      <c r="D14" s="4"/>
      <c r="E14" s="3"/>
      <c r="F14" s="5"/>
    </row>
    <row r="15" spans="1:6" ht="12" customHeight="1" x14ac:dyDescent="0.3">
      <c r="D15" s="4"/>
      <c r="E15" s="3"/>
      <c r="F15" s="5"/>
    </row>
    <row r="16" spans="1:6" ht="12" customHeight="1" x14ac:dyDescent="0.3">
      <c r="B16" s="3"/>
      <c r="C16" s="3"/>
      <c r="D16" s="4"/>
      <c r="E16" s="3"/>
      <c r="F16" s="5"/>
    </row>
    <row r="17" spans="1:6" ht="12" customHeight="1" x14ac:dyDescent="0.3">
      <c r="B17" s="3"/>
      <c r="C17" s="3"/>
      <c r="D17" s="4"/>
      <c r="E17" s="3"/>
      <c r="F17" s="5"/>
    </row>
    <row r="18" spans="1:6" ht="12" customHeight="1" x14ac:dyDescent="0.3">
      <c r="B18" s="3"/>
      <c r="C18" s="3"/>
      <c r="D18" s="4"/>
      <c r="E18" s="3"/>
      <c r="F18" s="5"/>
    </row>
    <row r="19" spans="1:6" ht="11.4" x14ac:dyDescent="0.3">
      <c r="A19" s="174"/>
      <c r="B19" s="174"/>
      <c r="C19" s="174"/>
      <c r="D19" s="4"/>
      <c r="E19" s="3"/>
      <c r="F19" s="5"/>
    </row>
    <row r="20" spans="1:6" ht="12" customHeight="1" x14ac:dyDescent="0.3">
      <c r="B20" s="3"/>
      <c r="C20" s="3"/>
      <c r="D20" s="4"/>
      <c r="E20" s="3"/>
      <c r="F20" s="5"/>
    </row>
    <row r="21" spans="1:6" ht="12" customHeight="1" x14ac:dyDescent="0.3">
      <c r="B21" s="3"/>
      <c r="C21" s="3"/>
      <c r="D21" s="4"/>
      <c r="E21" s="3"/>
      <c r="F21" s="5"/>
    </row>
    <row r="22" spans="1:6" ht="12" customHeight="1" x14ac:dyDescent="0.3">
      <c r="B22" s="3"/>
      <c r="C22" s="3"/>
      <c r="D22" s="4"/>
      <c r="E22" s="3"/>
      <c r="F22" s="5"/>
    </row>
    <row r="23" spans="1:6" ht="12" customHeight="1" x14ac:dyDescent="0.3">
      <c r="D23" s="4"/>
      <c r="E23" s="3"/>
      <c r="F23" s="5"/>
    </row>
    <row r="24" spans="1:6" ht="14.25" customHeight="1" x14ac:dyDescent="0.3">
      <c r="A24" s="175"/>
      <c r="B24" s="174"/>
      <c r="C24" s="174"/>
      <c r="D24" s="4"/>
      <c r="E24" s="3"/>
      <c r="F24" s="5"/>
    </row>
    <row r="25" spans="1:6" ht="12" customHeight="1" x14ac:dyDescent="0.3">
      <c r="A25" s="174"/>
      <c r="B25" s="174"/>
      <c r="C25" s="174"/>
      <c r="D25" s="4"/>
      <c r="E25" s="3"/>
      <c r="F25" s="5"/>
    </row>
    <row r="26" spans="1:6" ht="12" customHeight="1" x14ac:dyDescent="0.3">
      <c r="A26" s="174"/>
      <c r="B26" s="174"/>
      <c r="C26" s="174"/>
      <c r="D26" s="4"/>
      <c r="E26" s="3"/>
      <c r="F26" s="5"/>
    </row>
    <row r="27" spans="1:6" ht="12" customHeight="1" x14ac:dyDescent="0.3">
      <c r="A27" s="173"/>
      <c r="B27" s="173"/>
      <c r="C27" s="173"/>
      <c r="D27" s="4"/>
      <c r="E27" s="3"/>
      <c r="F27" s="5"/>
    </row>
    <row r="28" spans="1:6" ht="12" customHeight="1" x14ac:dyDescent="0.3">
      <c r="A28" s="173"/>
      <c r="B28" s="173"/>
      <c r="C28" s="173"/>
      <c r="D28" s="4"/>
      <c r="E28" s="3"/>
      <c r="F28" s="5"/>
    </row>
    <row r="29" spans="1:6" ht="12" customHeight="1" x14ac:dyDescent="0.3">
      <c r="A29" s="173"/>
      <c r="B29" s="173"/>
      <c r="C29" s="173"/>
      <c r="D29" s="4"/>
      <c r="E29" s="3"/>
      <c r="F29" s="5"/>
    </row>
    <row r="30" spans="1:6" ht="12" customHeight="1" x14ac:dyDescent="0.3">
      <c r="A30" s="173"/>
      <c r="B30" s="173"/>
      <c r="C30" s="173"/>
      <c r="D30" s="4"/>
      <c r="E30" s="3"/>
      <c r="F30" s="5"/>
    </row>
    <row r="31" spans="1:6" ht="12" customHeight="1" x14ac:dyDescent="0.3">
      <c r="B31" s="3"/>
      <c r="C31" s="3"/>
      <c r="D31" s="4"/>
      <c r="E31" s="3"/>
      <c r="F31" s="5"/>
    </row>
    <row r="32" spans="1:6" ht="12" customHeight="1" x14ac:dyDescent="0.3">
      <c r="B32" s="3"/>
      <c r="C32" s="3"/>
      <c r="D32" s="4"/>
      <c r="E32" s="3"/>
      <c r="F32" s="5"/>
    </row>
    <row r="33" spans="2:6" ht="12" customHeight="1" x14ac:dyDescent="0.3">
      <c r="B33" s="3"/>
      <c r="C33" s="3"/>
      <c r="D33" s="4"/>
      <c r="E33" s="3"/>
      <c r="F33" s="5"/>
    </row>
    <row r="34" spans="2:6" ht="12" customHeight="1" x14ac:dyDescent="0.3">
      <c r="B34" s="3"/>
      <c r="C34" s="3"/>
      <c r="D34" s="4"/>
      <c r="E34" s="3"/>
      <c r="F34" s="5"/>
    </row>
    <row r="35" spans="2:6" ht="12" customHeight="1" x14ac:dyDescent="0.3">
      <c r="B35" s="3"/>
      <c r="C35" s="3"/>
      <c r="D35" s="4"/>
      <c r="E35" s="3"/>
      <c r="F35" s="5"/>
    </row>
    <row r="36" spans="2:6" ht="12" customHeight="1" x14ac:dyDescent="0.3">
      <c r="B36" s="3"/>
      <c r="C36" s="3"/>
      <c r="D36" s="4"/>
      <c r="E36" s="3"/>
      <c r="F36" s="5"/>
    </row>
    <row r="37" spans="2:6" ht="12" customHeight="1" x14ac:dyDescent="0.3">
      <c r="B37" s="3"/>
      <c r="C37" s="3"/>
      <c r="D37" s="4"/>
      <c r="E37" s="3"/>
      <c r="F37" s="5"/>
    </row>
    <row r="38" spans="2:6" ht="12" customHeight="1" x14ac:dyDescent="0.3">
      <c r="B38" s="3"/>
      <c r="C38" s="3"/>
      <c r="D38" s="4"/>
      <c r="E38" s="3"/>
      <c r="F38" s="5"/>
    </row>
    <row r="39" spans="2:6" ht="12" customHeight="1" x14ac:dyDescent="0.3">
      <c r="B39" s="3"/>
      <c r="C39" s="3"/>
      <c r="D39" s="4"/>
      <c r="E39" s="3"/>
      <c r="F39" s="5"/>
    </row>
    <row r="40" spans="2:6" ht="12" customHeight="1" x14ac:dyDescent="0.3">
      <c r="B40" s="3"/>
      <c r="C40" s="3"/>
      <c r="D40" s="4"/>
      <c r="E40" s="3"/>
      <c r="F40" s="5"/>
    </row>
    <row r="41" spans="2:6" ht="12" customHeight="1" x14ac:dyDescent="0.3">
      <c r="B41" s="3"/>
      <c r="C41" s="3"/>
      <c r="D41" s="4"/>
      <c r="E41" s="3"/>
      <c r="F41" s="5"/>
    </row>
    <row r="42" spans="2:6" ht="12" customHeight="1" x14ac:dyDescent="0.3">
      <c r="B42" s="3"/>
      <c r="C42" s="3"/>
      <c r="D42" s="4"/>
      <c r="E42" s="3"/>
      <c r="F42" s="5"/>
    </row>
    <row r="43" spans="2:6" ht="12" customHeight="1" x14ac:dyDescent="0.3">
      <c r="B43" s="3"/>
      <c r="C43" s="3"/>
      <c r="D43" s="4"/>
      <c r="E43" s="3"/>
      <c r="F43" s="5"/>
    </row>
    <row r="44" spans="2:6" ht="12" customHeight="1" x14ac:dyDescent="0.3">
      <c r="B44" s="3"/>
      <c r="C44" s="3"/>
      <c r="D44" s="4"/>
      <c r="E44" s="3"/>
      <c r="F44" s="5"/>
    </row>
    <row r="45" spans="2:6" ht="12" customHeight="1" x14ac:dyDescent="0.3">
      <c r="B45" s="3"/>
      <c r="C45" s="3"/>
      <c r="D45" s="4"/>
      <c r="E45" s="3"/>
      <c r="F45" s="5"/>
    </row>
    <row r="46" spans="2:6" ht="12" customHeight="1" x14ac:dyDescent="0.3">
      <c r="B46" s="3"/>
      <c r="C46" s="3"/>
      <c r="D46" s="4"/>
      <c r="E46" s="3"/>
      <c r="F46" s="5"/>
    </row>
    <row r="47" spans="2:6" ht="12" customHeight="1" x14ac:dyDescent="0.3">
      <c r="C47" s="3"/>
      <c r="D47" s="4"/>
      <c r="E47" s="3"/>
      <c r="F47" s="5"/>
    </row>
    <row r="48" spans="2:6" ht="12" customHeight="1" x14ac:dyDescent="0.3">
      <c r="C48" s="3"/>
      <c r="D48" s="4"/>
      <c r="E48" s="3"/>
      <c r="F48" s="5"/>
    </row>
    <row r="49" spans="1:6" ht="12" customHeight="1" x14ac:dyDescent="0.3">
      <c r="C49" s="3"/>
      <c r="D49" s="4"/>
      <c r="E49" s="3"/>
      <c r="F49" s="5"/>
    </row>
    <row r="50" spans="1:6" ht="12" customHeight="1" x14ac:dyDescent="0.3">
      <c r="C50" s="3"/>
      <c r="D50" s="4"/>
      <c r="E50" s="3"/>
      <c r="F50" s="5"/>
    </row>
    <row r="51" spans="1:6" ht="12" customHeight="1" x14ac:dyDescent="0.3">
      <c r="C51" s="3"/>
      <c r="D51" s="4"/>
      <c r="E51" s="3"/>
      <c r="F51" s="5"/>
    </row>
    <row r="52" spans="1:6" ht="12" customHeight="1" x14ac:dyDescent="0.3">
      <c r="C52" s="3"/>
      <c r="D52" s="4"/>
      <c r="E52" s="3"/>
      <c r="F52" s="5"/>
    </row>
    <row r="53" spans="1:6" ht="12" customHeight="1" x14ac:dyDescent="0.3">
      <c r="C53" s="3"/>
      <c r="D53" s="4"/>
      <c r="E53" s="3"/>
      <c r="F53" s="5"/>
    </row>
    <row r="54" spans="1:6" ht="12" customHeight="1" x14ac:dyDescent="0.3">
      <c r="C54" s="3"/>
      <c r="D54" s="4"/>
      <c r="E54" s="3"/>
      <c r="F54" s="5"/>
    </row>
    <row r="55" spans="1:6" ht="12" customHeight="1" x14ac:dyDescent="0.3">
      <c r="C55" s="3"/>
      <c r="D55" s="3"/>
      <c r="E55" s="3"/>
      <c r="F55" s="5"/>
    </row>
    <row r="56" spans="1:6" ht="12" customHeight="1" x14ac:dyDescent="0.3">
      <c r="C56" s="3"/>
      <c r="F56" s="5"/>
    </row>
    <row r="57" spans="1:6" ht="12" customHeight="1" x14ac:dyDescent="0.3">
      <c r="C57" s="3"/>
      <c r="F57" s="5"/>
    </row>
    <row r="58" spans="1:6" ht="12" customHeight="1" x14ac:dyDescent="0.3">
      <c r="C58" s="3"/>
      <c r="F58" s="5"/>
    </row>
    <row r="60" spans="1:6" ht="12" customHeight="1" x14ac:dyDescent="0.3">
      <c r="A60" s="6"/>
      <c r="B60" s="6"/>
      <c r="C60" s="6"/>
      <c r="D60" s="6"/>
      <c r="E60" s="6"/>
      <c r="F60" s="7"/>
    </row>
  </sheetData>
  <sheetProtection algorithmName="SHA-512" hashValue="n8xIFPx84WCNBHOPq/HtF48SwKXIHzbbZpoJIzvxMQjj65Waw/eUnaGb4UWVETQHTDgvvwWXkv/MDm4R9hUxwA==" saltValue="gBafthGB8scihRgOcn8NBA==" spinCount="100000" sheet="1"/>
  <mergeCells count="8">
    <mergeCell ref="A28:C28"/>
    <mergeCell ref="A29:C29"/>
    <mergeCell ref="A30:C30"/>
    <mergeCell ref="A19:C19"/>
    <mergeCell ref="A24:C24"/>
    <mergeCell ref="A25:C25"/>
    <mergeCell ref="A26:C26"/>
    <mergeCell ref="A27:C27"/>
  </mergeCells>
  <pageMargins left="0.70866141732283472" right="0.70866141732283472" top="1.06" bottom="0.53" header="0.31496062992125984" footer="0.31496062992125984"/>
  <pageSetup paperSize="9" orientation="landscape" r:id="rId1"/>
  <headerFooter>
    <oddHeader>&amp;L&amp;8&amp;K00-028PCBO&amp;R&amp;8&amp;K00-028Het eigenhandig aanbrengen van wijzigingen in dit prijzenblad,
 in welke vorm dan ook, is streng verboden en leidt direct tot
 uitsluiting van de aanbestedingsprocedure.</oddHeader>
    <oddFooter>&amp;L&amp;8Indien een onregelmatigheid wordt geconstateert in dit prijzenblad, dient inschrijver dit zo spoedig mogelijk te melden.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4</vt:i4>
      </vt:variant>
    </vt:vector>
  </HeadingPairs>
  <TitlesOfParts>
    <vt:vector size="11" baseType="lpstr">
      <vt:lpstr>Bandbreedte</vt:lpstr>
      <vt:lpstr>Huurprijzen </vt:lpstr>
      <vt:lpstr>Afdrukprijzen</vt:lpstr>
      <vt:lpstr>Prijzen VO</vt:lpstr>
      <vt:lpstr>Prijzen OO</vt:lpstr>
      <vt:lpstr>Eenmalige kosten</vt:lpstr>
      <vt:lpstr>Totaal</vt:lpstr>
      <vt:lpstr>Bandbreedte!Afdrukbereik</vt:lpstr>
      <vt:lpstr>'Huurprijzen '!Afdrukbereik</vt:lpstr>
      <vt:lpstr>'Prijzen OO'!Afdrukbereik</vt:lpstr>
      <vt:lpstr>'Prijzen VO'!Afdrukbereik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Probid</dc:creator>
  <cp:lastModifiedBy>Linda Neijensteijn</cp:lastModifiedBy>
  <cp:lastPrinted>2025-10-17T07:08:32Z</cp:lastPrinted>
  <dcterms:created xsi:type="dcterms:W3CDTF">2011-02-10T08:35:42Z</dcterms:created>
  <dcterms:modified xsi:type="dcterms:W3CDTF">2025-10-17T09:44:11Z</dcterms:modified>
</cp:coreProperties>
</file>