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Enterprise service management tooling/HERAANBESTEDING/03. Beschrijvend document/"/>
    </mc:Choice>
  </mc:AlternateContent>
  <xr:revisionPtr revIDLastSave="82" documentId="8_{C7810EB7-6A9F-424E-A351-35996A60854F}" xr6:coauthVersionLast="47" xr6:coauthVersionMax="47" xr10:uidLastSave="{1649F697-F832-4A43-901D-1E822894B6BD}"/>
  <workbookProtection workbookAlgorithmName="SHA-512" workbookHashValue="+CAVfv3cZwKfmVT6i9E8DnFbexPDVKhb4hsIyXmEShOoMnQpbWOtp+v42/r2S2KAx+V2yzAtJvbneWeYIyFaGw==" workbookSaltValue="YiTUB4oh7BAm+NW/3JXLIA==" workbookSpinCount="100000" lockStructure="1"/>
  <bookViews>
    <workbookView xWindow="28680" yWindow="-120" windowWidth="29040" windowHeight="15720" xr2:uid="{56C562CF-A63F-433C-A9F2-760F133B2D77}"/>
  </bookViews>
  <sheets>
    <sheet name="Voorblad" sheetId="2" r:id="rId1"/>
    <sheet name="Migratie+Eenmalig" sheetId="1" r:id="rId2"/>
    <sheet name="Operationele kosten" sheetId="3" r:id="rId3"/>
    <sheet name="Uurtarieven" sheetId="4" r:id="rId4"/>
    <sheet name="Optionele modules" sheetId="7" r:id="rId5"/>
    <sheet name="Kwantiteitenblad" sheetId="6" r:id="rId6"/>
  </sheets>
  <definedNames>
    <definedName name="_xlnm.Print_Area" localSheetId="3">Uurtarieven!$B$1:$D$16</definedName>
    <definedName name="_xlnm.Print_Area" localSheetId="0">Voorblad!$A$1:$G$34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3" l="1"/>
  <c r="N9" i="3"/>
  <c r="M5" i="3"/>
  <c r="M4" i="3"/>
  <c r="C10" i="4"/>
  <c r="D7" i="4"/>
  <c r="D6" i="4"/>
  <c r="D5" i="4"/>
  <c r="D4" i="4"/>
  <c r="D3" i="4"/>
  <c r="M3" i="3"/>
  <c r="N11" i="3" l="1"/>
  <c r="M6" i="3"/>
  <c r="D8" i="4"/>
  <c r="L5" i="3"/>
  <c r="K5" i="3"/>
  <c r="J5" i="3"/>
  <c r="I5" i="3"/>
  <c r="H5" i="3"/>
  <c r="G5" i="3"/>
  <c r="F5" i="3"/>
  <c r="N5" i="3" s="1"/>
  <c r="L4" i="3"/>
  <c r="K4" i="3"/>
  <c r="J4" i="3"/>
  <c r="I4" i="3"/>
  <c r="H4" i="3"/>
  <c r="G4" i="3"/>
  <c r="F4" i="3"/>
  <c r="E4" i="3"/>
  <c r="N4" i="3" s="1"/>
  <c r="K3" i="3"/>
  <c r="L3" i="3" l="1"/>
  <c r="L6" i="3" s="1"/>
  <c r="E3" i="3"/>
  <c r="E6" i="3" s="1"/>
  <c r="F3" i="3"/>
  <c r="F6" i="3" s="1"/>
  <c r="G3" i="3"/>
  <c r="G6" i="3" s="1"/>
  <c r="J3" i="3"/>
  <c r="J6" i="3" s="1"/>
  <c r="H3" i="3"/>
  <c r="H6" i="3" s="1"/>
  <c r="I3" i="3"/>
  <c r="I6" i="3" s="1"/>
  <c r="D3" i="3"/>
  <c r="K6" i="3"/>
  <c r="C12" i="1"/>
  <c r="C20" i="2" s="1"/>
  <c r="C12" i="4"/>
  <c r="C22" i="2" s="1"/>
  <c r="N3" i="3" l="1"/>
  <c r="N6" i="3" s="1"/>
  <c r="N13" i="3" s="1"/>
  <c r="C21" i="2" s="1"/>
  <c r="D6" i="3"/>
  <c r="C23" i="2" l="1"/>
</calcChain>
</file>

<file path=xl/sharedStrings.xml><?xml version="1.0" encoding="utf-8"?>
<sst xmlns="http://schemas.openxmlformats.org/spreadsheetml/2006/main" count="82" uniqueCount="75">
  <si>
    <t>Aanbesteding: Enterprise service management tooling - PU</t>
  </si>
  <si>
    <t>Subtotalen</t>
  </si>
  <si>
    <t>Bedrag</t>
  </si>
  <si>
    <t>Migratie &amp; Eenmalige kosten</t>
  </si>
  <si>
    <t>Operationele kosten</t>
  </si>
  <si>
    <t>Uurtarieven</t>
  </si>
  <si>
    <t>Totale 'Fictieve Prijs'</t>
  </si>
  <si>
    <t>Omschrijving Eenmalige kostenpost</t>
  </si>
  <si>
    <t>Kosten</t>
  </si>
  <si>
    <t>Maximumbedrag Kostenpost</t>
  </si>
  <si>
    <t>Migratie ITSM Scope (2025) (B1 in Modelovereenkomst)</t>
  </si>
  <si>
    <t>Migratie FMIS scope (2026)  (B2 in Modelovereenkomst)</t>
  </si>
  <si>
    <t>Adoptie eindgebruikers ITSM scope (2025) (B3 in Modelovereenkomst)</t>
  </si>
  <si>
    <t>Adoptie eindgebruikers FMIS scope (2026) (B4 in Modelovereenkomst)</t>
  </si>
  <si>
    <t>Adoptie / Training beheer+invulling ITSM scope (2025) (B5 in Modelovereenkomst)</t>
  </si>
  <si>
    <t>Adoptie / Training beheer+invulling FMIS scope (2026) (B6 in Modelovereenkomst)</t>
  </si>
  <si>
    <t>Integraties ITSM scope (2025) (B7 in Modelovereenkomst)</t>
  </si>
  <si>
    <t>Extra integraties FMIS scope (2026) (B8 in Modelovereenkomst)</t>
  </si>
  <si>
    <t>Instructies</t>
  </si>
  <si>
    <t>Inschrijver dient in de geel gemarkeerde velden haar prijzen in te vullen voor de genoemde eenmalige activiteiten.
De op te geven prijzen dienen alle kosten te omvatten ten aanzien van de migratie en andere eenmalige activiteiten.
U kunt echter geen hogere prijzen opgeven dan de maximumbedragen in kolom E, welke door Aanbestedende dienst zijn bepaald. Ingeval van kosten die het maximumbedrag overstijgen dient Inschrijver het meerdere te verwerken in de prijzen voor Operationele kosten.
Alle prijzen zijn Exclusief BTW.</t>
  </si>
  <si>
    <t>Onderwerp</t>
  </si>
  <si>
    <t>Tarief/jaar</t>
  </si>
  <si>
    <t>Jaar 1</t>
  </si>
  <si>
    <t>Jaar 2</t>
  </si>
  <si>
    <t>Jaar 3</t>
  </si>
  <si>
    <t>Jaar 4</t>
  </si>
  <si>
    <t>Jaar 5</t>
  </si>
  <si>
    <t>Jaar 6</t>
  </si>
  <si>
    <t>Jaar 7</t>
  </si>
  <si>
    <t>Jaar 8</t>
  </si>
  <si>
    <t>Jaar 9</t>
  </si>
  <si>
    <t>Jaar 10</t>
  </si>
  <si>
    <t>Subtotaal</t>
  </si>
  <si>
    <t>Gebruiksrechten SaaS dienst* (C1 in Modelovereenkomst)</t>
  </si>
  <si>
    <t>Onderhoud en operatie ITSM integraties  (B9 in Modelovereenkomst)</t>
  </si>
  <si>
    <t>Onderhoud en operatie extra FMIS integraties (B10 in Modelovereenkomst)</t>
  </si>
  <si>
    <t>Meer/minderprijs per jaar per user meer/minder</t>
  </si>
  <si>
    <t>Prijs per jaar</t>
  </si>
  <si>
    <t>Per eindgebruiker meer/minder</t>
  </si>
  <si>
    <t>Per behandelaar meer/minder</t>
  </si>
  <si>
    <t>* Gebruiksrechten SaaS dienst omvat alle kosten (zoals licenties, hosting, beheer, back-up, onderhoud en ondersteuning) conform de vereisten van de Aanbestedingsstukken waaronder het PvE.
De prijs die wordt ingevuld in cel C3 dient uit te gaan van de hoeveelheden zoals aangegeven in het kwantiteitenblad.
Vul tevens de meer/minderprijzen in bij C9-C10. Deze bedragen mogen ook nul zijn.
Alle prijzen zijn Exclusief BTW.</t>
  </si>
  <si>
    <t>Rol (B11 in Modelovereenkomst)</t>
  </si>
  <si>
    <t>Tarief/uur</t>
  </si>
  <si>
    <t>Gewicht</t>
  </si>
  <si>
    <t>Projectleider changes en projecten</t>
  </si>
  <si>
    <t>Consultant</t>
  </si>
  <si>
    <t>Senior Consultant</t>
  </si>
  <si>
    <t>Architect</t>
  </si>
  <si>
    <t>Business Analist</t>
  </si>
  <si>
    <t>Mix van uurtarieven</t>
  </si>
  <si>
    <t>Fictief aantal uren</t>
  </si>
  <si>
    <t>Subtotaal Changes &amp; Consultancy</t>
  </si>
  <si>
    <t>Inschrijver dient, in de geel gemarkeerde velden, haar prijzen per uur in te vullen.
De op te geven uurtarieven dienen alle kosten te omvatten, zoals ook reiskosten en reistijd, (met uitzondering van de kosten die op de andere tabbladen worden opgegeven).
Alle prijzen zijn Exclusief BTW.</t>
  </si>
  <si>
    <t>Module benaming</t>
  </si>
  <si>
    <t>Omschrijving functionaliteit van module</t>
  </si>
  <si>
    <t>Bepalende Metric</t>
  </si>
  <si>
    <t>Toelichting</t>
  </si>
  <si>
    <t xml:space="preserve">Inschrijver dient hier de modules te benoemen en te beprijzen die wel onderdeel uitmaken van haar productportefeuille en die  gecombineerd kunnen worden met de wel aangeboden modules, maar die niet aangeboden hoeven te worden om aan de gestelde eisen en aangeboden wensen te voldoen.
Inschrijver dient uit te gaan van de aantallen genoemd in het kwantiteitenblad bij het opgeven van haar prijsstelling. 
In de kolom "Bepalende metric" geeft Inschrijver aan welke parameter de prijsstelling bepaald (zoals per gebruiker of per behandelaar).
Aanbestedende dienst zal gerechtigd zijn de genoemde module(s) af te nemen tegen de genoemde prijsstelling danwel, bij afwijkende aantallen, de prijsstelling lineair gecorrigeerd voor een hoger of lager daadwerkelijk aantal van de benoemde metric. 
</t>
  </si>
  <si>
    <t>Uitgangspunt aantallen:</t>
  </si>
  <si>
    <t>Aantal</t>
  </si>
  <si>
    <t>Eindgebruikers die meldingen maken</t>
  </si>
  <si>
    <t>IT Behandelgroepen</t>
  </si>
  <si>
    <t>Facilitair oplosgroepen</t>
  </si>
  <si>
    <t>Toekomstige oplosgroepen</t>
  </si>
  <si>
    <t>(HR, Inkoop, IV&amp;P, Fin en Subsidies)</t>
  </si>
  <si>
    <t>Behandelaars</t>
  </si>
  <si>
    <t>named user</t>
  </si>
  <si>
    <t>1e lijns service desk users</t>
  </si>
  <si>
    <t>Training Funct. beheerder</t>
  </si>
  <si>
    <t>Train de trainer / Key-user</t>
  </si>
  <si>
    <t>6 key users SC, 2 key users evenementen + 2 Contractbeheer</t>
  </si>
  <si>
    <t>Kenmerk:  20962</t>
  </si>
  <si>
    <t xml:space="preserve">
Dit is het voorblad en tevens het  totaal-blad.
U dient uw prijzen in te vullen in de gele cellen van de tabbladen:
- Migratie + Eenmalig
- Operationele kosten
- Uurtarieven
- Optionele modules.
In het tabblad Optionele modules dient u de gele cellen in te vullen voor zover van toepassing met de bijbehorende witte cellen voor tekstuele toelichting.
Na invulling van de prijzen op de (gele) tab-bladen wordt op dit voorblad het totaal overzicht getoond dat berekend is volgens het ingebouwde model voor bepaling van de 'Fictieve Prijs'.
In de rood gemarkeerde cel C23 wordt als totaaltelling de "Fictieve Prijs" zichtbaar die voor het gunningscriterium Prijs van de deze aanbesteding wordt gebruikt.
Alle prijzen zijn Exclusief BTW.
U dient dit prijzenblad in te dienen als Excel file en tevens als Pdf file. 					
</t>
  </si>
  <si>
    <t xml:space="preserve">Bijlage 13 Format prijzenblad </t>
  </si>
  <si>
    <t>Datum:  27-01-2025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</si>
</sst>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413]\ * #,##0.00_ ;_ [$€-413]\ * \-#,##0.00_ ;_ [$€-413]\ * &quot;-&quot;??_ ;_ @_ "/>
    <numFmt numFmtId="166" formatCode="0.0%"/>
  </numFmts>
  <fonts count="9" x14ac:knownFonts="1">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u/>
      <sz val="11"/>
      <color theme="1"/>
      <name val="Calibri"/>
      <family val="2"/>
      <scheme val="minor"/>
    </font>
    <font>
      <sz val="9"/>
      <color rgb="FF000000"/>
      <name val="Verdana"/>
      <family val="2"/>
    </font>
    <font>
      <b/>
      <sz val="16"/>
      <color rgb="FF000000"/>
      <name val="Calibri"/>
      <family val="2"/>
      <scheme val="minor"/>
    </font>
    <font>
      <b/>
      <sz val="10"/>
      <color rgb="FF000000"/>
      <name val="Corbel"/>
      <family val="2"/>
    </font>
  </fonts>
  <fills count="1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ABB1"/>
        <bgColor indexed="64"/>
      </patternFill>
    </fill>
    <fill>
      <patternFill patternType="solid">
        <fgColor theme="2"/>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FFFFFF"/>
        <bgColor rgb="FF000000"/>
      </patternFill>
    </fill>
    <fill>
      <patternFill patternType="solid">
        <fgColor rgb="FFFFFF99"/>
        <bgColor indexed="64"/>
      </patternFill>
    </fill>
    <fill>
      <patternFill patternType="solid">
        <fgColor theme="0" tint="-4.9989318521683403E-2"/>
        <bgColor indexed="64"/>
      </patternFill>
    </fill>
    <fill>
      <patternFill patternType="solid">
        <fgColor rgb="FFD9E1F2"/>
        <bgColor rgb="FF000000"/>
      </patternFill>
    </fill>
    <fill>
      <patternFill patternType="solid">
        <fgColor theme="7" tint="0.39997558519241921"/>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64">
    <xf numFmtId="0" fontId="0" fillId="0" borderId="0" xfId="0"/>
    <xf numFmtId="0" fontId="0" fillId="0" borderId="1" xfId="0" applyBorder="1" applyAlignment="1">
      <alignment vertical="top"/>
    </xf>
    <xf numFmtId="0" fontId="0" fillId="0" borderId="0" xfId="0" applyAlignment="1">
      <alignment vertical="top"/>
    </xf>
    <xf numFmtId="0" fontId="3" fillId="2" borderId="1" xfId="0" applyFont="1" applyFill="1" applyBorder="1" applyAlignment="1">
      <alignment vertical="top"/>
    </xf>
    <xf numFmtId="0" fontId="3" fillId="2" borderId="1" xfId="0" applyFont="1" applyFill="1" applyBorder="1" applyAlignment="1">
      <alignment horizontal="center" vertical="top"/>
    </xf>
    <xf numFmtId="164" fontId="0" fillId="3" borderId="1" xfId="0" applyNumberFormat="1" applyFill="1" applyBorder="1" applyAlignment="1">
      <alignment horizontal="center" vertical="top"/>
    </xf>
    <xf numFmtId="164" fontId="3" fillId="4" borderId="2" xfId="0" applyNumberFormat="1" applyFont="1" applyFill="1" applyBorder="1" applyAlignment="1">
      <alignment horizontal="center" vertical="top"/>
    </xf>
    <xf numFmtId="0" fontId="3" fillId="4" borderId="3" xfId="0" applyFont="1" applyFill="1" applyBorder="1" applyAlignment="1">
      <alignment vertical="top"/>
    </xf>
    <xf numFmtId="165" fontId="0" fillId="5" borderId="1" xfId="0" applyNumberFormat="1" applyFill="1" applyBorder="1" applyAlignment="1">
      <alignment vertical="top"/>
    </xf>
    <xf numFmtId="165" fontId="0" fillId="0" borderId="1" xfId="0" applyNumberFormat="1" applyBorder="1" applyAlignment="1">
      <alignment horizontal="center" vertical="top"/>
    </xf>
    <xf numFmtId="165" fontId="3" fillId="2" borderId="1" xfId="0" applyNumberFormat="1" applyFont="1" applyFill="1" applyBorder="1" applyAlignment="1">
      <alignment horizontal="center" vertical="top"/>
    </xf>
    <xf numFmtId="165" fontId="0" fillId="6" borderId="1" xfId="0" applyNumberFormat="1" applyFill="1" applyBorder="1" applyAlignment="1">
      <alignment horizontal="center" vertical="top"/>
    </xf>
    <xf numFmtId="0" fontId="3" fillId="0" borderId="0" xfId="0" applyFont="1" applyAlignment="1">
      <alignment vertical="top"/>
    </xf>
    <xf numFmtId="0" fontId="5" fillId="0" borderId="0" xfId="0" applyFont="1" applyAlignment="1">
      <alignment vertical="top"/>
    </xf>
    <xf numFmtId="165" fontId="0" fillId="7" borderId="1" xfId="1" applyNumberFormat="1" applyFont="1" applyFill="1" applyBorder="1" applyAlignment="1">
      <alignment horizontal="center" vertical="top"/>
    </xf>
    <xf numFmtId="0" fontId="0" fillId="0" borderId="0" xfId="0" quotePrefix="1"/>
    <xf numFmtId="0" fontId="4" fillId="0" borderId="0" xfId="0" applyFont="1" applyAlignment="1">
      <alignment vertical="top"/>
    </xf>
    <xf numFmtId="0" fontId="0" fillId="0" borderId="4" xfId="0" applyBorder="1" applyAlignment="1">
      <alignment vertical="top"/>
    </xf>
    <xf numFmtId="0" fontId="0" fillId="0" borderId="1" xfId="0" applyBorder="1"/>
    <xf numFmtId="0" fontId="0" fillId="0" borderId="1" xfId="0" applyBorder="1" applyAlignment="1">
      <alignment horizontal="center"/>
    </xf>
    <xf numFmtId="0" fontId="0" fillId="2" borderId="1" xfId="0" applyFill="1" applyBorder="1"/>
    <xf numFmtId="0" fontId="0" fillId="2" borderId="1" xfId="0" applyFill="1" applyBorder="1" applyAlignment="1">
      <alignment horizontal="center"/>
    </xf>
    <xf numFmtId="166" fontId="0" fillId="10" borderId="1" xfId="2" applyNumberFormat="1" applyFont="1" applyFill="1" applyBorder="1" applyAlignment="1">
      <alignment horizontal="center" vertical="top"/>
    </xf>
    <xf numFmtId="0" fontId="7" fillId="11" borderId="5" xfId="0" applyFont="1" applyFill="1" applyBorder="1"/>
    <xf numFmtId="0" fontId="6" fillId="11" borderId="11" xfId="0" applyFont="1" applyFill="1" applyBorder="1"/>
    <xf numFmtId="0" fontId="6" fillId="11" borderId="6" xfId="0" applyFont="1" applyFill="1" applyBorder="1"/>
    <xf numFmtId="0" fontId="8" fillId="8" borderId="0" xfId="0" applyFont="1" applyFill="1" applyAlignment="1">
      <alignment horizontal="left" vertical="top" wrapText="1"/>
    </xf>
    <xf numFmtId="0" fontId="4" fillId="0" borderId="0" xfId="0" applyFont="1"/>
    <xf numFmtId="165" fontId="0" fillId="9" borderId="1" xfId="1" applyNumberFormat="1" applyFont="1" applyFill="1" applyBorder="1" applyAlignment="1" applyProtection="1">
      <alignment horizontal="center" vertical="top"/>
      <protection locked="0"/>
    </xf>
    <xf numFmtId="0" fontId="0" fillId="5" borderId="4" xfId="0" applyFill="1" applyBorder="1" applyAlignment="1">
      <alignment vertical="top"/>
    </xf>
    <xf numFmtId="0" fontId="0" fillId="0" borderId="4" xfId="0" applyBorder="1" applyAlignment="1">
      <alignment horizontal="center"/>
    </xf>
    <xf numFmtId="0" fontId="0" fillId="0" borderId="15" xfId="0" applyBorder="1" applyAlignment="1">
      <alignment horizontal="center"/>
    </xf>
    <xf numFmtId="0" fontId="1" fillId="0" borderId="1"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2" xfId="0" applyBorder="1" applyAlignment="1">
      <alignment vertical="top"/>
    </xf>
    <xf numFmtId="0" fontId="0" fillId="0" borderId="10" xfId="0" applyBorder="1" applyAlignment="1">
      <alignment vertical="top"/>
    </xf>
    <xf numFmtId="0" fontId="0" fillId="0" borderId="5" xfId="0" applyBorder="1" applyAlignment="1">
      <alignment vertical="top"/>
    </xf>
    <xf numFmtId="0" fontId="0" fillId="0" borderId="11" xfId="0" applyBorder="1" applyAlignment="1">
      <alignment vertical="top"/>
    </xf>
    <xf numFmtId="0" fontId="0" fillId="0" borderId="6" xfId="0" applyBorder="1" applyAlignment="1">
      <alignment vertical="top"/>
    </xf>
    <xf numFmtId="165" fontId="3" fillId="12" borderId="2" xfId="0" applyNumberFormat="1" applyFont="1" applyFill="1" applyBorder="1" applyAlignment="1">
      <alignment horizontal="center" vertical="top"/>
    </xf>
    <xf numFmtId="165" fontId="0" fillId="12" borderId="1" xfId="0" applyNumberFormat="1" applyFill="1" applyBorder="1" applyAlignment="1">
      <alignment horizontal="center" vertical="top"/>
    </xf>
    <xf numFmtId="164" fontId="0" fillId="0" borderId="0" xfId="0" applyNumberFormat="1" applyAlignment="1">
      <alignment vertical="top"/>
    </xf>
    <xf numFmtId="0" fontId="7" fillId="13" borderId="12" xfId="0" applyFont="1" applyFill="1" applyBorder="1" applyAlignment="1">
      <alignment horizontal="left"/>
    </xf>
    <xf numFmtId="0" fontId="7" fillId="13" borderId="10" xfId="0" applyFont="1" applyFill="1" applyBorder="1" applyAlignment="1">
      <alignment horizontal="left"/>
    </xf>
    <xf numFmtId="0" fontId="8" fillId="8" borderId="7" xfId="0" applyFont="1" applyFill="1" applyBorder="1" applyAlignment="1">
      <alignment horizontal="left" vertical="top" wrapText="1"/>
    </xf>
    <xf numFmtId="0" fontId="8" fillId="8" borderId="0" xfId="0" applyFont="1" applyFill="1" applyAlignment="1">
      <alignment horizontal="left" vertical="top" wrapText="1"/>
    </xf>
    <xf numFmtId="0" fontId="8" fillId="8" borderId="8" xfId="0" applyFont="1" applyFill="1" applyBorder="1" applyAlignment="1">
      <alignment horizontal="left" vertical="top" wrapText="1"/>
    </xf>
    <xf numFmtId="0" fontId="8" fillId="8" borderId="9" xfId="0" applyFont="1" applyFill="1" applyBorder="1" applyAlignment="1">
      <alignment horizontal="left" vertical="top" wrapText="1"/>
    </xf>
    <xf numFmtId="0" fontId="8" fillId="8" borderId="12" xfId="0" applyFont="1" applyFill="1" applyBorder="1" applyAlignment="1">
      <alignment horizontal="left" vertical="top" wrapText="1"/>
    </xf>
    <xf numFmtId="0" fontId="8" fillId="8" borderId="10" xfId="0" applyFont="1" applyFill="1" applyBorder="1" applyAlignment="1">
      <alignment horizontal="left" vertical="top" wrapText="1"/>
    </xf>
    <xf numFmtId="0" fontId="0" fillId="0" borderId="3" xfId="0" applyBorder="1" applyAlignment="1">
      <alignment horizontal="left" vertical="top" wrapText="1"/>
    </xf>
    <xf numFmtId="0" fontId="0" fillId="0" borderId="13"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4" xfId="0" applyBorder="1" applyAlignment="1">
      <alignment horizontal="left" vertical="top" wrapText="1"/>
    </xf>
    <xf numFmtId="0" fontId="0" fillId="0" borderId="1" xfId="0" applyFill="1" applyBorder="1" applyAlignment="1" applyProtection="1">
      <alignment wrapText="1"/>
      <protection locked="0"/>
    </xf>
    <xf numFmtId="165" fontId="0" fillId="14" borderId="1" xfId="1" applyNumberFormat="1" applyFont="1" applyFill="1" applyBorder="1" applyAlignment="1" applyProtection="1">
      <alignment horizontal="center" vertical="top"/>
      <protection locked="0"/>
    </xf>
    <xf numFmtId="0" fontId="7" fillId="13" borderId="9" xfId="0"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FF99"/>
      <color rgb="FFFFAB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A4166-8E62-44F8-965F-EE2D05A6E46E}">
  <sheetPr>
    <tabColor rgb="FFFFABB1"/>
    <pageSetUpPr fitToPage="1"/>
  </sheetPr>
  <dimension ref="A1:G25"/>
  <sheetViews>
    <sheetView showGridLines="0" tabSelected="1" zoomScale="120" zoomScaleNormal="120" workbookViewId="0">
      <selection activeCell="B4" sqref="B4"/>
    </sheetView>
  </sheetViews>
  <sheetFormatPr defaultRowHeight="15" x14ac:dyDescent="0.25"/>
  <cols>
    <col min="1" max="1" width="4.85546875" style="2" customWidth="1"/>
    <col min="2" max="2" width="34.7109375" style="2" customWidth="1"/>
    <col min="3" max="3" width="16.28515625" style="2" customWidth="1"/>
    <col min="4" max="16384" width="9.140625" style="2"/>
  </cols>
  <sheetData>
    <row r="1" spans="1:7" x14ac:dyDescent="0.25">
      <c r="A1" s="12" t="s">
        <v>73</v>
      </c>
    </row>
    <row r="3" spans="1:7" ht="21" x14ac:dyDescent="0.35">
      <c r="B3" s="23" t="s">
        <v>0</v>
      </c>
      <c r="C3" s="24"/>
      <c r="D3" s="24"/>
      <c r="E3" s="24"/>
      <c r="F3" s="24"/>
      <c r="G3" s="25"/>
    </row>
    <row r="4" spans="1:7" ht="21" x14ac:dyDescent="0.35">
      <c r="B4" s="63" t="s">
        <v>74</v>
      </c>
      <c r="C4" s="44" t="s">
        <v>71</v>
      </c>
      <c r="D4" s="44"/>
      <c r="E4" s="44"/>
      <c r="F4" s="44"/>
      <c r="G4" s="45"/>
    </row>
    <row r="5" spans="1:7" x14ac:dyDescent="0.25">
      <c r="B5" s="46" t="s">
        <v>72</v>
      </c>
      <c r="C5" s="47"/>
      <c r="D5" s="47"/>
      <c r="E5" s="47"/>
      <c r="F5" s="47"/>
      <c r="G5" s="48"/>
    </row>
    <row r="6" spans="1:7" x14ac:dyDescent="0.25">
      <c r="B6" s="46"/>
      <c r="C6" s="47"/>
      <c r="D6" s="47"/>
      <c r="E6" s="47"/>
      <c r="F6" s="47"/>
      <c r="G6" s="48"/>
    </row>
    <row r="7" spans="1:7" x14ac:dyDescent="0.25">
      <c r="B7" s="46"/>
      <c r="C7" s="47"/>
      <c r="D7" s="47"/>
      <c r="E7" s="47"/>
      <c r="F7" s="47"/>
      <c r="G7" s="48"/>
    </row>
    <row r="8" spans="1:7" x14ac:dyDescent="0.25">
      <c r="B8" s="46"/>
      <c r="C8" s="47"/>
      <c r="D8" s="47"/>
      <c r="E8" s="47"/>
      <c r="F8" s="47"/>
      <c r="G8" s="48"/>
    </row>
    <row r="9" spans="1:7" x14ac:dyDescent="0.25">
      <c r="B9" s="46"/>
      <c r="C9" s="47"/>
      <c r="D9" s="47"/>
      <c r="E9" s="47"/>
      <c r="F9" s="47"/>
      <c r="G9" s="48"/>
    </row>
    <row r="10" spans="1:7" x14ac:dyDescent="0.25">
      <c r="B10" s="46"/>
      <c r="C10" s="47"/>
      <c r="D10" s="47"/>
      <c r="E10" s="47"/>
      <c r="F10" s="47"/>
      <c r="G10" s="48"/>
    </row>
    <row r="11" spans="1:7" ht="15" customHeight="1" x14ac:dyDescent="0.25">
      <c r="B11" s="46"/>
      <c r="C11" s="47"/>
      <c r="D11" s="47"/>
      <c r="E11" s="47"/>
      <c r="F11" s="47"/>
      <c r="G11" s="48"/>
    </row>
    <row r="12" spans="1:7" ht="15" customHeight="1" x14ac:dyDescent="0.25">
      <c r="B12" s="46"/>
      <c r="C12" s="47"/>
      <c r="D12" s="47"/>
      <c r="E12" s="47"/>
      <c r="F12" s="47"/>
      <c r="G12" s="48"/>
    </row>
    <row r="13" spans="1:7" ht="25.5" customHeight="1" x14ac:dyDescent="0.25">
      <c r="B13" s="46"/>
      <c r="C13" s="47"/>
      <c r="D13" s="47"/>
      <c r="E13" s="47"/>
      <c r="F13" s="47"/>
      <c r="G13" s="48"/>
    </row>
    <row r="14" spans="1:7" ht="15" customHeight="1" x14ac:dyDescent="0.25">
      <c r="B14" s="46"/>
      <c r="C14" s="47"/>
      <c r="D14" s="47"/>
      <c r="E14" s="47"/>
      <c r="F14" s="47"/>
      <c r="G14" s="48"/>
    </row>
    <row r="15" spans="1:7" ht="15" customHeight="1" x14ac:dyDescent="0.25">
      <c r="B15" s="46"/>
      <c r="C15" s="47"/>
      <c r="D15" s="47"/>
      <c r="E15" s="47"/>
      <c r="F15" s="47"/>
      <c r="G15" s="48"/>
    </row>
    <row r="16" spans="1:7" ht="67.5" customHeight="1" x14ac:dyDescent="0.25">
      <c r="B16" s="49"/>
      <c r="C16" s="50"/>
      <c r="D16" s="50"/>
      <c r="E16" s="50"/>
      <c r="F16" s="50"/>
      <c r="G16" s="51"/>
    </row>
    <row r="17" spans="2:7" ht="15" customHeight="1" x14ac:dyDescent="0.25">
      <c r="B17" s="26"/>
      <c r="C17" s="26"/>
      <c r="D17" s="26"/>
      <c r="E17" s="26"/>
      <c r="F17" s="26"/>
      <c r="G17" s="26"/>
    </row>
    <row r="19" spans="2:7" x14ac:dyDescent="0.25">
      <c r="B19" s="3" t="s">
        <v>1</v>
      </c>
      <c r="C19" s="4" t="s">
        <v>2</v>
      </c>
    </row>
    <row r="20" spans="2:7" x14ac:dyDescent="0.25">
      <c r="B20" s="1" t="s">
        <v>3</v>
      </c>
      <c r="C20" s="5">
        <f>'Migratie+Eenmalig'!C12</f>
        <v>0</v>
      </c>
    </row>
    <row r="21" spans="2:7" x14ac:dyDescent="0.25">
      <c r="B21" s="1" t="s">
        <v>4</v>
      </c>
      <c r="C21" s="5">
        <f>'Operationele kosten'!N13</f>
        <v>0</v>
      </c>
    </row>
    <row r="22" spans="2:7" ht="15.75" thickBot="1" x14ac:dyDescent="0.3">
      <c r="B22" s="1" t="s">
        <v>5</v>
      </c>
      <c r="C22" s="5">
        <f>Uurtarieven!C12</f>
        <v>0</v>
      </c>
    </row>
    <row r="23" spans="2:7" ht="15.75" thickBot="1" x14ac:dyDescent="0.3">
      <c r="B23" s="7" t="s">
        <v>6</v>
      </c>
      <c r="C23" s="6">
        <f>SUM(C20:C22)</f>
        <v>0</v>
      </c>
    </row>
    <row r="24" spans="2:7" x14ac:dyDescent="0.25">
      <c r="B24" s="16"/>
    </row>
    <row r="25" spans="2:7" x14ac:dyDescent="0.25">
      <c r="C25" s="43"/>
    </row>
  </sheetData>
  <sheetProtection algorithmName="SHA-512" hashValue="MDbsA84rXIF9JoHuyo92C8CgGkkzjS8Q9AEt8tVjiaDEHUVsYCUPo5UQsJGTKvDePoa+E1h+E2JNc1NJ/kCqAA==" saltValue="Tl6ZzQ7zHzVx+mIW3ysjlw==" spinCount="100000" sheet="1" objects="1" scenarios="1"/>
  <mergeCells count="2">
    <mergeCell ref="C4:G4"/>
    <mergeCell ref="B5:G16"/>
  </mergeCells>
  <pageMargins left="0.70866141732283472" right="0.70866141732283472" top="0.74803149606299213" bottom="0.74803149606299213" header="0.31496062992125984" footer="0.31496062992125984"/>
  <pageSetup paperSize="9" scale="94" orientation="portrait" r:id="rId1"/>
  <headerFooter>
    <oddHeader>&amp;L&amp;F&amp;C&amp;A&amp;R&amp;D</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3C02-4720-4C28-A8C7-432554DABD39}">
  <sheetPr>
    <tabColor rgb="FFFFFF99"/>
  </sheetPr>
  <dimension ref="B3:F19"/>
  <sheetViews>
    <sheetView showGridLines="0" workbookViewId="0">
      <selection activeCell="I16" sqref="I16"/>
    </sheetView>
  </sheetViews>
  <sheetFormatPr defaultRowHeight="15" x14ac:dyDescent="0.25"/>
  <cols>
    <col min="2" max="2" width="73.85546875" customWidth="1"/>
    <col min="3" max="3" width="15.140625" customWidth="1"/>
    <col min="4" max="4" width="3.140625" customWidth="1"/>
    <col min="5" max="5" width="29.5703125" customWidth="1"/>
  </cols>
  <sheetData>
    <row r="3" spans="2:6" x14ac:dyDescent="0.25">
      <c r="B3" s="3" t="s">
        <v>7</v>
      </c>
      <c r="C3" s="4" t="s">
        <v>8</v>
      </c>
      <c r="E3" s="4" t="s">
        <v>9</v>
      </c>
      <c r="F3" s="27"/>
    </row>
    <row r="4" spans="2:6" x14ac:dyDescent="0.25">
      <c r="B4" s="32" t="s">
        <v>10</v>
      </c>
      <c r="C4" s="28"/>
      <c r="E4" s="14">
        <v>120000</v>
      </c>
      <c r="F4" s="15"/>
    </row>
    <row r="5" spans="2:6" x14ac:dyDescent="0.25">
      <c r="B5" s="1" t="s">
        <v>11</v>
      </c>
      <c r="C5" s="28"/>
      <c r="E5" s="14">
        <v>120000</v>
      </c>
    </row>
    <row r="6" spans="2:6" x14ac:dyDescent="0.25">
      <c r="B6" s="1" t="s">
        <v>12</v>
      </c>
      <c r="C6" s="28"/>
      <c r="E6" s="14">
        <v>12000</v>
      </c>
    </row>
    <row r="7" spans="2:6" x14ac:dyDescent="0.25">
      <c r="B7" s="1" t="s">
        <v>13</v>
      </c>
      <c r="C7" s="28"/>
      <c r="E7" s="14">
        <v>12000</v>
      </c>
    </row>
    <row r="8" spans="2:6" x14ac:dyDescent="0.25">
      <c r="B8" s="1" t="s">
        <v>14</v>
      </c>
      <c r="C8" s="28"/>
      <c r="E8" s="14">
        <v>25000</v>
      </c>
    </row>
    <row r="9" spans="2:6" x14ac:dyDescent="0.25">
      <c r="B9" s="1" t="s">
        <v>15</v>
      </c>
      <c r="C9" s="28"/>
      <c r="E9" s="14">
        <v>20000</v>
      </c>
    </row>
    <row r="10" spans="2:6" x14ac:dyDescent="0.25">
      <c r="B10" s="1" t="s">
        <v>16</v>
      </c>
      <c r="C10" s="28"/>
      <c r="E10" s="14">
        <v>75000</v>
      </c>
    </row>
    <row r="11" spans="2:6" ht="15.75" thickBot="1" x14ac:dyDescent="0.3">
      <c r="B11" s="1" t="s">
        <v>17</v>
      </c>
      <c r="C11" s="28"/>
      <c r="E11" s="14">
        <v>75000</v>
      </c>
    </row>
    <row r="12" spans="2:6" ht="15.75" thickBot="1" x14ac:dyDescent="0.3">
      <c r="B12" s="2"/>
      <c r="C12" s="41">
        <f>SUM(C4:C11)</f>
        <v>0</v>
      </c>
    </row>
    <row r="15" spans="2:6" x14ac:dyDescent="0.25">
      <c r="B15" s="16"/>
    </row>
    <row r="18" spans="2:3" x14ac:dyDescent="0.25">
      <c r="B18" s="13" t="s">
        <v>18</v>
      </c>
    </row>
    <row r="19" spans="2:3" ht="130.5" customHeight="1" x14ac:dyDescent="0.25">
      <c r="B19" s="52" t="s">
        <v>19</v>
      </c>
      <c r="C19" s="53"/>
    </row>
  </sheetData>
  <sheetProtection algorithmName="SHA-512" hashValue="JVmsQCrsopRtsybEIGqWM92cdjhwAZfmEYV+uYrPXKXJLWViSl1cTixuoITwruiMDadjBRTrrht0RCQDFvQ8jg==" saltValue="9iOVSpPgFKYUw0ItA+Zg9w==" spinCount="100000" sheet="1" objects="1" scenarios="1"/>
  <mergeCells count="1">
    <mergeCell ref="B19:C19"/>
  </mergeCells>
  <dataValidations count="2">
    <dataValidation type="decimal" allowBlank="1" showInputMessage="1" showErrorMessage="1" errorTitle="Ongeldige waarde" error="De ingevoerde waarde mag niet negatief zijn en dient het maximumbedrag niet te overschrijden." sqref="C4:C11" xr:uid="{18CB9176-E11A-42CA-B58E-E8470442EC28}">
      <formula1>0</formula1>
      <formula2>E4</formula2>
    </dataValidation>
    <dataValidation type="decimal" allowBlank="1" showErrorMessage="1" errorTitle="Ongeldig bedrag ingevoerd" sqref="F4" xr:uid="{310D8444-9CD3-4ACB-AFE9-BE5AB4693BAF}">
      <formula1>0</formula1>
      <formula2>E4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951C-D38B-4457-9829-A69887FBC7A4}">
  <sheetPr>
    <tabColor rgb="FFFFFF99"/>
  </sheetPr>
  <dimension ref="B2:N24"/>
  <sheetViews>
    <sheetView showGridLines="0" workbookViewId="0">
      <selection activeCell="G18" sqref="G18"/>
    </sheetView>
  </sheetViews>
  <sheetFormatPr defaultRowHeight="15" x14ac:dyDescent="0.25"/>
  <cols>
    <col min="1" max="1" width="9.140625" style="2"/>
    <col min="2" max="2" width="67.28515625" style="2" customWidth="1"/>
    <col min="3" max="3" width="14.28515625" style="2" customWidth="1"/>
    <col min="4" max="13" width="13.42578125" style="2" customWidth="1"/>
    <col min="14" max="14" width="15.42578125" style="2" customWidth="1"/>
    <col min="15" max="16384" width="9.140625" style="2"/>
  </cols>
  <sheetData>
    <row r="2" spans="2:14" x14ac:dyDescent="0.25">
      <c r="B2" s="3" t="s">
        <v>20</v>
      </c>
      <c r="C2" s="4" t="s">
        <v>21</v>
      </c>
      <c r="D2" s="4" t="s">
        <v>22</v>
      </c>
      <c r="E2" s="4" t="s">
        <v>23</v>
      </c>
      <c r="F2" s="4" t="s">
        <v>24</v>
      </c>
      <c r="G2" s="4" t="s">
        <v>25</v>
      </c>
      <c r="H2" s="4" t="s">
        <v>26</v>
      </c>
      <c r="I2" s="4" t="s">
        <v>27</v>
      </c>
      <c r="J2" s="4" t="s">
        <v>28</v>
      </c>
      <c r="K2" s="4" t="s">
        <v>29</v>
      </c>
      <c r="L2" s="4" t="s">
        <v>30</v>
      </c>
      <c r="M2" s="4" t="s">
        <v>31</v>
      </c>
      <c r="N2" s="4" t="s">
        <v>32</v>
      </c>
    </row>
    <row r="3" spans="2:14" x14ac:dyDescent="0.25">
      <c r="B3" s="32" t="s">
        <v>33</v>
      </c>
      <c r="C3" s="28"/>
      <c r="D3" s="9">
        <f>$C3</f>
        <v>0</v>
      </c>
      <c r="E3" s="9">
        <f t="shared" ref="E3:M5" si="0">$C3</f>
        <v>0</v>
      </c>
      <c r="F3" s="9">
        <f t="shared" si="0"/>
        <v>0</v>
      </c>
      <c r="G3" s="9">
        <f t="shared" si="0"/>
        <v>0</v>
      </c>
      <c r="H3" s="9">
        <f t="shared" si="0"/>
        <v>0</v>
      </c>
      <c r="I3" s="9">
        <f t="shared" si="0"/>
        <v>0</v>
      </c>
      <c r="J3" s="9">
        <f t="shared" si="0"/>
        <v>0</v>
      </c>
      <c r="K3" s="9">
        <f t="shared" si="0"/>
        <v>0</v>
      </c>
      <c r="L3" s="9">
        <f t="shared" si="0"/>
        <v>0</v>
      </c>
      <c r="M3" s="9">
        <f t="shared" si="0"/>
        <v>0</v>
      </c>
      <c r="N3" s="9">
        <f>SUM(D3:M3)</f>
        <v>0</v>
      </c>
    </row>
    <row r="4" spans="2:14" x14ac:dyDescent="0.25">
      <c r="B4" s="1" t="s">
        <v>34</v>
      </c>
      <c r="C4" s="28"/>
      <c r="D4" s="11"/>
      <c r="E4" s="9">
        <f t="shared" si="0"/>
        <v>0</v>
      </c>
      <c r="F4" s="9">
        <f t="shared" si="0"/>
        <v>0</v>
      </c>
      <c r="G4" s="9">
        <f t="shared" si="0"/>
        <v>0</v>
      </c>
      <c r="H4" s="9">
        <f t="shared" si="0"/>
        <v>0</v>
      </c>
      <c r="I4" s="9">
        <f t="shared" si="0"/>
        <v>0</v>
      </c>
      <c r="J4" s="9">
        <f t="shared" si="0"/>
        <v>0</v>
      </c>
      <c r="K4" s="9">
        <f t="shared" si="0"/>
        <v>0</v>
      </c>
      <c r="L4" s="9">
        <f t="shared" si="0"/>
        <v>0</v>
      </c>
      <c r="M4" s="9">
        <f t="shared" si="0"/>
        <v>0</v>
      </c>
      <c r="N4" s="9">
        <f t="shared" ref="N4:N5" si="1">SUM(D4:M4)</f>
        <v>0</v>
      </c>
    </row>
    <row r="5" spans="2:14" x14ac:dyDescent="0.25">
      <c r="B5" s="1" t="s">
        <v>35</v>
      </c>
      <c r="C5" s="28"/>
      <c r="D5" s="11"/>
      <c r="E5" s="11"/>
      <c r="F5" s="9">
        <f t="shared" si="0"/>
        <v>0</v>
      </c>
      <c r="G5" s="9">
        <f t="shared" si="0"/>
        <v>0</v>
      </c>
      <c r="H5" s="9">
        <f t="shared" si="0"/>
        <v>0</v>
      </c>
      <c r="I5" s="9">
        <f t="shared" si="0"/>
        <v>0</v>
      </c>
      <c r="J5" s="9">
        <f t="shared" si="0"/>
        <v>0</v>
      </c>
      <c r="K5" s="9">
        <f t="shared" si="0"/>
        <v>0</v>
      </c>
      <c r="L5" s="9">
        <f t="shared" si="0"/>
        <v>0</v>
      </c>
      <c r="M5" s="9">
        <f t="shared" si="0"/>
        <v>0</v>
      </c>
      <c r="N5" s="9">
        <f t="shared" si="1"/>
        <v>0</v>
      </c>
    </row>
    <row r="6" spans="2:14" x14ac:dyDescent="0.25">
      <c r="B6" s="3" t="s">
        <v>32</v>
      </c>
      <c r="C6" s="3"/>
      <c r="D6" s="10">
        <f t="shared" ref="D6:N6" si="2">SUM(D3:D5)</f>
        <v>0</v>
      </c>
      <c r="E6" s="10">
        <f t="shared" si="2"/>
        <v>0</v>
      </c>
      <c r="F6" s="10">
        <f t="shared" si="2"/>
        <v>0</v>
      </c>
      <c r="G6" s="10">
        <f t="shared" si="2"/>
        <v>0</v>
      </c>
      <c r="H6" s="10">
        <f t="shared" si="2"/>
        <v>0</v>
      </c>
      <c r="I6" s="10">
        <f t="shared" si="2"/>
        <v>0</v>
      </c>
      <c r="J6" s="10">
        <f t="shared" si="2"/>
        <v>0</v>
      </c>
      <c r="K6" s="10">
        <f t="shared" si="2"/>
        <v>0</v>
      </c>
      <c r="L6" s="10">
        <f t="shared" si="2"/>
        <v>0</v>
      </c>
      <c r="M6" s="10">
        <f t="shared" ref="M6" si="3">SUM(M3:M5)</f>
        <v>0</v>
      </c>
      <c r="N6" s="10">
        <f t="shared" si="2"/>
        <v>0</v>
      </c>
    </row>
    <row r="8" spans="2:14" x14ac:dyDescent="0.25">
      <c r="B8" s="3" t="s">
        <v>36</v>
      </c>
      <c r="C8" s="3" t="s">
        <v>37</v>
      </c>
      <c r="D8" s="38"/>
      <c r="E8" s="39"/>
      <c r="F8" s="39"/>
      <c r="G8" s="39"/>
      <c r="H8" s="39"/>
      <c r="I8" s="39"/>
      <c r="J8" s="39"/>
      <c r="K8" s="39"/>
      <c r="L8" s="39"/>
      <c r="M8" s="40"/>
      <c r="N8" s="4" t="s">
        <v>32</v>
      </c>
    </row>
    <row r="9" spans="2:14" x14ac:dyDescent="0.25">
      <c r="B9" s="18" t="s">
        <v>38</v>
      </c>
      <c r="C9" s="28"/>
      <c r="D9" s="33"/>
      <c r="M9" s="34"/>
      <c r="N9" s="9">
        <f>(100*9.5*C9)/2</f>
        <v>0</v>
      </c>
    </row>
    <row r="10" spans="2:14" x14ac:dyDescent="0.25">
      <c r="B10" s="18" t="s">
        <v>39</v>
      </c>
      <c r="C10" s="28"/>
      <c r="D10" s="35"/>
      <c r="E10" s="36"/>
      <c r="F10" s="36"/>
      <c r="G10" s="36"/>
      <c r="H10" s="36"/>
      <c r="I10" s="36"/>
      <c r="J10" s="36"/>
      <c r="K10" s="36"/>
      <c r="L10" s="36"/>
      <c r="M10" s="37"/>
      <c r="N10" s="9">
        <f>(10*9.5*C10)/2</f>
        <v>0</v>
      </c>
    </row>
    <row r="11" spans="2:14" x14ac:dyDescent="0.25">
      <c r="N11" s="10">
        <f>N9+N10</f>
        <v>0</v>
      </c>
    </row>
    <row r="12" spans="2:14" x14ac:dyDescent="0.25">
      <c r="B12" s="13" t="s">
        <v>18</v>
      </c>
    </row>
    <row r="13" spans="2:14" x14ac:dyDescent="0.25">
      <c r="B13" s="54" t="s">
        <v>40</v>
      </c>
      <c r="C13" s="55"/>
      <c r="E13" s="16"/>
      <c r="N13" s="42">
        <f>N6+N11</f>
        <v>0</v>
      </c>
    </row>
    <row r="14" spans="2:14" x14ac:dyDescent="0.25">
      <c r="B14" s="56"/>
      <c r="C14" s="57"/>
    </row>
    <row r="15" spans="2:14" x14ac:dyDescent="0.25">
      <c r="B15" s="56"/>
      <c r="C15" s="57"/>
    </row>
    <row r="16" spans="2:14" x14ac:dyDescent="0.25">
      <c r="B16" s="56"/>
      <c r="C16" s="57"/>
    </row>
    <row r="17" spans="2:3" x14ac:dyDescent="0.25">
      <c r="B17" s="56"/>
      <c r="C17" s="57"/>
    </row>
    <row r="18" spans="2:3" x14ac:dyDescent="0.25">
      <c r="B18" s="56"/>
      <c r="C18" s="57"/>
    </row>
    <row r="19" spans="2:3" x14ac:dyDescent="0.25">
      <c r="B19" s="56"/>
      <c r="C19" s="57"/>
    </row>
    <row r="20" spans="2:3" x14ac:dyDescent="0.25">
      <c r="B20" s="56"/>
      <c r="C20" s="57"/>
    </row>
    <row r="21" spans="2:3" x14ac:dyDescent="0.25">
      <c r="B21" s="56"/>
      <c r="C21" s="57"/>
    </row>
    <row r="22" spans="2:3" x14ac:dyDescent="0.25">
      <c r="B22" s="56"/>
      <c r="C22" s="57"/>
    </row>
    <row r="23" spans="2:3" x14ac:dyDescent="0.25">
      <c r="B23" s="56"/>
      <c r="C23" s="57"/>
    </row>
    <row r="24" spans="2:3" x14ac:dyDescent="0.25">
      <c r="B24" s="58"/>
      <c r="C24" s="59"/>
    </row>
  </sheetData>
  <sheetProtection algorithmName="SHA-512" hashValue="z4R1Hnu1ecS7f2y1AU1ndqYAAYNpLMvXzRTxIJuA2Zpf7hrB15K3enoRerl8U4C9QJQI+jXWcgY9GnFEd46aeg==" saltValue="Enh1u7Gk+4hNDexkrpR37A==" spinCount="100000" sheet="1" objects="1" scenarios="1"/>
  <mergeCells count="1">
    <mergeCell ref="B13:C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385DC-55AD-4DC9-B2A4-416B81083B31}">
  <sheetPr>
    <tabColor rgb="FFFFFF99"/>
  </sheetPr>
  <dimension ref="B1:D16"/>
  <sheetViews>
    <sheetView showGridLines="0" workbookViewId="0">
      <selection activeCell="K6" sqref="K6"/>
    </sheetView>
  </sheetViews>
  <sheetFormatPr defaultRowHeight="15" x14ac:dyDescent="0.25"/>
  <cols>
    <col min="1" max="1" width="9.140625" style="2"/>
    <col min="2" max="2" width="35.7109375" style="2" customWidth="1"/>
    <col min="3" max="3" width="13.7109375" style="2" customWidth="1"/>
    <col min="4" max="4" width="9.5703125" style="2" customWidth="1"/>
    <col min="5" max="5" width="16.28515625" style="2" customWidth="1"/>
    <col min="6" max="6" width="13.5703125" style="2" customWidth="1"/>
    <col min="7" max="16384" width="9.140625" style="2"/>
  </cols>
  <sheetData>
    <row r="1" spans="2:4" x14ac:dyDescent="0.25">
      <c r="B1" s="12" t="s">
        <v>5</v>
      </c>
    </row>
    <row r="2" spans="2:4" x14ac:dyDescent="0.25">
      <c r="B2" s="3" t="s">
        <v>41</v>
      </c>
      <c r="C2" s="4" t="s">
        <v>42</v>
      </c>
      <c r="D2" s="4" t="s">
        <v>43</v>
      </c>
    </row>
    <row r="3" spans="2:4" x14ac:dyDescent="0.25">
      <c r="B3" s="1" t="s">
        <v>44</v>
      </c>
      <c r="C3" s="28"/>
      <c r="D3" s="22">
        <f>1/8</f>
        <v>0.125</v>
      </c>
    </row>
    <row r="4" spans="2:4" x14ac:dyDescent="0.25">
      <c r="B4" s="1" t="s">
        <v>45</v>
      </c>
      <c r="C4" s="28"/>
      <c r="D4" s="22">
        <f>3/8</f>
        <v>0.375</v>
      </c>
    </row>
    <row r="5" spans="2:4" x14ac:dyDescent="0.25">
      <c r="B5" s="1" t="s">
        <v>46</v>
      </c>
      <c r="C5" s="28"/>
      <c r="D5" s="22">
        <f>2/8</f>
        <v>0.25</v>
      </c>
    </row>
    <row r="6" spans="2:4" x14ac:dyDescent="0.25">
      <c r="B6" s="1" t="s">
        <v>47</v>
      </c>
      <c r="C6" s="28"/>
      <c r="D6" s="22">
        <f>1/8</f>
        <v>0.125</v>
      </c>
    </row>
    <row r="7" spans="2:4" x14ac:dyDescent="0.25">
      <c r="B7" s="1" t="s">
        <v>48</v>
      </c>
      <c r="C7" s="28"/>
      <c r="D7" s="22">
        <f>1/8</f>
        <v>0.125</v>
      </c>
    </row>
    <row r="8" spans="2:4" x14ac:dyDescent="0.25">
      <c r="D8" s="22">
        <f>SUM(D3:D7)</f>
        <v>1</v>
      </c>
    </row>
    <row r="10" spans="2:4" x14ac:dyDescent="0.25">
      <c r="B10" s="1" t="s">
        <v>49</v>
      </c>
      <c r="C10" s="8">
        <f>(D3*C3+D4*C4+D5*C5+D6*C6+D7*C7)</f>
        <v>0</v>
      </c>
    </row>
    <row r="11" spans="2:4" x14ac:dyDescent="0.25">
      <c r="B11" s="17" t="s">
        <v>50</v>
      </c>
      <c r="C11" s="29">
        <v>1624</v>
      </c>
    </row>
    <row r="12" spans="2:4" x14ac:dyDescent="0.25">
      <c r="B12" s="3" t="s">
        <v>51</v>
      </c>
      <c r="C12" s="41">
        <f>C10*C11</f>
        <v>0</v>
      </c>
    </row>
    <row r="15" spans="2:4" x14ac:dyDescent="0.25">
      <c r="B15" s="13" t="s">
        <v>18</v>
      </c>
    </row>
    <row r="16" spans="2:4" ht="101.25" customHeight="1" x14ac:dyDescent="0.25">
      <c r="B16" s="52" t="s">
        <v>52</v>
      </c>
      <c r="C16" s="60"/>
      <c r="D16" s="53"/>
    </row>
  </sheetData>
  <sheetProtection algorithmName="SHA-512" hashValue="g5M5VyKgn/8SiBimpfC62AXd2/emTesMTAmzLJwwhab4zZIJMABNCmSP+7H+Qttcs8PK5JtJa61OHT5tG0MlXw==" saltValue="znaHQuj/gb/EzT+ibnY63Q==" spinCount="100000" sheet="1" objects="1" scenarios="1"/>
  <mergeCells count="1">
    <mergeCell ref="B16:D16"/>
  </mergeCells>
  <pageMargins left="0.70866141732283472" right="0.70866141732283472" top="0.74803149606299213" bottom="0.74803149606299213" header="0.31496062992125984" footer="0.31496062992125984"/>
  <pageSetup paperSize="9" orientation="landscape" horizontalDpi="4294967293" verticalDpi="300" r:id="rId1"/>
  <headerFooter>
    <oddHeader>&amp;A</oddHead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060E3-8A5B-4CE6-9290-F874711BA808}">
  <sheetPr>
    <tabColor theme="5" tint="0.59999389629810485"/>
  </sheetPr>
  <dimension ref="B3:F34"/>
  <sheetViews>
    <sheetView showGridLines="0" workbookViewId="0">
      <selection activeCell="F5" sqref="F5"/>
    </sheetView>
  </sheetViews>
  <sheetFormatPr defaultRowHeight="15" x14ac:dyDescent="0.25"/>
  <cols>
    <col min="2" max="2" width="29.140625" customWidth="1"/>
    <col min="3" max="3" width="62.140625" customWidth="1"/>
    <col min="4" max="4" width="16.5703125" customWidth="1"/>
    <col min="5" max="5" width="17" bestFit="1" customWidth="1"/>
    <col min="6" max="6" width="98.28515625" customWidth="1"/>
  </cols>
  <sheetData>
    <row r="3" spans="2:6" x14ac:dyDescent="0.25">
      <c r="B3" s="3" t="s">
        <v>53</v>
      </c>
      <c r="C3" s="3" t="s">
        <v>54</v>
      </c>
      <c r="D3" s="3" t="s">
        <v>37</v>
      </c>
      <c r="E3" s="3" t="s">
        <v>55</v>
      </c>
      <c r="F3" s="3" t="s">
        <v>56</v>
      </c>
    </row>
    <row r="4" spans="2:6" x14ac:dyDescent="0.25">
      <c r="B4" s="61"/>
      <c r="C4" s="61"/>
      <c r="D4" s="62"/>
      <c r="E4" s="61"/>
      <c r="F4" s="61"/>
    </row>
    <row r="5" spans="2:6" x14ac:dyDescent="0.25">
      <c r="B5" s="61"/>
      <c r="C5" s="61"/>
      <c r="D5" s="62"/>
      <c r="E5" s="61"/>
      <c r="F5" s="61"/>
    </row>
    <row r="6" spans="2:6" x14ac:dyDescent="0.25">
      <c r="B6" s="61"/>
      <c r="C6" s="61"/>
      <c r="D6" s="62"/>
      <c r="E6" s="61"/>
      <c r="F6" s="61"/>
    </row>
    <row r="7" spans="2:6" x14ac:dyDescent="0.25">
      <c r="B7" s="61"/>
      <c r="C7" s="61"/>
      <c r="D7" s="62"/>
      <c r="E7" s="61"/>
      <c r="F7" s="61"/>
    </row>
    <row r="8" spans="2:6" x14ac:dyDescent="0.25">
      <c r="B8" s="61"/>
      <c r="C8" s="61"/>
      <c r="D8" s="62"/>
      <c r="E8" s="61"/>
      <c r="F8" s="61"/>
    </row>
    <row r="9" spans="2:6" x14ac:dyDescent="0.25">
      <c r="B9" s="61"/>
      <c r="C9" s="61"/>
      <c r="D9" s="62"/>
      <c r="E9" s="61"/>
      <c r="F9" s="61"/>
    </row>
    <row r="10" spans="2:6" x14ac:dyDescent="0.25">
      <c r="B10" s="61"/>
      <c r="C10" s="61"/>
      <c r="D10" s="62"/>
      <c r="E10" s="61"/>
      <c r="F10" s="61"/>
    </row>
    <row r="11" spans="2:6" x14ac:dyDescent="0.25">
      <c r="B11" s="61"/>
      <c r="C11" s="61"/>
      <c r="D11" s="62"/>
      <c r="E11" s="61"/>
      <c r="F11" s="61"/>
    </row>
    <row r="12" spans="2:6" x14ac:dyDescent="0.25">
      <c r="B12" s="61"/>
      <c r="C12" s="61"/>
      <c r="D12" s="62"/>
      <c r="E12" s="61"/>
      <c r="F12" s="61"/>
    </row>
    <row r="13" spans="2:6" x14ac:dyDescent="0.25">
      <c r="B13" s="61"/>
      <c r="C13" s="61"/>
      <c r="D13" s="62"/>
      <c r="E13" s="61"/>
      <c r="F13" s="61"/>
    </row>
    <row r="14" spans="2:6" x14ac:dyDescent="0.25">
      <c r="B14" s="61"/>
      <c r="C14" s="61"/>
      <c r="D14" s="62"/>
      <c r="E14" s="61"/>
      <c r="F14" s="61"/>
    </row>
    <row r="15" spans="2:6" x14ac:dyDescent="0.25">
      <c r="B15" s="61"/>
      <c r="C15" s="61"/>
      <c r="D15" s="62"/>
      <c r="E15" s="61"/>
      <c r="F15" s="61"/>
    </row>
    <row r="16" spans="2:6" x14ac:dyDescent="0.25">
      <c r="B16" s="61"/>
      <c r="C16" s="61"/>
      <c r="D16" s="62"/>
      <c r="E16" s="61"/>
      <c r="F16" s="61"/>
    </row>
    <row r="17" spans="2:6" x14ac:dyDescent="0.25">
      <c r="B17" s="61"/>
      <c r="C17" s="61"/>
      <c r="D17" s="62"/>
      <c r="E17" s="61"/>
      <c r="F17" s="61"/>
    </row>
    <row r="18" spans="2:6" x14ac:dyDescent="0.25">
      <c r="B18" s="61"/>
      <c r="C18" s="61"/>
      <c r="D18" s="62"/>
      <c r="E18" s="61"/>
      <c r="F18" s="61"/>
    </row>
    <row r="19" spans="2:6" x14ac:dyDescent="0.25">
      <c r="B19" s="61"/>
      <c r="C19" s="61"/>
      <c r="D19" s="62"/>
      <c r="E19" s="61"/>
      <c r="F19" s="61"/>
    </row>
    <row r="20" spans="2:6" x14ac:dyDescent="0.25">
      <c r="B20" s="61"/>
      <c r="C20" s="61"/>
      <c r="D20" s="62"/>
      <c r="E20" s="61"/>
      <c r="F20" s="61"/>
    </row>
    <row r="21" spans="2:6" x14ac:dyDescent="0.25">
      <c r="B21" s="61"/>
      <c r="C21" s="61"/>
      <c r="D21" s="62"/>
      <c r="E21" s="61"/>
      <c r="F21" s="61"/>
    </row>
    <row r="22" spans="2:6" x14ac:dyDescent="0.25">
      <c r="B22" s="61"/>
      <c r="C22" s="61"/>
      <c r="D22" s="62"/>
      <c r="E22" s="61"/>
      <c r="F22" s="61"/>
    </row>
    <row r="23" spans="2:6" x14ac:dyDescent="0.25">
      <c r="B23" s="61"/>
      <c r="C23" s="61"/>
      <c r="D23" s="62"/>
      <c r="E23" s="61"/>
      <c r="F23" s="61"/>
    </row>
    <row r="24" spans="2:6" x14ac:dyDescent="0.25">
      <c r="B24" s="61"/>
      <c r="C24" s="61"/>
      <c r="D24" s="62"/>
      <c r="E24" s="61"/>
      <c r="F24" s="61"/>
    </row>
    <row r="25" spans="2:6" x14ac:dyDescent="0.25">
      <c r="B25" s="61"/>
      <c r="C25" s="61"/>
      <c r="D25" s="62"/>
      <c r="E25" s="61"/>
      <c r="F25" s="61"/>
    </row>
    <row r="26" spans="2:6" x14ac:dyDescent="0.25">
      <c r="B26" s="61"/>
      <c r="C26" s="61"/>
      <c r="D26" s="62"/>
      <c r="E26" s="61"/>
      <c r="F26" s="61"/>
    </row>
    <row r="27" spans="2:6" x14ac:dyDescent="0.25">
      <c r="B27" s="61"/>
      <c r="C27" s="61"/>
      <c r="D27" s="62"/>
      <c r="E27" s="61"/>
      <c r="F27" s="61"/>
    </row>
    <row r="28" spans="2:6" x14ac:dyDescent="0.25">
      <c r="B28" s="61"/>
      <c r="C28" s="61"/>
      <c r="D28" s="62"/>
      <c r="E28" s="61"/>
      <c r="F28" s="61"/>
    </row>
    <row r="29" spans="2:6" x14ac:dyDescent="0.25">
      <c r="B29" s="61"/>
      <c r="C29" s="61"/>
      <c r="D29" s="62"/>
      <c r="E29" s="61"/>
      <c r="F29" s="61"/>
    </row>
    <row r="30" spans="2:6" x14ac:dyDescent="0.25">
      <c r="B30" s="61"/>
      <c r="C30" s="61"/>
      <c r="D30" s="62"/>
      <c r="E30" s="61"/>
      <c r="F30" s="61"/>
    </row>
    <row r="33" spans="2:3" x14ac:dyDescent="0.25">
      <c r="B33" s="13" t="s">
        <v>18</v>
      </c>
    </row>
    <row r="34" spans="2:3" ht="164.25" customHeight="1" x14ac:dyDescent="0.25">
      <c r="B34" s="52" t="s">
        <v>57</v>
      </c>
      <c r="C34" s="53"/>
    </row>
  </sheetData>
  <sheetProtection algorithmName="SHA-512" hashValue="VEZ3Fz0D2dhldWnvPVxBFe328uF5k9XUa7hWkxiTRiIzB0Q592J9hazyaRg4Cf6593Sj9zKHhNN0i2fh8IdCwg==" saltValue="HYzLZAFEg8JClhXerA3Ujg==" spinCount="100000" sheet="1" formatCells="0" insertRows="0"/>
  <mergeCells count="1">
    <mergeCell ref="B34:C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B267E-5709-4348-AC50-2B811B60C20C}">
  <sheetPr>
    <tabColor theme="4" tint="0.39997558519241921"/>
  </sheetPr>
  <dimension ref="B3:D16"/>
  <sheetViews>
    <sheetView showGridLines="0" topLeftCell="A2" workbookViewId="0">
      <selection activeCell="E11" sqref="E11"/>
    </sheetView>
  </sheetViews>
  <sheetFormatPr defaultRowHeight="15" x14ac:dyDescent="0.25"/>
  <cols>
    <col min="2" max="2" width="36.42578125" customWidth="1"/>
  </cols>
  <sheetData>
    <row r="3" spans="2:4" x14ac:dyDescent="0.25">
      <c r="B3" s="20" t="s">
        <v>58</v>
      </c>
      <c r="C3" s="21" t="s">
        <v>59</v>
      </c>
    </row>
    <row r="4" spans="2:4" x14ac:dyDescent="0.25">
      <c r="B4" s="18" t="s">
        <v>60</v>
      </c>
      <c r="C4" s="19">
        <v>1800</v>
      </c>
    </row>
    <row r="5" spans="2:4" x14ac:dyDescent="0.25">
      <c r="B5" s="18" t="s">
        <v>61</v>
      </c>
      <c r="C5" s="19">
        <v>45</v>
      </c>
    </row>
    <row r="6" spans="2:4" x14ac:dyDescent="0.25">
      <c r="B6" s="18" t="s">
        <v>62</v>
      </c>
      <c r="C6" s="19">
        <v>75</v>
      </c>
    </row>
    <row r="7" spans="2:4" x14ac:dyDescent="0.25">
      <c r="B7" s="18" t="s">
        <v>63</v>
      </c>
      <c r="C7" s="19">
        <v>11</v>
      </c>
      <c r="D7" t="s">
        <v>64</v>
      </c>
    </row>
    <row r="8" spans="2:4" x14ac:dyDescent="0.25">
      <c r="B8" s="18" t="s">
        <v>65</v>
      </c>
      <c r="C8" s="19">
        <v>130</v>
      </c>
      <c r="D8" t="s">
        <v>66</v>
      </c>
    </row>
    <row r="9" spans="2:4" x14ac:dyDescent="0.25">
      <c r="B9" s="18" t="s">
        <v>67</v>
      </c>
      <c r="C9" s="30">
        <v>10</v>
      </c>
    </row>
    <row r="10" spans="2:4" x14ac:dyDescent="0.25">
      <c r="B10" s="18" t="s">
        <v>68</v>
      </c>
      <c r="C10" s="31">
        <v>4</v>
      </c>
    </row>
    <row r="11" spans="2:4" x14ac:dyDescent="0.25">
      <c r="B11" s="18" t="s">
        <v>69</v>
      </c>
      <c r="C11" s="31">
        <v>10</v>
      </c>
      <c r="D11" t="s">
        <v>70</v>
      </c>
    </row>
    <row r="15" spans="2:4" x14ac:dyDescent="0.25">
      <c r="B15" s="27"/>
    </row>
    <row r="16" spans="2:4" x14ac:dyDescent="0.25">
      <c r="B16" s="27"/>
    </row>
  </sheetData>
  <sheetProtection algorithmName="SHA-512" hashValue="e3gbhj51+oJMQ/SiJyNsDfoxnYFvaKwvhhi4ncYRgVODSgmZ+AEpqLaNLLzqrsOJL8YjoGIVBTfgTL0D37gdwQ==" saltValue="75MiooYdT1fXqafFuTksyw==" spinCount="100000" sheet="1" objects="1" scenarios="1"/>
  <pageMargins left="0.70866141732283472" right="0.70866141732283472" top="0.74803149606299213" bottom="0.74803149606299213" header="0.31496062992125984" footer="0.31496062992125984"/>
  <pageSetup paperSize="9" orientation="landscape" horizontalDpi="4294967293" verticalDpi="0"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b75de72c2341ffbbc246f86fa092d9fd">
  <xsd:schema xmlns:xsd="http://www.w3.org/2001/XMLSchema" xmlns:xs="http://www.w3.org/2001/XMLSchema" xmlns:p="http://schemas.microsoft.com/office/2006/metadata/properties" xmlns:ns2="fc3a1a23-6aed-41e1-a702-e24609d89b7a" xmlns:ns3="3a2d4642-b1a9-4f9a-947d-aaac82c6ed7c" xmlns:ns4="5a55a1c6-4de6-4c74-a1ea-18114151a3ea" targetNamespace="http://schemas.microsoft.com/office/2006/metadata/properties" ma:root="true" ma:fieldsID="ba58f63b76358176eef5993b0869612d" ns2:_="" ns3:_="" ns4:_="">
    <xsd:import namespace="fc3a1a23-6aed-41e1-a702-e24609d89b7a"/>
    <xsd:import namespace="3a2d4642-b1a9-4f9a-947d-aaac82c6ed7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3:PUCorsaDocumentcode" minOccurs="0"/>
                <xsd:element ref="ns4:MediaServiceMetadata" minOccurs="0"/>
                <xsd:element ref="ns4:MediaServiceFastMetadata" minOccurs="0"/>
                <xsd:element ref="ns4:MediaServiceObjectDetectorVersions" minOccurs="0"/>
                <xsd:element ref="ns2:SharedWithUsers" minOccurs="0"/>
                <xsd:element ref="ns2:SharedWithDetail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69ecfb1-570f-4660-b1ae-b626c73cdb14"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1279a469-b826-477f-86ac-ef7adf8a272c}"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1279a469-b826-477f-86ac-ef7adf8a272c}"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0" nillable="true" ma:displayName="MediaServiceMetadata" ma:hidden="true" ma:internalName="MediaServiceMetadata" ma:readOnly="true">
      <xsd:simpleType>
        <xsd:restriction base="dms:Note"/>
      </xsd:simpleType>
    </xsd:element>
    <xsd:element name="MediaServiceFastMetadata" ma:index="51"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9" nillable="true" ma:displayName="Extracted Text" ma:internalName="MediaServiceOCR" ma:readOnly="true">
      <xsd:simpleType>
        <xsd:restriction base="dms:Note">
          <xsd:maxLength value="255"/>
        </xsd:restriction>
      </xsd:simpleType>
    </xsd:element>
    <xsd:element name="MediaServiceGenerationTime" ma:index="60" nillable="true" ma:displayName="MediaServiceGenerationTime" ma:hidden="true" ma:internalName="MediaServiceGenerationTime" ma:readOnly="true">
      <xsd:simpleType>
        <xsd:restriction base="dms:Text"/>
      </xsd:simpleType>
    </xsd:element>
    <xsd:element name="MediaServiceEventHashCode" ma:index="61" nillable="true" ma:displayName="MediaServiceEventHashCode" ma:hidden="true" ma:internalName="MediaServiceEventHashCode" ma:readOnly="true">
      <xsd:simpleType>
        <xsd:restriction base="dms:Text"/>
      </xsd:simpleType>
    </xsd:element>
    <xsd:element name="MediaServiceSearchProperties" ma:index="6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 xsi:nil="true"/>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PUSelectiecategorie xmlns="fc3a1a23-6aed-41e1-a702-e24609d89b7a">2020 37</PUSelectiecategorie>
    <PUBegindatumdossier xmlns="fc3a1a23-6aed-41e1-a702-e24609d89b7a" xsi:nil="true"/>
    <PUCorsaDocumentcode xmlns="3a2d4642-b1a9-4f9a-947d-aaac82c6ed7c" xsi:nil="true"/>
    <_dlc_DocId xmlns="fc3a1a23-6aed-41e1-a702-e24609d89b7a">UTSP-1005405996-718</_dlc_DocId>
    <_dlc_DocIdUrl xmlns="fc3a1a23-6aed-41e1-a702-e24609d89b7a">
      <Url>https://provincieutrecht.sharepoint.com/sites/smnwk-Aanbesteding1-BDV-loket/_layouts/15/DocIdRedir.aspx?ID=UTSP-1005405996-718</Url>
      <Description>UTSP-1005405996-718</Description>
    </_dlc_DocIdUrl>
    <SharedWithUsers xmlns="fc3a1a23-6aed-41e1-a702-e24609d89b7a">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DB21F45-7CB2-46D1-B7A7-89B7EEDCD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1E25A5-E98A-40AE-9CD2-55120F2D0F64}">
  <ds:schemaRefs>
    <ds:schemaRef ds:uri="http://schemas.microsoft.com/office/2006/metadata/properties"/>
    <ds:schemaRef ds:uri="http://schemas.microsoft.com/office/infopath/2007/PartnerControls"/>
    <ds:schemaRef ds:uri="fc3a1a23-6aed-41e1-a702-e24609d89b7a"/>
    <ds:schemaRef ds:uri="5a55a1c6-4de6-4c74-a1ea-18114151a3ea"/>
    <ds:schemaRef ds:uri="3a2d4642-b1a9-4f9a-947d-aaac82c6ed7c"/>
  </ds:schemaRefs>
</ds:datastoreItem>
</file>

<file path=customXml/itemProps3.xml><?xml version="1.0" encoding="utf-8"?>
<ds:datastoreItem xmlns:ds="http://schemas.openxmlformats.org/officeDocument/2006/customXml" ds:itemID="{268F7835-9854-4A3A-90CC-ECAA1651B128}">
  <ds:schemaRefs>
    <ds:schemaRef ds:uri="http://schemas.microsoft.com/sharepoint/v3/contenttype/forms"/>
  </ds:schemaRefs>
</ds:datastoreItem>
</file>

<file path=customXml/itemProps4.xml><?xml version="1.0" encoding="utf-8"?>
<ds:datastoreItem xmlns:ds="http://schemas.openxmlformats.org/officeDocument/2006/customXml" ds:itemID="{38F0CA3D-CFC6-414A-BA5E-D01F6EFB4E9C}">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Voorblad</vt:lpstr>
      <vt:lpstr>Migratie+Eenmalig</vt:lpstr>
      <vt:lpstr>Operationele kosten</vt:lpstr>
      <vt:lpstr>Uurtarieven</vt:lpstr>
      <vt:lpstr>Optionele modules</vt:lpstr>
      <vt:lpstr>Kwantiteitenblad</vt:lpstr>
      <vt:lpstr>Uurtarieven!Afdrukbereik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Slaats</dc:creator>
  <cp:keywords/>
  <dc:description/>
  <cp:lastModifiedBy>Vries, Max de</cp:lastModifiedBy>
  <cp:revision/>
  <dcterms:created xsi:type="dcterms:W3CDTF">2023-09-29T07:09:12Z</dcterms:created>
  <dcterms:modified xsi:type="dcterms:W3CDTF">2025-01-27T17:59:15Z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6;#20 jaar|8f73d7bd-6595-4bc6-aba4-4049f8f7bea1</vt:lpwstr>
  </property>
  <property fmtid="{D5CDD505-2E9C-101B-9397-08002B2CF9AE}" pid="5" name="PUWBSTax">
    <vt:lpwstr>8;#P.0000 - Onbenoemd|3d735cab-bb43-4375-8d6c-aab7c97c3079</vt:lpwstr>
  </property>
  <property fmtid="{D5CDD505-2E9C-101B-9397-08002B2CF9AE}" pid="6" name="PUDossierStatus">
    <vt:lpwstr>10;#Lopend|dbd4ffdd-42b7-499f-b515-be6b43c64e3b</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2e0f3c9b-380c-4e4b-8d39-5d8f6b696faa</vt:lpwstr>
  </property>
  <property fmtid="{D5CDD505-2E9C-101B-9397-08002B2CF9AE}" pid="10" name="PUProceseigenaar">
    <vt:lpwstr>4;#TL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7;#Onbenoemd|fb06c238-9fe8-4cf7-a2d9-a90b291e7d32</vt:lpwstr>
  </property>
  <property fmtid="{D5CDD505-2E9C-101B-9397-08002B2CF9AE}" pid="13" name="PUThema">
    <vt:lpwstr>2;#Informatiemanagement|94f89fdd-1a7d-42b1-9a75-58b10f8d8263</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ies>
</file>