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I:\Intrepix\Eindhoven\PvE\"/>
    </mc:Choice>
  </mc:AlternateContent>
  <xr:revisionPtr revIDLastSave="0" documentId="8_{39CD3FA7-76F0-4434-B92D-4C4E030C8C46}" xr6:coauthVersionLast="47" xr6:coauthVersionMax="47" xr10:uidLastSave="{00000000-0000-0000-0000-000000000000}"/>
  <bookViews>
    <workbookView xWindow="-120" yWindow="-120" windowWidth="29040" windowHeight="15720" activeTab="3" xr2:uid="{00000000-000D-0000-FFFF-FFFF00000000}"/>
  </bookViews>
  <sheets>
    <sheet name="Invulinstructies Prijzenblad" sheetId="7" r:id="rId1"/>
    <sheet name="1. Fictieve inschrijfsom" sheetId="1" r:id="rId2"/>
    <sheet name="2. Eenheidsprijzen" sheetId="2" r:id="rId3"/>
    <sheet name="3. Implementatiefase" sheetId="3" r:id="rId4"/>
    <sheet name="4. Beheer- en Onderhoudsfase" sheetId="5" r:id="rId5"/>
    <sheet name="5. Nadere uitwerkingen" sheetId="8" r:id="rId6"/>
  </sheets>
  <calcPr calcId="191029"/>
</workbook>
</file>

<file path=xl/calcChain.xml><?xml version="1.0" encoding="utf-8"?>
<calcChain xmlns="http://schemas.openxmlformats.org/spreadsheetml/2006/main">
  <c r="F22" i="3" l="1"/>
  <c r="F21" i="3"/>
  <c r="G18" i="3"/>
  <c r="F27" i="3"/>
  <c r="F28" i="3"/>
  <c r="G28" i="3"/>
  <c r="B28" i="3"/>
  <c r="D55" i="2"/>
  <c r="D137" i="2"/>
  <c r="D24" i="2" l="1"/>
  <c r="D25" i="2"/>
  <c r="D26" i="2"/>
  <c r="D27" i="2"/>
  <c r="D28" i="2"/>
  <c r="D29" i="2"/>
  <c r="D30" i="2"/>
  <c r="D31" i="2"/>
  <c r="D32" i="2"/>
  <c r="D33" i="2"/>
  <c r="D34" i="2"/>
  <c r="D98" i="2" l="1"/>
  <c r="D97" i="2"/>
  <c r="D47" i="2"/>
  <c r="F18" i="3"/>
  <c r="B18" i="3"/>
  <c r="G27" i="3"/>
  <c r="B27" i="3"/>
  <c r="D132" i="2"/>
  <c r="D136" i="2"/>
  <c r="D54" i="2"/>
  <c r="C61" i="2"/>
  <c r="D61" i="2" s="1"/>
  <c r="C60" i="2"/>
  <c r="D60" i="2" s="1"/>
  <c r="C33" i="5"/>
  <c r="C34" i="5"/>
  <c r="E34" i="5" s="1"/>
  <c r="B34" i="5"/>
  <c r="D29" i="5"/>
  <c r="E29" i="5" s="1"/>
  <c r="D28" i="5"/>
  <c r="E28" i="5" s="1"/>
  <c r="D26" i="5"/>
  <c r="E26" i="5" s="1"/>
  <c r="D11" i="5"/>
  <c r="E11" i="5" s="1"/>
  <c r="D12" i="5"/>
  <c r="E12" i="5" s="1"/>
  <c r="D13" i="5"/>
  <c r="E13" i="5" s="1"/>
  <c r="D14" i="5"/>
  <c r="E14" i="5" s="1"/>
  <c r="D15" i="5"/>
  <c r="E15" i="5" s="1"/>
  <c r="D16" i="5"/>
  <c r="E16" i="5" s="1"/>
  <c r="D17" i="5"/>
  <c r="E17" i="5" s="1"/>
  <c r="D18" i="5"/>
  <c r="E18" i="5" s="1"/>
  <c r="D19" i="5"/>
  <c r="E19" i="5" s="1"/>
  <c r="D20" i="5"/>
  <c r="E20" i="5" s="1"/>
  <c r="D21" i="5"/>
  <c r="E21" i="5" s="1"/>
  <c r="D22" i="5"/>
  <c r="E22" i="5" s="1"/>
  <c r="D23" i="5"/>
  <c r="E23" i="5" s="1"/>
  <c r="D24" i="5"/>
  <c r="E24" i="5" s="1"/>
  <c r="D25" i="5"/>
  <c r="E25" i="5" s="1"/>
  <c r="D10" i="5"/>
  <c r="E10" i="5" s="1"/>
  <c r="D9" i="5"/>
  <c r="E9" i="5" s="1"/>
  <c r="B45" i="3"/>
  <c r="G25" i="3"/>
  <c r="F24" i="3"/>
  <c r="G24" i="3" s="1"/>
  <c r="F23" i="3"/>
  <c r="G23" i="3" s="1"/>
  <c r="F20" i="3"/>
  <c r="G20" i="3" s="1"/>
  <c r="B26" i="5"/>
  <c r="B28" i="5"/>
  <c r="B29" i="5"/>
  <c r="B10" i="5"/>
  <c r="B11" i="5"/>
  <c r="B12" i="5"/>
  <c r="B13" i="5"/>
  <c r="B14" i="5"/>
  <c r="B15" i="5"/>
  <c r="B16" i="5"/>
  <c r="B17" i="5"/>
  <c r="B18" i="5"/>
  <c r="B19" i="5"/>
  <c r="B20" i="5"/>
  <c r="B21" i="5"/>
  <c r="B22" i="5"/>
  <c r="B23" i="5"/>
  <c r="B24" i="5"/>
  <c r="B25" i="5"/>
  <c r="B9" i="5"/>
  <c r="B24" i="3"/>
  <c r="B23" i="3"/>
  <c r="D106" i="2"/>
  <c r="G22" i="3"/>
  <c r="G21" i="3"/>
  <c r="F19" i="3"/>
  <c r="G19" i="3" s="1"/>
  <c r="F17" i="3"/>
  <c r="G17" i="3" s="1"/>
  <c r="F30" i="3"/>
  <c r="G30" i="3" s="1"/>
  <c r="B30" i="3"/>
  <c r="B22" i="3"/>
  <c r="B21" i="3"/>
  <c r="B20" i="3"/>
  <c r="B19" i="3"/>
  <c r="B17" i="3"/>
  <c r="G26" i="3"/>
  <c r="G29" i="3"/>
  <c r="F16" i="3"/>
  <c r="B16" i="3"/>
  <c r="D66" i="2"/>
  <c r="D124" i="2"/>
  <c r="D125" i="2"/>
  <c r="D126" i="2"/>
  <c r="D127" i="2"/>
  <c r="D128" i="2"/>
  <c r="D123" i="2"/>
  <c r="F42" i="3"/>
  <c r="G42" i="3" s="1"/>
  <c r="F43" i="3"/>
  <c r="G43" i="3" s="1"/>
  <c r="F41" i="3"/>
  <c r="G41" i="3" s="1"/>
  <c r="F39" i="3"/>
  <c r="G39" i="3" s="1"/>
  <c r="F40" i="3"/>
  <c r="G40" i="3" s="1"/>
  <c r="F38" i="3"/>
  <c r="G38" i="3" s="1"/>
  <c r="F33" i="3"/>
  <c r="G33" i="3" s="1"/>
  <c r="F34" i="3"/>
  <c r="G34" i="3" s="1"/>
  <c r="F35" i="3"/>
  <c r="G35" i="3" s="1"/>
  <c r="F36" i="3"/>
  <c r="G36" i="3" s="1"/>
  <c r="F37" i="3"/>
  <c r="G37" i="3" s="1"/>
  <c r="B42" i="3"/>
  <c r="B43" i="3"/>
  <c r="B41" i="3"/>
  <c r="B39" i="3"/>
  <c r="B40" i="3"/>
  <c r="B38" i="3"/>
  <c r="B37" i="3"/>
  <c r="D20" i="2"/>
  <c r="B33" i="3"/>
  <c r="B34" i="3"/>
  <c r="B35" i="3"/>
  <c r="B36" i="3"/>
  <c r="F32" i="3"/>
  <c r="G32" i="3" s="1"/>
  <c r="B32" i="3"/>
  <c r="D48" i="2"/>
  <c r="D88" i="2"/>
  <c r="D111" i="2"/>
  <c r="D110" i="2"/>
  <c r="D90" i="2"/>
  <c r="D93" i="2"/>
  <c r="D119" i="2"/>
  <c r="D118" i="2"/>
  <c r="D117" i="2"/>
  <c r="D116" i="2"/>
  <c r="D115" i="2"/>
  <c r="D11" i="2"/>
  <c r="D105" i="2"/>
  <c r="D107" i="2"/>
  <c r="D108" i="2"/>
  <c r="D109" i="2"/>
  <c r="D103" i="2"/>
  <c r="D104" i="2"/>
  <c r="D138" i="2"/>
  <c r="D23" i="2"/>
  <c r="E30" i="5" l="1"/>
  <c r="D22" i="2"/>
  <c r="G16" i="3" l="1"/>
  <c r="D15" i="2" l="1"/>
  <c r="D80" i="2" l="1"/>
  <c r="D81" i="2"/>
  <c r="D82" i="2"/>
  <c r="D83" i="2"/>
  <c r="D84" i="2"/>
  <c r="D85" i="2"/>
  <c r="D86" i="2"/>
  <c r="D87" i="2"/>
  <c r="D89" i="2"/>
  <c r="D91" i="2"/>
  <c r="D40" i="2" l="1"/>
  <c r="D39" i="2"/>
  <c r="D38" i="2"/>
  <c r="E38" i="5" l="1"/>
  <c r="E39" i="5"/>
  <c r="E40" i="5"/>
  <c r="E41" i="5"/>
  <c r="E42" i="5"/>
  <c r="E43" i="5"/>
  <c r="G51" i="3"/>
  <c r="G52" i="3"/>
  <c r="G53" i="3"/>
  <c r="G54" i="3"/>
  <c r="D21" i="2"/>
  <c r="D45" i="2"/>
  <c r="D46" i="2"/>
  <c r="D17" i="2"/>
  <c r="D18" i="2"/>
  <c r="D19" i="2"/>
  <c r="G14" i="3" l="1"/>
  <c r="G10" i="3"/>
  <c r="G11" i="3"/>
  <c r="G12" i="3"/>
  <c r="G13" i="3"/>
  <c r="G9" i="3" l="1"/>
  <c r="D41" i="2"/>
  <c r="D16" i="2" l="1"/>
  <c r="D56" i="2"/>
  <c r="D53" i="2"/>
  <c r="D52" i="2"/>
  <c r="D65" i="2"/>
  <c r="D92" i="2"/>
  <c r="D79" i="2"/>
  <c r="D102" i="2"/>
  <c r="C140" i="2" l="1"/>
  <c r="E4" i="1" s="1"/>
  <c r="F45" i="3" l="1"/>
  <c r="B32" i="5" l="1"/>
  <c r="G8" i="3"/>
  <c r="E37" i="5" l="1"/>
  <c r="E44" i="5"/>
  <c r="G56" i="3"/>
  <c r="G55" i="3"/>
  <c r="G50" i="3"/>
  <c r="G49" i="3"/>
  <c r="E45" i="5" l="1"/>
  <c r="E33" i="5"/>
  <c r="C32" i="5"/>
  <c r="E32" i="5" s="1"/>
  <c r="B33" i="5"/>
  <c r="E35" i="5" l="1"/>
  <c r="E46" i="5" s="1"/>
  <c r="E47" i="5" s="1"/>
  <c r="G45" i="3"/>
  <c r="G57" i="3" s="1"/>
  <c r="E6" i="1" l="1"/>
  <c r="E5" i="1"/>
  <c r="E7" i="1" l="1"/>
</calcChain>
</file>

<file path=xl/sharedStrings.xml><?xml version="1.0" encoding="utf-8"?>
<sst xmlns="http://schemas.openxmlformats.org/spreadsheetml/2006/main" count="344" uniqueCount="236">
  <si>
    <t>Bedrag</t>
  </si>
  <si>
    <t>TOTAAL</t>
  </si>
  <si>
    <t>Naam Inschrijver:</t>
  </si>
  <si>
    <t>Naam tekenbevoegde:</t>
  </si>
  <si>
    <t>Handtekening:</t>
  </si>
  <si>
    <t>Datum:</t>
  </si>
  <si>
    <t>Getekend voor akkoord</t>
  </si>
  <si>
    <t>Totaal</t>
  </si>
  <si>
    <t>Aantal</t>
  </si>
  <si>
    <t>Andere activiteiten</t>
  </si>
  <si>
    <t>Eenheidsprijs</t>
  </si>
  <si>
    <t>Omschrijving</t>
  </si>
  <si>
    <t>Opmerkingen</t>
  </si>
  <si>
    <t>Eenheidsprijzen opleiding</t>
  </si>
  <si>
    <t>Hoogwerker tot ten minste 6 meter per dag</t>
  </si>
  <si>
    <t>Toelichting</t>
  </si>
  <si>
    <t>Door Inschrijver te specificeren kosten op jaarbasis</t>
  </si>
  <si>
    <t>Door Inschrijver te specificeren kosten</t>
  </si>
  <si>
    <t>Overig door Inschrijver te specificeren kosten</t>
  </si>
  <si>
    <t>Fictief aantal</t>
  </si>
  <si>
    <t>Fictieve inschrijfsom</t>
  </si>
  <si>
    <t>Opleiding functioneel beheer</t>
  </si>
  <si>
    <t>Verwijderen Camera</t>
  </si>
  <si>
    <t>Tabblad 2: Eenheidsprijzen met fictieve aantallen</t>
  </si>
  <si>
    <t>Aantal uur</t>
  </si>
  <si>
    <t>Invulinstructies Prijzenblad</t>
  </si>
  <si>
    <t>Op dit Prijzenblad zijn de volgende invulinstructies van toepassing:</t>
  </si>
  <si>
    <t>Eenheidsprijzen vermenigvuldigd met fictieve aantallen</t>
  </si>
  <si>
    <t>Tabblad 1: Fictieve inschrijfsom</t>
  </si>
  <si>
    <t>Eenheidsprijzen componenten</t>
  </si>
  <si>
    <t>Rapportages conform SLA</t>
  </si>
  <si>
    <t>Reguliere overleggen conform SLA</t>
  </si>
  <si>
    <t>Indien in het PvE componenten of werkzaamheden zijn genoemd als onderdeel van een levering of installatie dan dienen deze onderdeel te zijn van hieronder op te geven prijzen.</t>
  </si>
  <si>
    <t>De aantallen genoemd in dit blad zijn een schatting van de kosten over een periode van 1 jaar. Het totaal wordt onderaan vermenigvuldigd met de maximale potentiële looptijd van 10 jaar.</t>
  </si>
  <si>
    <r>
      <t xml:space="preserve">Aan deze </t>
    </r>
    <r>
      <rPr>
        <b/>
        <u/>
        <sz val="11"/>
        <color theme="1"/>
        <rFont val="Calibri"/>
        <family val="2"/>
        <scheme val="minor"/>
      </rPr>
      <t>fictieve</t>
    </r>
    <r>
      <rPr>
        <b/>
        <sz val="11"/>
        <color theme="1"/>
        <rFont val="Calibri"/>
        <family val="2"/>
        <scheme val="minor"/>
      </rPr>
      <t xml:space="preserve"> aantallen kunnen geen rechten worden ontleend. </t>
    </r>
  </si>
  <si>
    <t>Totaal fase 2 Beheer en Onderhoud op jaarbasis</t>
  </si>
  <si>
    <t>Tabblad 4: Detaillering Beheerfase</t>
  </si>
  <si>
    <t>De Inschrijver dient alleen de gele cellen in te vullen. De overige cellen zijn vastgesteld of worden automatisch gevuld. Het is niet toegestaan de inhoud van andere cellen aan te passen, te verwijderen, of anderszins te wijzigen.</t>
  </si>
  <si>
    <t>De Inschrijver kan op enkele gemarkeerde onderdelen zelf invullen wat hij denkt nodig te hebben voor goede uitvoering van de Opdracht.</t>
  </si>
  <si>
    <t>De Eisen uit het PvE zijn leidend.</t>
  </si>
  <si>
    <t>De Eisen uit het PvE zijn leidend. Prijzen die hier worden gebruikt gelden als Eenheidsprijzen gedurende de looptijd van de Overeenkomst.</t>
  </si>
  <si>
    <t>Andere activiteiten of leveringen</t>
  </si>
  <si>
    <t>Indien in het PvE componenten of werkzaamheden zijn genoemd als onderdeel van een levering  of installatie dan dienen deze onderdeel te zijn van hieronder te benoemen Eenheidsprijzen.</t>
  </si>
  <si>
    <t>Totaal fase 2 Beheer en Onderhoud gedurende looptijd van 8 jaar</t>
  </si>
  <si>
    <t>Inschrijver kan zoveel regels met kostenposten toevoegen als nodig wordt geacht. Alle leveringen en werkzaamheden m.b.t. de Implementatiefase dienen hier te worden benoemd.</t>
  </si>
  <si>
    <t>Rapportage ter afronding van de Implementatiefase</t>
  </si>
  <si>
    <t>Vervanging OOV-camera's</t>
  </si>
  <si>
    <t>Dualsensor-camera</t>
  </si>
  <si>
    <t>Vast kortingpercentage op alle Camera's</t>
  </si>
  <si>
    <t>Fictief bedrag</t>
  </si>
  <si>
    <t>Alle montagemiddelen om een PTZ-domecamera op een mast te monteren waarmee de camera zonder junctionbox op glas kan worden afgemonteerd.</t>
  </si>
  <si>
    <t>Meerprijs camera en beugels in RAL-kleur</t>
  </si>
  <si>
    <t>Eenheidsprijzen reparatie buiten SLA</t>
  </si>
  <si>
    <t>Dit tarief geldt zowel voor alle werkzaamheden gedurende kantoortijden</t>
  </si>
  <si>
    <t>Reparatie van een OOV-camera in de buitenruimte, 2 uur werk, met hoogwerker, zonder verkeersmaatregelen (afgezien van enkele pylonen), gedurende kantoortijden.</t>
  </si>
  <si>
    <t>Verwijderen Camera + Multisensorcamera op zelfde locatie</t>
  </si>
  <si>
    <t>Eenheidsprijzen vervanging, installatie en verwijdering openbare ruimte</t>
  </si>
  <si>
    <t xml:space="preserve">Verwijderen junctionbox bij verwijderen Camera op zelfde locatie </t>
  </si>
  <si>
    <t>Installatie Camera</t>
  </si>
  <si>
    <t>Installatie Camera + Multisensorcamera op zelfde locatie</t>
  </si>
  <si>
    <t>Installatie junctionbox bij installatie Camera op zelfde locatie</t>
  </si>
  <si>
    <t>Vervanging Camera, d.w.z. verwijderen Camera en installeren Camera op dezelfde locatie.</t>
  </si>
  <si>
    <t>NVT</t>
  </si>
  <si>
    <t>Vast kortingpercentage op alle Genetec licenties</t>
  </si>
  <si>
    <t>Kortings-
percentage</t>
  </si>
  <si>
    <t>Dit kortingspercentage geldt voor alle Genetec licenties gedurende de looptijd van de Overeenkomst t.o.v. de adviesprijzen van Genetec. Hoe hoger de ingevulde korting, des te lager het totaalbedrag dat bijdraagt aan de fictieve inschrijfsom.</t>
  </si>
  <si>
    <t>Meerprijs uitrusten camera met politie-striping</t>
  </si>
  <si>
    <t>Ongeacht het cameratype</t>
  </si>
  <si>
    <t>Geschikt voor gebruik bij of in de camera.</t>
  </si>
  <si>
    <t>Kortingspercentages componenten en licenties</t>
  </si>
  <si>
    <t>Toeslagpercentages buiten Kantoortijden</t>
  </si>
  <si>
    <t>Toeslag werken buiten Kantoortijden op Werkdagen</t>
  </si>
  <si>
    <t xml:space="preserve">Toeslag op zaterdag, zondag of officiële feestdagen </t>
  </si>
  <si>
    <t>Toeslag-
percentage</t>
  </si>
  <si>
    <t>Eenheidsprijzen vervanging, installatie en verwijdering in en aan gebouwen</t>
  </si>
  <si>
    <t>Eenheidsprijzen hoogwerker</t>
  </si>
  <si>
    <t>Hoogwerker tot ten minste 6 meter per dagdeel</t>
  </si>
  <si>
    <t>Junctionbox groot, beugels en voorbereiding</t>
  </si>
  <si>
    <t>Junctionbox klein,  beugels en voorbereiding</t>
  </si>
  <si>
    <t>Beheer en Onderhoud basis van Genetec o.b.v. prio 1</t>
  </si>
  <si>
    <t>Beheer en Onderhoud basis van Genetec o.b.v. prio 2</t>
  </si>
  <si>
    <t>Beheer en Onderhoud Genetec server o.b.v. prio 1</t>
  </si>
  <si>
    <t>Dit betreft al het Beheer en Onderhoud m.b.t. de Genetec software conform het PvE dat niet wordt gedekt door een ander post. Na gunning zal Opdrachtgever een keuze voor één van beide maken</t>
  </si>
  <si>
    <t>Beheer en Onderhoud Genetec server o.b.v. prio 2</t>
  </si>
  <si>
    <t>Beheer en Onderhoud Genetec workstation o.b.v. prio 1</t>
  </si>
  <si>
    <t>Beheer en Onderhoud Genetec workstation o.b.v. prio 2</t>
  </si>
  <si>
    <t>Dit betreft al het Beheer en Onderhoud m.b.t. de Genetec software. Keuze voor prioriteit zal gelijk zijn aan de basispost.</t>
  </si>
  <si>
    <t>Dit betreft al het Beheer en Onderhoud m.b.t. de Genetec software. Een directory-server, een fail-over server, een archiver, etc. zijn servers. Keuze voor prioriteit zal gelijk zijn over het gehele Genetec-systeem (excl. camera's en zenders).</t>
  </si>
  <si>
    <t>Eenheidsprijzen Beheer en Onderhoud op jaarbasis</t>
  </si>
  <si>
    <t>Beheer en Onderhoud Camera openbare ruimte o.b.v. prio 1</t>
  </si>
  <si>
    <t>Beheer en Onderhoud Camera openbare ruimte o.b.v. prio 2</t>
  </si>
  <si>
    <t>Beheer en Onderhoud Camera, alleen remote, prio 1</t>
  </si>
  <si>
    <t>Beheer en Onderhoud Camera, alleen remote, prio 2</t>
  </si>
  <si>
    <t>Beheer en Onderhoud Camera, alleen remote, prio 3</t>
  </si>
  <si>
    <t>Uurtarief monteur CCTV</t>
  </si>
  <si>
    <t>Uurtarief projectleider</t>
  </si>
  <si>
    <t>Uurtarief technisch specialist</t>
  </si>
  <si>
    <t>Storingsdesk en storingsportaal</t>
  </si>
  <si>
    <t>Als het fictieve aantal op 0 staat dan wordt dit in tab 4. gespecificeerd.</t>
  </si>
  <si>
    <t>Installatie junctionbox bij gelijktijdige installatie Camera op zelfde locatie</t>
  </si>
  <si>
    <t xml:space="preserve">Verwijderen junctionbox bij gelijktijdig verwijderen Camera op zelfde locatie </t>
  </si>
  <si>
    <t>Beheer en Onderhoud losse zender prio 1</t>
  </si>
  <si>
    <t>Beheer en Onderhoud losse zender prio 2</t>
  </si>
  <si>
    <t>Ongeacht of het hier point-to-point of multipoint betreft.</t>
  </si>
  <si>
    <t>Minderkosten per Camera indien een camera geen Preventief Onderhoud of schoonmaak op locatie eist (dus wel Correctief Onderhoud en updates)</t>
  </si>
  <si>
    <t>PTZ-domecamera</t>
  </si>
  <si>
    <t>Multisensor-camera</t>
  </si>
  <si>
    <t>Verplaatsbare Cameravoorziening</t>
  </si>
  <si>
    <t>Verplaatsbare Cameravoorziening met eigen mast</t>
  </si>
  <si>
    <t>Opleiding uitkijkers</t>
  </si>
  <si>
    <t>Punt-punt-zenders 60 GHz, één set. incl. voeding, beugels voor montage op mast.</t>
  </si>
  <si>
    <t>Multipunt-zender (centrale node) 60 GHz incl. voeding, beugels voor montage op mast.</t>
  </si>
  <si>
    <t>Multipunt-clientzender 60 GHz incl. voeding, beugels voor montage op mast.</t>
  </si>
  <si>
    <t>Meerkosten junctionbox in RAL-kleur</t>
  </si>
  <si>
    <t>Ongeacht grootte</t>
  </si>
  <si>
    <t>Reservevoorraad</t>
  </si>
  <si>
    <t>Bedieningsconsole</t>
  </si>
  <si>
    <t>Van hetzelfde merk als de camerafabrikant. Zonder transceiver</t>
  </si>
  <si>
    <t>Huur van een Verplaatsbare camera zonder eigen mast per week</t>
  </si>
  <si>
    <t>Huur van een Verplaatsbare camera zonder eigen mast per maand</t>
  </si>
  <si>
    <t>Huur van een Verplaatsbare camera met eigen mast per week</t>
  </si>
  <si>
    <t>Huur van een Verplaatsbare camera met eigen mast per maand</t>
  </si>
  <si>
    <t>Tijdelijke Cameravoorziening op huurbasis</t>
  </si>
  <si>
    <t>Installatie en verwijdering van een Verplaatsbare camera zonder eigen mast tijdens Kantoortijden. Inclusief aansluiting op een OVL-mast en afstemming VPN met ICT-opdrachtgever, integratie in Genetec.</t>
  </si>
  <si>
    <t>Installatie en verwijdering van een Verplaatsbare camera met eigen mast tijdens Kantoortijden.  Inclusief aansluiting op een OVL-mast en afstemming VPN met ICT-opdrachtgever, integratie in Genetec.</t>
  </si>
  <si>
    <t>Verkeersmaatregelen</t>
  </si>
  <si>
    <t>Installatie Multisensorcamera</t>
  </si>
  <si>
    <t>Vervanging Camera</t>
  </si>
  <si>
    <t>Totaal Implementatiefase</t>
  </si>
  <si>
    <t>Tabblad 3: Detaillering Implementatiefase</t>
  </si>
  <si>
    <t>Voor bestelling zullen Opdrachtgever en Opdrachtnemer o.b.v. de dan aanwezige reservevoorraad bespreken wat er werkelijk besteld wordt.</t>
  </si>
  <si>
    <t>Implementatieplan schrijven</t>
  </si>
  <si>
    <t>Het opstellen van een DAP en SLA en andere benodigde documenten</t>
  </si>
  <si>
    <t>Detaillering Implementatiefase</t>
  </si>
  <si>
    <t>Detaillering Beheer- en Onderhoudsfase</t>
  </si>
  <si>
    <t xml:space="preserve">Prijs per camerapositie, dus PTZ+multisensor = 1 positie, ten minste 20 cameraposities bij afname. Inclusief kosten hoogwerker, en alle andere kosten. </t>
  </si>
  <si>
    <t>Implementatiefase</t>
  </si>
  <si>
    <t>De regel 'Totaal Implementatiefase' is dat deel van de totale fictieve inschrijfsom dat de contractwaarde voor de Implementatiefase weergeeft.</t>
  </si>
  <si>
    <t>Het omnummeren van alle camera's naar een nieuw IP-adres. Deze post is optioneel. Het is echter waarschijnlijk dat dit nodig is. Indien slechts een deel omgenummerd moet worden dan zal deze prijs later naar rato worden berekend.</t>
  </si>
  <si>
    <t>Bij werken As-built</t>
  </si>
  <si>
    <t>Prijs</t>
  </si>
  <si>
    <t>Subtotaal door Inschrijver te specificeren kosten</t>
  </si>
  <si>
    <t>Subtotaal rapportages, overleggen en andere kosten</t>
  </si>
  <si>
    <t xml:space="preserve">Beheer- en Onderhoudsfase "fictief" </t>
  </si>
  <si>
    <t>Beheer en Onderhoud systemen op jaarbasis</t>
  </si>
  <si>
    <t>Subtotaal Beheer en Onderhoud systemen voor één jaar</t>
  </si>
  <si>
    <t>Rapportages, overleggen en andere kosten op jaarbasis</t>
  </si>
  <si>
    <t>Specifiek voor het Van Abbe Museum</t>
  </si>
  <si>
    <t>Tabblad 5: Nadere uitwerking</t>
  </si>
  <si>
    <t>Dit tabblad is bedoeld voor Inschrijver om een nadere uitwerking te geven waar dat wordt gevraagd. Er is verder geen voorgeschreven formaat, wel dienen de bedragen hier</t>
  </si>
  <si>
    <t>Dit tabblad is niet beveiligd.</t>
  </si>
  <si>
    <t xml:space="preserve">Inschrijver dient overige kosten die niet in bovenstaande opsomming zijn opgenomen, maar die wel onderdeel zijn van de kosten mbt de Beheerfase hier(onder) zelf op te nemen.
Inschrijver dient voor elke rij dit in tabblad 5 nader uit te werken als open calculatie indien het een complexere post betreft. Prijzen in dit excel zullen als eenheidsprijzen worden gehanteerd gedurende de gehele looptijd van de Overeenkomst. Waar mogelijk dienen prijzen uit het tabblad eenheidsprijzen te worden gehanteerd, bijv. bij uurtarieven. </t>
  </si>
  <si>
    <t>Inschrijver dient dit in tabblad 5 nader uit te werken als open calculatie. Prijzen in dit excel zullen als  eenheidsprijzen worden gehanteerd gedurende de gehele looptijd van de Overeenkomst. Waar mogelijk dienen prijzen uit het tabblad Eenheidsprijzen te worden gehanteerd, bijv. de uurtarieven.</t>
  </si>
  <si>
    <t>Het opstellen van de As-builtdocumentatie en NEN3140-documentatie</t>
  </si>
  <si>
    <t>Vaste domecamera buiten en zwembad</t>
  </si>
  <si>
    <t>Eenvoudige vaste domecamera binnen</t>
  </si>
  <si>
    <t>Kosten voor installatie zijn ook inclusief de kosten voor verwijdering. Als de huur langer duurt dan 4 weken gaat het maandtarief in. 
Bij een duur korter dan een heel aantal weken of maanden wordt naar rato gerekend van het aantal dagen. Bijv. bij huur van vrijdag tot en met dinsdag 11 dagen later is de huurprijs 1 + 5/7 van de weekprijs.</t>
  </si>
  <si>
    <t>Vast kortingpercentage op alle andere cameraonderdelen zoals beugels, midspan en lenzen</t>
  </si>
  <si>
    <t>Beheer en Onderhoud Camera, in of aan een pand, hoogte &lt;= 3m, prio 1</t>
  </si>
  <si>
    <t>Beheer en Onderhoud Camera, in of aan een pand, hoogte &lt;= 3m, prio 2</t>
  </si>
  <si>
    <t>Beheer en Onderhoud Camera, in of aan een pand, hoogte &lt;= 3m, prio 3</t>
  </si>
  <si>
    <t>Beheer en Onderhoud Camera, in of aan een pand, hoogte &gt; 3m, prio 1</t>
  </si>
  <si>
    <t>Beheer en Onderhoud Camera, in of aan een pand, hoogte &gt; 3m, prio 2</t>
  </si>
  <si>
    <t>Beheer en Onderhoud Camera, in of aan een pand, hoogte &gt; 3m, prio 3</t>
  </si>
  <si>
    <t>Reparatie van een camera in een pand, 1 uur werk, maximale hoogte camera 3m, zonder verkeersmaatregelen (afgezien van enkele pylonen), gedurende kantoortijden.</t>
  </si>
  <si>
    <t>Er zullen altijd ook reparatiewerkzaamheden moeten worden uitgevoerd buiten de SLA. Opdrachtgever wenst een referentieprijs voor dergelijke werkzaamheden om discussie tijdens de contractfase zoveel als mogelijk te voorkomen. Bij afwijkingen van de omschrijving links zal de prijs o.b.v. eenheidsprijzen worden aangepast. De in te vullen bedragen dienen inclusief alle kosten te zijn. 
Prijzen dienen uitgewerkt te worden in tabblad 5.</t>
  </si>
  <si>
    <t>Toevoegen en configureren van een camera aan Genetec, die wordt geïnstalleerd door een derde partij.</t>
  </si>
  <si>
    <t>Vernietigen camera</t>
  </si>
  <si>
    <t xml:space="preserve">Vernietiging van een camera door 'shredding' en schriftelijke bevestiging dat dit is gebeurd. </t>
  </si>
  <si>
    <t>Ten minste de volgende onderdelen dienen uitgewerkt te worden</t>
  </si>
  <si>
    <t>Eenheidsprijzen reparatie buiten SLA (zie tabblad 2. Eenheidsprijzen)</t>
  </si>
  <si>
    <t>Het migreren van drie bestaande VMS-en naar één nieuw VMS (zie tabblad 3. Implementatiefase)</t>
  </si>
  <si>
    <t>Vervanging zenders bestaande PtP verbinding camera 13 - 42 (een relatief korte afstand)</t>
  </si>
  <si>
    <t>Vervanging zenders bestaande PtP verbinding camera 13 - 42 (zie tabblad 3. Implementatiefase)</t>
  </si>
  <si>
    <t>Andere activiteiten of leveringen (zie tabblad 3. Implementatiefase)</t>
  </si>
  <si>
    <t>Door Inschrijver te specificeren kosten op jaarbasis (zie tabblad 4. Beheer- en Onderhoudsfase)</t>
  </si>
  <si>
    <t>De in te vullen eenheidsprijzen zijn gebaseerd op de uitgangspunten en eisen van deze Aanbesteding en gerelateerd aan de in dit document opgenomen indicatieve aantallen.</t>
  </si>
  <si>
    <t>Negatieve prijzen zijn niet toegestaan; '0' bedragen zijn wel toegestaan.</t>
  </si>
  <si>
    <t xml:space="preserve">Alle prijzen zijn in euros met maximaal twee decimalen en exclusief btw. </t>
  </si>
  <si>
    <t>Indien in het PvE componenten, eigenschappen of werkzaamheden zijn genoemd als onderdeel van een levering of installatie dan dienen deze onderdeel te zijn van in dit document te benoemen (eenheids)prijzen.</t>
  </si>
  <si>
    <t>tegen een vast kortingpercentage voor Camera's en accessoires zoals beugels en andere onderdelen zoals midspans.</t>
  </si>
  <si>
    <t>Indien in het PvE componenten, eigenschappen of werkzaamheden zijn genoemd als onderdeel van een levering of installatie dan dienen deze onderdeel te zijn van hieronder te benoemen eenheidsprijzen.</t>
  </si>
  <si>
    <t>Alle opgegeven aantallen zijn indicatief en hier kunnen geen rechten aan worden ontleend. Deze aantallen zijn alleen bedoeld om een weging tussen de verschillende kostenposten aan te brengen.</t>
  </si>
  <si>
    <t>De in 'tabblad 1: Fictieve inschrijfsom' betreft nadrukkelijk niet de opdrachtwaarde maar de fictieve Inschrijfsom op basis van de in dit document opgegeven aantallen.</t>
  </si>
  <si>
    <t>Opgegeven eenheidsprijzen gelden voor alle opdrachten gedurende de looptijd van de Overeenkomst.</t>
  </si>
  <si>
    <t>Dit is een specifieke wens van het Van Abbe museum voor de camera's in bijv. de toonzalen. U dient hier 0 of een positief bedrag in te vullen. Dit wordt in tabblad 4 verrekend</t>
  </si>
  <si>
    <r>
      <rPr>
        <b/>
        <sz val="11"/>
        <color theme="1"/>
        <rFont val="Calibri"/>
        <family val="2"/>
        <scheme val="minor"/>
      </rPr>
      <t>Let op</t>
    </r>
    <r>
      <rPr>
        <sz val="11"/>
        <color theme="1"/>
        <rFont val="Calibri"/>
        <family val="2"/>
        <scheme val="minor"/>
      </rPr>
      <t>: Deze post dient door Inschrijver nader gedetailleerd te worden in tabblad 5. Dit blad is onbeveiligd</t>
    </r>
  </si>
  <si>
    <t>Inclusief alle koppelingen</t>
  </si>
  <si>
    <t>Het betreft hier alle leveringen en eenmalige werkzaamheden</t>
  </si>
  <si>
    <t>Het betreft hier alle leveringen, middelen en eenmalige werkzaamheden</t>
  </si>
  <si>
    <t xml:space="preserve">Deze kortingspercentages gelden gedurende de gehele looptijd van de Overeenkomst en zijn van toepassing op de adviesprijzen van de geselecteerde camerafabrikant. Deze percentages dienen ook verwerkt te worden in de toepasselijke eenheidsprijzen hieronder. Het fictief bedrag staat hier op NVT (0 Euro) omdat deze elders voldoende aan bod komt. </t>
  </si>
  <si>
    <t>Inclusief levering op locatie Opdrachtgever, en alle eenmalige voorbereidingen en werkzaamheden waaronder integratie door Opdrachtgever te leveren Router.</t>
  </si>
  <si>
    <r>
      <rPr>
        <b/>
        <sz val="10"/>
        <color theme="1"/>
        <rFont val="Arial"/>
        <family val="2"/>
      </rPr>
      <t>Opmerking:</t>
    </r>
    <r>
      <rPr>
        <sz val="10"/>
        <color theme="1"/>
        <rFont val="Arial"/>
        <family val="2"/>
      </rPr>
      <t xml:space="preserve"> Licentiekosten van Genetec hoeven hier niet opgenomen te worden.  Opdrachtgever gaat ervan uit dat de eenheidsprijs 'Vast kortingpercentage op alle Genetec licenties' dit voldoende afdekt voor de duur van de Overeenkomst.</t>
    </r>
  </si>
  <si>
    <t>Het betreft alleen arbeidskosten, excl. kosten hoogwerker en eventuele verkeersmaatregelen. Excl. kosten projectleider, maar inclusief alle andere arbeidskosten zowel op locatie als in de werkvoorbereiding. 
Bij alle installatiewerkzaamheden zijn alle configuratiewerkzaamheden onderdeel van de opgegeven prijs (zowel camera als VMS), inclusief instelling privacymasking conform de eis in het PvE.
Met vervanging wordt bedoeld: het verwijderen van een Camera en het direct installeren van een nieuwe Camera zelfde type op dezelfde locatie.</t>
  </si>
  <si>
    <t>Ongeacht of dit point-to-point of multipoint is. Inclusief uitrichten en alle configuratie, excl. hoogwerker</t>
  </si>
  <si>
    <t>Verkeersmaatregelen vervanging OOV-camera's (zie tabblad 3. Implementatiefase)</t>
  </si>
  <si>
    <t>exclusief voeding, beugels en midspan. Let op: de prijs dient gelijk te zijn aan de prijs uit de lijst met adviesprijzen minus de korting conform het hierboven genoemde kortingpentage. Zie ook eis-88</t>
  </si>
  <si>
    <t>Zonder midspan. Let op: de prijs dient gelijk te zijn aan de prijs uit de lijst met adviesprijzen minus de korting conform het hierboven genoemde kortingpentage. Zie ook eis-88</t>
  </si>
  <si>
    <t>Incl. beugels voor montage aan mast, muur of plafond. Inclusief werkzaamheden voorbereiding, DIN-rail. Zie ook eis-224</t>
  </si>
  <si>
    <t>Eenheidsprijzen junctionbox</t>
  </si>
  <si>
    <t>Opstellen documentatie junctionbox of straatkast</t>
  </si>
  <si>
    <t>Zie  eis-225</t>
  </si>
  <si>
    <t>Hoogwerker specifiek geschikt voor zwembad per dagdeel (zie ook eis-227)</t>
  </si>
  <si>
    <t>Hoogwerker specifiek geschikt voor zwembad per dag (zie ook eis-227)</t>
  </si>
  <si>
    <t>Het fictieve bedrag is o.b.v. 250 uur monteur, zoals hierboven ingevuld. Zie ook eis-240</t>
  </si>
  <si>
    <t>Inclusief reiskosten, voorbereiding en aanleveren documentatie. Zie ook eis-82 en -83.</t>
  </si>
  <si>
    <t xml:space="preserve">Conform eis 88 van het PvE wil Opdrachtgever van de door Opdrachtnemer geselecteerde camerafabrikant uit het gehele assortiment Camera's, beugels en accessoires af kunnen nemen </t>
  </si>
  <si>
    <t>Inspectie en inventarisatie van het gehele Cameratoezichtsysteem conform eis-244</t>
  </si>
  <si>
    <t>Zie de eisen in hoofdstuk 7 van het Programma van Eisen voor details.</t>
  </si>
  <si>
    <t xml:space="preserve">Het migreren van drie bestaande VMS-en naar één nieuw VMS conform paragraaf 7.1.2 van het PvE. </t>
  </si>
  <si>
    <t>Inschrijver dient waar gevraagd een eigen open specificatie aan te leveren voor de totale kosten van het gevraagde onderdeel. Hiertoe dient tabblad 5. te worden gebruikt.</t>
  </si>
  <si>
    <t>Extra schoonmaak Camera's in de openbare ruimte</t>
  </si>
  <si>
    <t>Deze tarieven gelden voor alle werkzaamheden gedurende kantoortijden, zowel op projectbasis als werkzaamheden buiten SLA.</t>
  </si>
  <si>
    <t xml:space="preserve">Op dit moment is onbekend wat Opdrachtgever wil m.b.t. prioriteitsstelling. Daarom is er een 50-50% verdeling tussen prio 1 en 2 m.b.t. onderhoud van de Genetec software.
Centrale Hardware van het Genetec-platform is out-of-scope.
</t>
  </si>
  <si>
    <t>Eenheidsprijzen Beheer en Onderhoud divers</t>
  </si>
  <si>
    <t>Vervangen van een certificaat in een camera of zender</t>
  </si>
  <si>
    <r>
      <t xml:space="preserve">Certificaat uitgegeven door de Certifcate Authority van Opdrachtgever. Levensduur per certificaat van 5 jaar dus 2x op 250 = 500 Netwerkcomponenten gedurende de duur van de overeenkomst. Dit is een </t>
    </r>
    <r>
      <rPr>
        <b/>
        <sz val="11"/>
        <color theme="1"/>
        <rFont val="Calibri"/>
        <family val="2"/>
        <scheme val="minor"/>
      </rPr>
      <t>optionele</t>
    </r>
    <r>
      <rPr>
        <sz val="11"/>
        <color theme="1"/>
        <rFont val="Calibri"/>
        <family val="2"/>
        <scheme val="minor"/>
      </rPr>
      <t xml:space="preserve"> uitvraag! Mogelijk doet Opdrachtgever dit zelf. Opdrachtnemer mag ervan uitgaan dat er telkens minimaal 100 devices worden geüpdated.</t>
    </r>
  </si>
  <si>
    <t>Een hardened transceiver 1 Gbps, single mode, 2 vezels, 10km</t>
  </si>
  <si>
    <t>Een hardened transceiver 1 Gbps, single mode, bidirectioneel 1 vezel, 10km</t>
  </si>
  <si>
    <t>Een PoE-voeding zonder montage op glas, geschikt voor één PTZ-domecamera en met groot temperatuurbereik (-20 °C to 65 °C)</t>
  </si>
  <si>
    <t>Een PoE-voeding geschikt om één PTZ-domecamera op glas af te monteren en met groot temperatuurbereik (-20 °C to 65 °C)</t>
  </si>
  <si>
    <t>Installatie 60 GHz enkele zender bij een Camera of op een gebouw</t>
  </si>
  <si>
    <t>Verwijderen 60 GHz enkele zender bij een Camera of een gebouw</t>
  </si>
  <si>
    <t xml:space="preserve">Reparatie van één camera in een zwembad, 3 uur werk incl. plaatsing hoogwerker, binnen hoogwerker tot 10m, zonder bijzondere maatregelen (afgezien van enkele pylonen en rijplaten), gedurende kantoortijden. </t>
  </si>
  <si>
    <t>Inclusief alle kosten, waaronder transportkosten, voorrijkosten, extra chauffeur, extra medewerker, etc.</t>
  </si>
  <si>
    <t>Eenheidsprijzen arbeid en voorrijkosten</t>
  </si>
  <si>
    <t>Voorrijkosten</t>
  </si>
  <si>
    <t>Inschrijver dient overige kosten die niet in bovenstaande opsommingen zijn opgenomen, maar die wel onderdeel zijn van de kosten mbt de Implementatiefase hier(onder) zelf op te nemen.</t>
  </si>
  <si>
    <t>Op dit moment is onbekend wat Opdrachtgever wil m.b.t. prioriteitsstelling. Daarom is er een verdeling gekozen tussen prio 1 en 2 en 3 m.b.t. de Camera's en zenders.</t>
  </si>
  <si>
    <t>Op dit moment is onvoldoende bekend hoeveel camera's er over één of twee glasvezels worden ontsloten. Er wordt hier daarom een aanname gedaan om tot een vergelijkbare prijsstelling te kunnen komen. Tijdens de inventarisatie dient dit nader uitgezocht te worden en kan dit onderdeel worden aangepast. 
Indien Inschrijver andere posten nodig heeft dan kunnen deze onderaan dit tabblad worden gespecificeerd. Wel dient aangegeven te worden dat het de vervanging van de OOV-camera's betreft.
De vervanging van de verbinding tussen 13 - 42 kan op meerdere manieren worden gerealiseerd. Inschrijver dient dit uit te werken in tabblad 5 o.b.v. Eenheidsprijzen waar mogelijk.
Shredding is een optionele post.
Verkeersmaatregelen uitwerken in tabblad 5</t>
  </si>
  <si>
    <t>waar mogelijk overeen te komen met de bedragen elders.</t>
  </si>
  <si>
    <t>Inschrijver dient tabladen 1, 2, 3, 4 en 5 in te vullen.</t>
  </si>
  <si>
    <t>De eisen uit het PvE zijn leidend bij eventuele tegenstrijdigheden.</t>
  </si>
  <si>
    <r>
      <t xml:space="preserve">Het betreft alleen arbeidskosten, excl. kosten hoogwerker en excl. eventuele bijzondere maatregelen. Bij installatiewerkzaamheden zijn alle werkvoorbereiding, projectleiding, configuratie- werkzaamheden (camera en VMS) onderdeel van de opgegeven prijs.
</t>
    </r>
    <r>
      <rPr>
        <b/>
        <sz val="11"/>
        <color theme="1"/>
        <rFont val="Calibri"/>
        <family val="2"/>
        <scheme val="minor"/>
      </rPr>
      <t>Let op:</t>
    </r>
    <r>
      <rPr>
        <sz val="11"/>
        <color theme="1"/>
        <rFont val="Calibri"/>
        <family val="2"/>
        <scheme val="minor"/>
      </rPr>
      <t xml:space="preserve"> in tegenstelling tot werkzaamheden in de openbare ruimte die complexer zijn en daarom meer voorbereiding vragen, zijn deze kosten </t>
    </r>
    <r>
      <rPr>
        <b/>
        <u/>
        <sz val="11"/>
        <color theme="1"/>
        <rFont val="Calibri"/>
        <family val="2"/>
        <scheme val="minor"/>
      </rPr>
      <t>inclusief alle andere arbeidskosten</t>
    </r>
    <r>
      <rPr>
        <sz val="11"/>
        <color theme="1"/>
        <rFont val="Calibri"/>
        <family val="2"/>
        <scheme val="minor"/>
      </rPr>
      <t xml:space="preserve"> waaronder die van een projectleider. 
</t>
    </r>
  </si>
  <si>
    <r>
      <t xml:space="preserve">Alle montagemiddelen om een Dualsensor-camera op een gevel te monteren (voeding via PoE). De camera dient voorzien te zijn van een zonnekap.
Inschrijver mag uitgaan van een Cat5e-kabel die recht van achteren door de gevel komt. </t>
    </r>
    <r>
      <rPr>
        <b/>
        <sz val="11"/>
        <color theme="1"/>
        <rFont val="Calibri"/>
        <family val="2"/>
        <scheme val="minor"/>
      </rPr>
      <t>Verduidelijking:</t>
    </r>
    <r>
      <rPr>
        <sz val="11"/>
        <color theme="1"/>
        <rFont val="Calibri"/>
        <family val="2"/>
        <scheme val="minor"/>
      </rPr>
      <t xml:space="preserve"> Inschrijver mag aannemen dat de camera gevoed wordt via PoE.</t>
    </r>
  </si>
  <si>
    <r>
      <t xml:space="preserve">Alle montagemiddelen om een Vaste camera (ongeacht type) op een gevel te monteren. De camera dient voorzien te zijn van een zonnekap.
Inschrijver dient uitte gaan van een Cat5e-kabel die in een stijgleiding langs de gevel komt. </t>
    </r>
    <r>
      <rPr>
        <b/>
        <sz val="11"/>
        <color theme="1"/>
        <rFont val="Calibri"/>
        <family val="2"/>
        <scheme val="minor"/>
      </rPr>
      <t>Verduidelijking:</t>
    </r>
    <r>
      <rPr>
        <sz val="11"/>
        <color theme="1"/>
        <rFont val="Calibri"/>
        <family val="2"/>
        <scheme val="minor"/>
      </rPr>
      <t xml:space="preserve"> Inschrijver mag aannemen dat de camera gevoed wordt via PoE. De stijgleiding is geen onderdeel van deze 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</si>
</sst>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413]\ #,##0.00"/>
    <numFmt numFmtId="165" formatCode="0.0%"/>
    <numFmt numFmtId="166" formatCode="&quot;€&quot;\ #,##0.00"/>
  </numFmts>
  <fonts count="33" x14ac:knownFonts="1">
    <font>
      <sz val="11"/>
      <color theme="1"/>
      <name val="Calibri"/>
      <family val="2"/>
      <scheme val="minor"/>
    </font>
    <font>
      <sz val="11"/>
      <color theme="1"/>
      <name val="Calibri"/>
      <family val="2"/>
    </font>
    <font>
      <sz val="10"/>
      <color theme="1"/>
      <name val="Arial"/>
      <family val="2"/>
    </font>
    <font>
      <sz val="10"/>
      <name val="Arial"/>
      <family val="2"/>
    </font>
    <font>
      <sz val="11"/>
      <color theme="1"/>
      <name val="Calibri"/>
      <family val="2"/>
      <scheme val="minor"/>
    </font>
    <font>
      <sz val="10"/>
      <color theme="1"/>
      <name val="Arial"/>
      <family val="2"/>
    </font>
    <font>
      <b/>
      <sz val="10"/>
      <color theme="0"/>
      <name val="Arial"/>
      <family val="2"/>
    </font>
    <font>
      <b/>
      <sz val="11"/>
      <color theme="0"/>
      <name val="Arial"/>
      <family val="2"/>
    </font>
    <font>
      <sz val="10"/>
      <color theme="0"/>
      <name val="Arial"/>
      <family val="2"/>
    </font>
    <font>
      <b/>
      <sz val="10"/>
      <color theme="1"/>
      <name val="Arial"/>
      <family val="2"/>
    </font>
    <font>
      <i/>
      <sz val="10"/>
      <color theme="1"/>
      <name val="Arial"/>
      <family val="2"/>
    </font>
    <font>
      <b/>
      <sz val="11"/>
      <color theme="1"/>
      <name val="Calibri"/>
      <family val="2"/>
      <scheme val="minor"/>
    </font>
    <font>
      <b/>
      <sz val="14"/>
      <color theme="1"/>
      <name val="Calibri"/>
      <family val="2"/>
      <scheme val="minor"/>
    </font>
    <font>
      <sz val="12"/>
      <color theme="1"/>
      <name val="Calibri"/>
      <family val="2"/>
      <scheme val="minor"/>
    </font>
    <font>
      <sz val="9.5"/>
      <color theme="1"/>
      <name val="Calibri"/>
      <family val="2"/>
      <scheme val="minor"/>
    </font>
    <font>
      <b/>
      <sz val="14"/>
      <color theme="1"/>
      <name val="Arial"/>
      <family val="2"/>
    </font>
    <font>
      <b/>
      <sz val="7"/>
      <color theme="1" tint="0.34998626667073579"/>
      <name val="Arial"/>
      <family val="2"/>
    </font>
    <font>
      <sz val="14"/>
      <color theme="1"/>
      <name val="Arial"/>
      <family val="2"/>
    </font>
    <font>
      <sz val="14"/>
      <color theme="1"/>
      <name val="Calibri"/>
      <family val="2"/>
      <scheme val="minor"/>
    </font>
    <font>
      <sz val="11"/>
      <color rgb="FF000000"/>
      <name val="Calibri"/>
      <family val="2"/>
      <scheme val="minor"/>
    </font>
    <font>
      <b/>
      <sz val="16"/>
      <color theme="1"/>
      <name val="Calibri"/>
      <family val="2"/>
      <scheme val="minor"/>
    </font>
    <font>
      <sz val="16"/>
      <color theme="1"/>
      <name val="Calibri"/>
      <family val="2"/>
      <scheme val="minor"/>
    </font>
    <font>
      <b/>
      <sz val="16"/>
      <color theme="1"/>
      <name val="Arial"/>
      <family val="2"/>
    </font>
    <font>
      <sz val="16"/>
      <color theme="1"/>
      <name val="Arial"/>
      <family val="2"/>
    </font>
    <font>
      <sz val="10"/>
      <color theme="0" tint="-0.249977111117893"/>
      <name val="Arial"/>
      <family val="2"/>
    </font>
    <font>
      <sz val="11"/>
      <color rgb="FFFF0000"/>
      <name val="Calibri"/>
      <family val="2"/>
      <scheme val="minor"/>
    </font>
    <font>
      <sz val="10"/>
      <color rgb="FFFF0000"/>
      <name val="Arial"/>
      <family val="2"/>
    </font>
    <font>
      <b/>
      <u/>
      <sz val="11"/>
      <color theme="1"/>
      <name val="Calibri"/>
      <family val="2"/>
      <scheme val="minor"/>
    </font>
    <font>
      <i/>
      <sz val="11"/>
      <color theme="1"/>
      <name val="Calibri"/>
      <family val="2"/>
      <scheme val="minor"/>
    </font>
    <font>
      <sz val="8"/>
      <name val="Calibri"/>
      <family val="2"/>
      <scheme val="minor"/>
    </font>
    <font>
      <sz val="11"/>
      <color theme="1"/>
      <name val="Arial"/>
      <family val="2"/>
    </font>
    <font>
      <sz val="11"/>
      <color rgb="FFFF0000"/>
      <name val="Arial"/>
      <family val="2"/>
    </font>
    <font>
      <b/>
      <sz val="11"/>
      <color theme="1"/>
      <name val="Arial"/>
      <family val="2"/>
    </font>
  </fonts>
  <fills count="8">
    <fill>
      <patternFill patternType="none"/>
    </fill>
    <fill>
      <patternFill patternType="gray125"/>
    </fill>
    <fill>
      <patternFill patternType="solid">
        <fgColor theme="3"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D0EBEC"/>
        <bgColor indexed="64"/>
      </patternFill>
    </fill>
    <fill>
      <patternFill patternType="solid">
        <fgColor theme="8" tint="0.59999389629810485"/>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4" fontId="4" fillId="0" borderId="0" applyFont="0" applyFill="0" applyBorder="0" applyAlignment="0" applyProtection="0"/>
    <xf numFmtId="0" fontId="1" fillId="0" borderId="0"/>
  </cellStyleXfs>
  <cellXfs count="336">
    <xf numFmtId="0" fontId="0" fillId="0" borderId="0" xfId="0"/>
    <xf numFmtId="0" fontId="23" fillId="0" borderId="0" xfId="0" applyFont="1"/>
    <xf numFmtId="0" fontId="5" fillId="0" borderId="0" xfId="0" applyFont="1"/>
    <xf numFmtId="0" fontId="5" fillId="0" borderId="0" xfId="0" applyFont="1" applyAlignment="1">
      <alignment vertical="top" wrapText="1"/>
    </xf>
    <xf numFmtId="0" fontId="6" fillId="3" borderId="7" xfId="0" applyFont="1" applyFill="1" applyBorder="1" applyAlignment="1">
      <alignment vertical="top"/>
    </xf>
    <xf numFmtId="0" fontId="6" fillId="3" borderId="2" xfId="0" applyFont="1" applyFill="1" applyBorder="1" applyAlignment="1">
      <alignment vertical="top" wrapText="1"/>
    </xf>
    <xf numFmtId="0" fontId="6" fillId="3" borderId="3" xfId="0" applyFont="1" applyFill="1" applyBorder="1" applyAlignment="1">
      <alignment vertical="top" wrapText="1"/>
    </xf>
    <xf numFmtId="0" fontId="5" fillId="3" borderId="8" xfId="0" applyFont="1" applyFill="1" applyBorder="1" applyAlignment="1">
      <alignment vertical="top" wrapText="1"/>
    </xf>
    <xf numFmtId="0" fontId="5" fillId="0" borderId="15" xfId="0" applyFont="1" applyBorder="1" applyAlignment="1">
      <alignment horizontal="left" vertical="top" wrapText="1"/>
    </xf>
    <xf numFmtId="0" fontId="5" fillId="3" borderId="29" xfId="0" applyFont="1" applyFill="1" applyBorder="1" applyAlignment="1">
      <alignment vertical="top" wrapText="1"/>
    </xf>
    <xf numFmtId="0" fontId="5" fillId="3" borderId="14" xfId="0" applyFont="1" applyFill="1" applyBorder="1" applyAlignment="1">
      <alignment vertical="top" wrapText="1"/>
    </xf>
    <xf numFmtId="0" fontId="7" fillId="3" borderId="6" xfId="0" applyFont="1" applyFill="1" applyBorder="1" applyAlignment="1">
      <alignment vertical="top" wrapText="1"/>
    </xf>
    <xf numFmtId="44" fontId="7" fillId="3" borderId="17" xfId="0" applyNumberFormat="1" applyFont="1" applyFill="1" applyBorder="1" applyAlignment="1">
      <alignment vertical="top" wrapText="1"/>
    </xf>
    <xf numFmtId="44" fontId="5" fillId="0" borderId="0" xfId="0" applyNumberFormat="1" applyFont="1" applyAlignment="1">
      <alignment vertical="top" wrapText="1"/>
    </xf>
    <xf numFmtId="7" fontId="5" fillId="0" borderId="0" xfId="0" applyNumberFormat="1" applyFont="1"/>
    <xf numFmtId="0" fontId="9" fillId="0" borderId="24" xfId="0" applyFont="1" applyBorder="1" applyAlignment="1">
      <alignment horizontal="right" vertical="top" wrapText="1"/>
    </xf>
    <xf numFmtId="0" fontId="9" fillId="0" borderId="25" xfId="0" applyFont="1" applyBorder="1" applyAlignment="1">
      <alignment horizontal="right" vertical="top" wrapText="1"/>
    </xf>
    <xf numFmtId="0" fontId="5" fillId="0" borderId="26" xfId="0" applyFont="1" applyBorder="1" applyAlignment="1">
      <alignment vertical="top" wrapText="1"/>
    </xf>
    <xf numFmtId="0" fontId="3" fillId="0" borderId="27" xfId="0" applyFont="1" applyBorder="1" applyAlignment="1">
      <alignment horizontal="right" vertical="center"/>
    </xf>
    <xf numFmtId="0" fontId="5" fillId="0" borderId="28" xfId="0" applyFont="1" applyBorder="1" applyAlignment="1">
      <alignment horizontal="right" vertical="center" wrapText="1"/>
    </xf>
    <xf numFmtId="0" fontId="16" fillId="0" borderId="0" xfId="0" applyFont="1" applyAlignment="1">
      <alignment vertical="top" wrapText="1"/>
    </xf>
    <xf numFmtId="0" fontId="9" fillId="0" borderId="0" xfId="0" applyFont="1" applyAlignment="1">
      <alignment horizontal="left" vertical="top" wrapText="1"/>
    </xf>
    <xf numFmtId="0" fontId="5" fillId="0" borderId="12" xfId="0" applyFont="1" applyBorder="1" applyAlignment="1">
      <alignment horizontal="left" vertical="top" wrapText="1"/>
    </xf>
    <xf numFmtId="0" fontId="0" fillId="0" borderId="0" xfId="0" applyAlignment="1" applyProtection="1">
      <alignment vertical="top"/>
      <protection locked="0"/>
    </xf>
    <xf numFmtId="0" fontId="11" fillId="0" borderId="0" xfId="0" applyFont="1" applyAlignment="1">
      <alignment vertical="top"/>
    </xf>
    <xf numFmtId="0" fontId="0" fillId="0" borderId="0" xfId="0" applyAlignment="1">
      <alignment vertical="top"/>
    </xf>
    <xf numFmtId="44" fontId="0" fillId="0" borderId="0" xfId="1" applyFont="1" applyFill="1" applyBorder="1" applyAlignment="1" applyProtection="1">
      <alignment vertical="top"/>
    </xf>
    <xf numFmtId="1" fontId="0" fillId="0" borderId="0" xfId="1" applyNumberFormat="1" applyFont="1" applyFill="1" applyBorder="1" applyAlignment="1" applyProtection="1">
      <alignment vertical="top"/>
    </xf>
    <xf numFmtId="44" fontId="5" fillId="4" borderId="20" xfId="0" applyNumberFormat="1" applyFont="1" applyFill="1" applyBorder="1" applyAlignment="1" applyProtection="1">
      <alignment vertical="top" wrapText="1"/>
      <protection locked="0"/>
    </xf>
    <xf numFmtId="44" fontId="5" fillId="0" borderId="20" xfId="0" applyNumberFormat="1" applyFont="1" applyBorder="1" applyAlignment="1">
      <alignment vertical="top" wrapText="1"/>
    </xf>
    <xf numFmtId="44" fontId="0" fillId="0" borderId="10" xfId="1" applyFont="1" applyFill="1" applyBorder="1" applyAlignment="1" applyProtection="1">
      <alignment vertical="top"/>
    </xf>
    <xf numFmtId="1" fontId="0" fillId="0" borderId="10" xfId="1" applyNumberFormat="1" applyFont="1" applyFill="1" applyBorder="1" applyAlignment="1" applyProtection="1">
      <alignment vertical="top"/>
    </xf>
    <xf numFmtId="1" fontId="0" fillId="0" borderId="1" xfId="1" applyNumberFormat="1" applyFont="1" applyFill="1" applyBorder="1" applyAlignment="1" applyProtection="1">
      <alignment vertical="top"/>
    </xf>
    <xf numFmtId="44" fontId="0" fillId="0" borderId="1" xfId="1" applyFont="1" applyFill="1" applyBorder="1" applyAlignment="1" applyProtection="1">
      <alignment vertical="top"/>
    </xf>
    <xf numFmtId="44" fontId="0" fillId="4" borderId="10" xfId="1" applyFont="1" applyFill="1" applyBorder="1" applyAlignment="1" applyProtection="1">
      <alignment vertical="top"/>
      <protection locked="0"/>
    </xf>
    <xf numFmtId="44" fontId="0" fillId="4" borderId="1" xfId="1" applyFont="1" applyFill="1" applyBorder="1" applyAlignment="1" applyProtection="1">
      <alignment vertical="top"/>
      <protection locked="0"/>
    </xf>
    <xf numFmtId="0" fontId="5" fillId="4" borderId="20" xfId="0" applyFont="1" applyFill="1" applyBorder="1" applyAlignment="1" applyProtection="1">
      <alignment vertical="top"/>
      <protection locked="0"/>
    </xf>
    <xf numFmtId="44" fontId="5" fillId="4" borderId="30" xfId="0" applyNumberFormat="1" applyFont="1" applyFill="1" applyBorder="1" applyAlignment="1" applyProtection="1">
      <alignment vertical="top"/>
      <protection locked="0"/>
    </xf>
    <xf numFmtId="0" fontId="2" fillId="4" borderId="20" xfId="0" applyFont="1" applyFill="1" applyBorder="1" applyAlignment="1" applyProtection="1">
      <alignment vertical="top"/>
      <protection locked="0"/>
    </xf>
    <xf numFmtId="44" fontId="5" fillId="4" borderId="34" xfId="0" applyNumberFormat="1" applyFont="1" applyFill="1" applyBorder="1" applyAlignment="1" applyProtection="1">
      <alignment vertical="top"/>
      <protection locked="0"/>
    </xf>
    <xf numFmtId="0" fontId="5" fillId="4" borderId="13" xfId="0" applyFont="1" applyFill="1" applyBorder="1" applyAlignment="1" applyProtection="1">
      <alignment vertical="top"/>
      <protection locked="0"/>
    </xf>
    <xf numFmtId="44" fontId="5" fillId="4" borderId="13" xfId="0" applyNumberFormat="1" applyFont="1" applyFill="1" applyBorder="1" applyAlignment="1" applyProtection="1">
      <alignment vertical="top" wrapText="1"/>
      <protection locked="0"/>
    </xf>
    <xf numFmtId="0" fontId="5" fillId="4" borderId="21" xfId="0" applyFont="1" applyFill="1" applyBorder="1" applyAlignment="1" applyProtection="1">
      <alignment vertical="top"/>
      <protection locked="0"/>
    </xf>
    <xf numFmtId="44" fontId="5" fillId="4" borderId="21" xfId="0" applyNumberFormat="1" applyFont="1" applyFill="1" applyBorder="1" applyAlignment="1" applyProtection="1">
      <alignment vertical="top" wrapText="1"/>
      <protection locked="0"/>
    </xf>
    <xf numFmtId="0" fontId="5" fillId="4" borderId="32" xfId="0" applyFont="1" applyFill="1" applyBorder="1" applyAlignment="1" applyProtection="1">
      <alignment vertical="top" wrapText="1"/>
      <protection locked="0"/>
    </xf>
    <xf numFmtId="0" fontId="26" fillId="0" borderId="0" xfId="0" applyFont="1"/>
    <xf numFmtId="0" fontId="20" fillId="0" borderId="0" xfId="0" applyFont="1" applyAlignment="1">
      <alignment horizontal="left" vertical="top"/>
    </xf>
    <xf numFmtId="7" fontId="0" fillId="4" borderId="1" xfId="1" applyNumberFormat="1" applyFont="1" applyFill="1" applyBorder="1" applyAlignment="1" applyProtection="1">
      <alignment vertical="top"/>
      <protection locked="0"/>
    </xf>
    <xf numFmtId="0" fontId="5" fillId="4" borderId="19" xfId="0" applyFont="1" applyFill="1" applyBorder="1" applyAlignment="1" applyProtection="1">
      <alignment vertical="top" wrapText="1"/>
      <protection locked="0"/>
    </xf>
    <xf numFmtId="0" fontId="5" fillId="4" borderId="20" xfId="0" applyFont="1" applyFill="1" applyBorder="1" applyAlignment="1" applyProtection="1">
      <alignment vertical="top" wrapText="1"/>
      <protection locked="0"/>
    </xf>
    <xf numFmtId="0" fontId="5" fillId="4" borderId="22" xfId="0" applyFont="1" applyFill="1" applyBorder="1" applyAlignment="1" applyProtection="1">
      <alignment vertical="top" wrapText="1"/>
      <protection locked="0"/>
    </xf>
    <xf numFmtId="0" fontId="0" fillId="0" borderId="0" xfId="0" applyAlignment="1">
      <alignment horizontal="left"/>
    </xf>
    <xf numFmtId="44" fontId="5" fillId="4" borderId="33" xfId="0" applyNumberFormat="1" applyFont="1" applyFill="1" applyBorder="1" applyAlignment="1" applyProtection="1">
      <alignment vertical="top" wrapText="1"/>
      <protection locked="0"/>
    </xf>
    <xf numFmtId="44" fontId="0" fillId="0" borderId="36" xfId="1" applyFont="1" applyFill="1" applyBorder="1" applyAlignment="1" applyProtection="1">
      <alignment vertical="top"/>
    </xf>
    <xf numFmtId="44" fontId="0" fillId="4" borderId="11" xfId="1" applyFont="1" applyFill="1" applyBorder="1" applyAlignment="1" applyProtection="1">
      <alignment vertical="top"/>
      <protection locked="0"/>
    </xf>
    <xf numFmtId="44" fontId="0" fillId="0" borderId="11" xfId="1" applyFont="1" applyFill="1" applyBorder="1" applyAlignment="1" applyProtection="1">
      <alignment vertical="top"/>
    </xf>
    <xf numFmtId="44" fontId="0" fillId="4" borderId="36" xfId="1" applyFont="1" applyFill="1" applyBorder="1" applyAlignment="1" applyProtection="1">
      <alignment vertical="top"/>
      <protection locked="0"/>
    </xf>
    <xf numFmtId="1" fontId="0" fillId="0" borderId="36" xfId="1" applyNumberFormat="1" applyFont="1" applyFill="1" applyBorder="1" applyAlignment="1" applyProtection="1">
      <alignment vertical="top"/>
    </xf>
    <xf numFmtId="1" fontId="0" fillId="0" borderId="11" xfId="1" applyNumberFormat="1" applyFont="1" applyFill="1" applyBorder="1" applyAlignment="1" applyProtection="1">
      <alignment vertical="top"/>
    </xf>
    <xf numFmtId="7" fontId="0" fillId="4" borderId="36" xfId="1" applyNumberFormat="1" applyFont="1" applyFill="1" applyBorder="1" applyAlignment="1" applyProtection="1">
      <alignment vertical="top"/>
      <protection locked="0"/>
    </xf>
    <xf numFmtId="0" fontId="12" fillId="0" borderId="0" xfId="0" applyFont="1"/>
    <xf numFmtId="44" fontId="0" fillId="4" borderId="59" xfId="1" applyFont="1" applyFill="1" applyBorder="1" applyAlignment="1" applyProtection="1">
      <alignment vertical="top"/>
      <protection locked="0"/>
    </xf>
    <xf numFmtId="1" fontId="0" fillId="0" borderId="59" xfId="1" applyNumberFormat="1" applyFont="1" applyFill="1" applyBorder="1" applyAlignment="1" applyProtection="1">
      <alignment vertical="top"/>
    </xf>
    <xf numFmtId="0" fontId="20" fillId="0" borderId="0" xfId="0" applyFont="1" applyAlignment="1">
      <alignment vertical="top"/>
    </xf>
    <xf numFmtId="0" fontId="21" fillId="0" borderId="0" xfId="0" applyFont="1" applyAlignment="1">
      <alignment vertical="top"/>
    </xf>
    <xf numFmtId="1" fontId="21" fillId="0" borderId="0" xfId="0" applyNumberFormat="1" applyFont="1" applyAlignment="1">
      <alignment vertical="top"/>
    </xf>
    <xf numFmtId="0" fontId="21" fillId="0" borderId="0" xfId="0" applyFont="1" applyAlignment="1">
      <alignment vertical="top" wrapText="1"/>
    </xf>
    <xf numFmtId="164" fontId="13" fillId="0" borderId="0" xfId="0" applyNumberFormat="1" applyFont="1" applyAlignment="1">
      <alignment vertical="top"/>
    </xf>
    <xf numFmtId="1" fontId="13" fillId="0" borderId="0" xfId="0" applyNumberFormat="1" applyFont="1" applyAlignment="1">
      <alignment vertical="top"/>
    </xf>
    <xf numFmtId="0" fontId="13" fillId="0" borderId="0" xfId="0" applyFont="1" applyAlignment="1">
      <alignment vertical="top" wrapText="1"/>
    </xf>
    <xf numFmtId="0" fontId="13" fillId="0" borderId="0" xfId="0" applyFont="1" applyAlignment="1">
      <alignment vertical="top"/>
    </xf>
    <xf numFmtId="1" fontId="0" fillId="0" borderId="0" xfId="0" applyNumberFormat="1" applyAlignment="1">
      <alignment vertical="top"/>
    </xf>
    <xf numFmtId="0" fontId="0" fillId="0" borderId="0" xfId="0" applyAlignment="1">
      <alignment vertical="top" wrapText="1"/>
    </xf>
    <xf numFmtId="0" fontId="14" fillId="0" borderId="0" xfId="0" applyFont="1" applyAlignment="1">
      <alignment vertical="top" wrapText="1"/>
    </xf>
    <xf numFmtId="0" fontId="12" fillId="0" borderId="18" xfId="0" applyFont="1" applyBorder="1" applyAlignment="1">
      <alignment vertical="top"/>
    </xf>
    <xf numFmtId="164" fontId="12" fillId="0" borderId="0" xfId="0" applyNumberFormat="1" applyFont="1" applyAlignment="1">
      <alignment vertical="top"/>
    </xf>
    <xf numFmtId="1" fontId="12" fillId="0" borderId="0" xfId="0" applyNumberFormat="1" applyFont="1" applyAlignment="1">
      <alignment vertical="top"/>
    </xf>
    <xf numFmtId="0" fontId="12" fillId="0" borderId="0" xfId="0" applyFont="1" applyAlignment="1">
      <alignment vertical="top" wrapText="1"/>
    </xf>
    <xf numFmtId="0" fontId="12" fillId="0" borderId="0" xfId="0" applyFont="1" applyAlignment="1">
      <alignment vertical="top"/>
    </xf>
    <xf numFmtId="0" fontId="11" fillId="0" borderId="42" xfId="0" applyFont="1" applyBorder="1" applyAlignment="1">
      <alignment vertical="top" wrapText="1"/>
    </xf>
    <xf numFmtId="164" fontId="11" fillId="0" borderId="43" xfId="0" applyNumberFormat="1" applyFont="1" applyBorder="1" applyAlignment="1">
      <alignment vertical="top" wrapText="1"/>
    </xf>
    <xf numFmtId="164" fontId="11" fillId="0" borderId="49" xfId="0" applyNumberFormat="1" applyFont="1" applyBorder="1" applyAlignment="1">
      <alignment vertical="top" wrapText="1"/>
    </xf>
    <xf numFmtId="0" fontId="0" fillId="0" borderId="27" xfId="0" applyBorder="1" applyAlignment="1">
      <alignment vertical="top" wrapText="1"/>
    </xf>
    <xf numFmtId="165" fontId="0" fillId="5" borderId="1" xfId="0" applyNumberFormat="1" applyFill="1" applyBorder="1" applyAlignment="1">
      <alignment vertical="top"/>
    </xf>
    <xf numFmtId="165" fontId="0" fillId="5" borderId="10" xfId="0" applyNumberFormat="1" applyFill="1" applyBorder="1" applyAlignment="1">
      <alignment vertical="top"/>
    </xf>
    <xf numFmtId="0" fontId="0" fillId="0" borderId="28" xfId="0" applyBorder="1" applyAlignment="1">
      <alignment vertical="top" wrapText="1"/>
    </xf>
    <xf numFmtId="164" fontId="11" fillId="0" borderId="43" xfId="0" applyNumberFormat="1" applyFont="1" applyBorder="1" applyAlignment="1">
      <alignment vertical="top"/>
    </xf>
    <xf numFmtId="1" fontId="11" fillId="0" borderId="43" xfId="0" applyNumberFormat="1" applyFont="1" applyBorder="1" applyAlignment="1">
      <alignment vertical="top"/>
    </xf>
    <xf numFmtId="0" fontId="11" fillId="0" borderId="55" xfId="0" applyFont="1" applyBorder="1" applyAlignment="1">
      <alignment vertical="top" wrapText="1"/>
    </xf>
    <xf numFmtId="1" fontId="5" fillId="0" borderId="1" xfId="0" applyNumberFormat="1" applyFont="1" applyBorder="1" applyAlignment="1">
      <alignment vertical="top" wrapText="1"/>
    </xf>
    <xf numFmtId="0" fontId="19" fillId="0" borderId="54" xfId="0" applyFont="1" applyBorder="1" applyAlignment="1">
      <alignment horizontal="left" vertical="top" wrapText="1"/>
    </xf>
    <xf numFmtId="0" fontId="19" fillId="0" borderId="47" xfId="0" applyFont="1" applyBorder="1" applyAlignment="1">
      <alignment vertical="top" wrapText="1"/>
    </xf>
    <xf numFmtId="1" fontId="5" fillId="0" borderId="36" xfId="0" applyNumberFormat="1" applyFont="1" applyBorder="1" applyAlignment="1">
      <alignment vertical="top" wrapText="1"/>
    </xf>
    <xf numFmtId="0" fontId="19" fillId="0" borderId="48" xfId="0" applyFont="1" applyBorder="1" applyAlignment="1">
      <alignment vertical="top" wrapText="1"/>
    </xf>
    <xf numFmtId="0" fontId="12" fillId="0" borderId="18" xfId="0" applyFont="1" applyBorder="1" applyAlignment="1">
      <alignment vertical="top" wrapText="1"/>
    </xf>
    <xf numFmtId="164" fontId="11" fillId="0" borderId="49" xfId="0" applyNumberFormat="1" applyFont="1" applyBorder="1" applyAlignment="1">
      <alignment vertical="top"/>
    </xf>
    <xf numFmtId="1" fontId="11" fillId="0" borderId="49" xfId="0" applyNumberFormat="1" applyFont="1" applyBorder="1" applyAlignment="1">
      <alignment vertical="top"/>
    </xf>
    <xf numFmtId="0" fontId="11" fillId="0" borderId="44" xfId="0" applyFont="1" applyBorder="1" applyAlignment="1">
      <alignmen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164" fontId="0" fillId="0" borderId="0" xfId="0" applyNumberFormat="1" applyAlignment="1">
      <alignment vertical="top"/>
    </xf>
    <xf numFmtId="0" fontId="0" fillId="0" borderId="27" xfId="0" quotePrefix="1" applyBorder="1" applyAlignment="1">
      <alignment vertical="top" wrapText="1"/>
    </xf>
    <xf numFmtId="0" fontId="0" fillId="0" borderId="58" xfId="0" quotePrefix="1" applyBorder="1" applyAlignment="1">
      <alignment vertical="top" wrapText="1"/>
    </xf>
    <xf numFmtId="0" fontId="0" fillId="0" borderId="28" xfId="0" quotePrefix="1" applyBorder="1" applyAlignment="1">
      <alignment vertical="top" wrapText="1"/>
    </xf>
    <xf numFmtId="0" fontId="0" fillId="0" borderId="48" xfId="0" applyBorder="1" applyAlignment="1">
      <alignment horizontal="left" vertical="top" wrapText="1"/>
    </xf>
    <xf numFmtId="164" fontId="11" fillId="0" borderId="0" xfId="0" applyNumberFormat="1" applyFont="1" applyAlignment="1">
      <alignment vertical="top"/>
    </xf>
    <xf numFmtId="1" fontId="11" fillId="0" borderId="0" xfId="0" applyNumberFormat="1" applyFont="1" applyAlignment="1">
      <alignment vertical="top"/>
    </xf>
    <xf numFmtId="0" fontId="11" fillId="0" borderId="0" xfId="0" applyFont="1" applyAlignment="1">
      <alignment vertical="top" wrapText="1"/>
    </xf>
    <xf numFmtId="0" fontId="0" fillId="0" borderId="48" xfId="0" applyBorder="1" applyAlignment="1">
      <alignment vertical="top" wrapText="1"/>
    </xf>
    <xf numFmtId="164" fontId="11" fillId="0" borderId="44" xfId="0" applyNumberFormat="1" applyFont="1" applyBorder="1" applyAlignment="1">
      <alignment vertical="top" wrapText="1"/>
    </xf>
    <xf numFmtId="166" fontId="0" fillId="5" borderId="1" xfId="0" applyNumberFormat="1" applyFill="1" applyBorder="1" applyAlignment="1">
      <alignment vertical="top"/>
    </xf>
    <xf numFmtId="0" fontId="0" fillId="0" borderId="31" xfId="0" applyBorder="1" applyAlignment="1">
      <alignment vertical="top" wrapText="1"/>
    </xf>
    <xf numFmtId="166" fontId="0" fillId="5" borderId="36" xfId="0" applyNumberFormat="1" applyFill="1" applyBorder="1" applyAlignment="1">
      <alignment vertical="top"/>
    </xf>
    <xf numFmtId="0" fontId="14" fillId="0" borderId="0" xfId="0" applyFont="1" applyAlignment="1">
      <alignment vertical="top"/>
    </xf>
    <xf numFmtId="0" fontId="0" fillId="5" borderId="1" xfId="0" applyFill="1" applyBorder="1" applyAlignment="1">
      <alignment horizontal="right" vertical="center" wrapText="1"/>
    </xf>
    <xf numFmtId="0" fontId="0" fillId="5" borderId="36" xfId="0" applyFill="1" applyBorder="1" applyAlignment="1">
      <alignment horizontal="right" vertical="center" wrapText="1"/>
    </xf>
    <xf numFmtId="0" fontId="11" fillId="7" borderId="0" xfId="0" applyFont="1" applyFill="1" applyAlignment="1">
      <alignment vertical="top" wrapText="1"/>
    </xf>
    <xf numFmtId="0" fontId="0" fillId="0" borderId="52" xfId="0" applyBorder="1" applyAlignment="1">
      <alignment vertical="top" wrapText="1"/>
    </xf>
    <xf numFmtId="1" fontId="0" fillId="7" borderId="10" xfId="0" applyNumberFormat="1" applyFill="1" applyBorder="1" applyAlignment="1">
      <alignment vertical="top"/>
    </xf>
    <xf numFmtId="0" fontId="0" fillId="0" borderId="53" xfId="0" applyBorder="1" applyAlignment="1">
      <alignment horizontal="left" vertical="top" wrapText="1"/>
    </xf>
    <xf numFmtId="0" fontId="11" fillId="0" borderId="47" xfId="0" applyFont="1" applyBorder="1" applyAlignment="1">
      <alignment vertical="top" wrapText="1"/>
    </xf>
    <xf numFmtId="0" fontId="0" fillId="0" borderId="50" xfId="0" applyBorder="1" applyAlignment="1">
      <alignment vertical="top" wrapText="1"/>
    </xf>
    <xf numFmtId="0" fontId="0" fillId="0" borderId="47" xfId="0" applyBorder="1" applyAlignment="1">
      <alignment vertical="top" wrapText="1"/>
    </xf>
    <xf numFmtId="0" fontId="0" fillId="0" borderId="27" xfId="0" applyBorder="1" applyAlignment="1">
      <alignment vertical="top"/>
    </xf>
    <xf numFmtId="0" fontId="0" fillId="0" borderId="28" xfId="0" applyBorder="1" applyAlignment="1">
      <alignment vertical="top"/>
    </xf>
    <xf numFmtId="1" fontId="0" fillId="7" borderId="36" xfId="0" applyNumberFormat="1" applyFill="1" applyBorder="1" applyAlignment="1">
      <alignment vertical="top"/>
    </xf>
    <xf numFmtId="0" fontId="0" fillId="0" borderId="0" xfId="0" quotePrefix="1" applyAlignment="1">
      <alignment vertical="top" wrapText="1"/>
    </xf>
    <xf numFmtId="1" fontId="0" fillId="5" borderId="10" xfId="0" applyNumberFormat="1" applyFill="1" applyBorder="1" applyAlignment="1">
      <alignment vertical="top"/>
    </xf>
    <xf numFmtId="1" fontId="0" fillId="5" borderId="11" xfId="0" applyNumberFormat="1" applyFill="1" applyBorder="1" applyAlignment="1">
      <alignment vertical="top"/>
    </xf>
    <xf numFmtId="0" fontId="28" fillId="0" borderId="0" xfId="0" applyFont="1" applyAlignment="1">
      <alignment vertical="top" wrapText="1"/>
    </xf>
    <xf numFmtId="0" fontId="28" fillId="0" borderId="0" xfId="0" applyFont="1" applyAlignment="1">
      <alignment vertical="top"/>
    </xf>
    <xf numFmtId="1" fontId="28" fillId="0" borderId="0" xfId="0" applyNumberFormat="1" applyFont="1" applyAlignment="1">
      <alignment vertical="top"/>
    </xf>
    <xf numFmtId="0" fontId="11" fillId="0" borderId="0" xfId="0" applyFont="1" applyAlignment="1" applyProtection="1">
      <alignment vertical="top"/>
      <protection locked="0"/>
    </xf>
    <xf numFmtId="165" fontId="0" fillId="4" borderId="1" xfId="0" applyNumberFormat="1" applyFill="1" applyBorder="1" applyAlignment="1" applyProtection="1">
      <alignment vertical="top"/>
      <protection locked="0"/>
    </xf>
    <xf numFmtId="165" fontId="0" fillId="4" borderId="36" xfId="0" applyNumberFormat="1" applyFill="1" applyBorder="1" applyAlignment="1" applyProtection="1">
      <alignment vertical="top"/>
      <protection locked="0"/>
    </xf>
    <xf numFmtId="0" fontId="20" fillId="0" borderId="0" xfId="0" applyFont="1"/>
    <xf numFmtId="0" fontId="21" fillId="0" borderId="0" xfId="0" applyFont="1"/>
    <xf numFmtId="0" fontId="25" fillId="0" borderId="0" xfId="0" applyFont="1" applyAlignment="1">
      <alignment vertical="top"/>
    </xf>
    <xf numFmtId="0" fontId="25" fillId="0" borderId="0" xfId="0" applyFont="1" applyAlignment="1">
      <alignment wrapText="1"/>
    </xf>
    <xf numFmtId="0" fontId="6" fillId="2" borderId="2" xfId="0" applyFont="1" applyFill="1" applyBorder="1" applyAlignment="1">
      <alignment vertical="top" wrapText="1"/>
    </xf>
    <xf numFmtId="0" fontId="6" fillId="2" borderId="17" xfId="0" applyFont="1" applyFill="1" applyBorder="1" applyAlignment="1">
      <alignment vertical="top"/>
    </xf>
    <xf numFmtId="0" fontId="6" fillId="2" borderId="3" xfId="0" applyFont="1" applyFill="1" applyBorder="1" applyAlignment="1">
      <alignment vertical="top" wrapText="1"/>
    </xf>
    <xf numFmtId="44" fontId="6" fillId="2" borderId="4" xfId="0" applyNumberFormat="1" applyFont="1" applyFill="1" applyBorder="1" applyAlignment="1">
      <alignment horizontal="center" vertical="top"/>
    </xf>
    <xf numFmtId="0" fontId="5" fillId="2" borderId="8" xfId="0" applyFont="1" applyFill="1" applyBorder="1" applyAlignment="1">
      <alignment vertical="top" wrapText="1"/>
    </xf>
    <xf numFmtId="0" fontId="5" fillId="0" borderId="19" xfId="0" applyFont="1" applyBorder="1" applyAlignment="1">
      <alignment vertical="top" wrapText="1"/>
    </xf>
    <xf numFmtId="44" fontId="5" fillId="0" borderId="30" xfId="0" applyNumberFormat="1" applyFont="1" applyBorder="1" applyAlignment="1">
      <alignment vertical="top" wrapText="1"/>
    </xf>
    <xf numFmtId="0" fontId="0" fillId="0" borderId="18" xfId="0" applyBorder="1" applyAlignment="1">
      <alignment vertical="top"/>
    </xf>
    <xf numFmtId="0" fontId="0" fillId="0" borderId="12" xfId="0" applyBorder="1" applyAlignment="1">
      <alignment horizontal="left" vertical="top" wrapText="1"/>
    </xf>
    <xf numFmtId="0" fontId="0" fillId="0" borderId="30" xfId="0" applyBorder="1" applyAlignment="1">
      <alignment horizontal="left" vertical="top" wrapText="1"/>
    </xf>
    <xf numFmtId="0" fontId="5" fillId="0" borderId="20" xfId="0" applyFont="1" applyBorder="1" applyAlignment="1">
      <alignment vertical="top" wrapText="1"/>
    </xf>
    <xf numFmtId="0" fontId="0" fillId="0" borderId="13" xfId="0" applyBorder="1" applyAlignment="1">
      <alignment vertical="top"/>
    </xf>
    <xf numFmtId="0" fontId="5" fillId="0" borderId="22" xfId="0" applyFont="1" applyBorder="1" applyAlignment="1">
      <alignment vertical="top" wrapText="1"/>
    </xf>
    <xf numFmtId="0" fontId="0" fillId="0" borderId="14" xfId="0" applyBorder="1" applyAlignment="1">
      <alignment vertical="top"/>
    </xf>
    <xf numFmtId="0" fontId="6" fillId="2" borderId="0" xfId="0" applyFont="1" applyFill="1" applyAlignment="1">
      <alignment vertical="top"/>
    </xf>
    <xf numFmtId="44" fontId="5" fillId="0" borderId="19" xfId="0" applyNumberFormat="1" applyFont="1" applyBorder="1" applyAlignment="1">
      <alignment vertical="top" wrapText="1"/>
    </xf>
    <xf numFmtId="0" fontId="0" fillId="0" borderId="39" xfId="0" applyBorder="1"/>
    <xf numFmtId="0" fontId="0" fillId="0" borderId="12" xfId="0" applyBorder="1"/>
    <xf numFmtId="0" fontId="0" fillId="0" borderId="30" xfId="0" applyBorder="1"/>
    <xf numFmtId="0" fontId="5" fillId="5" borderId="20" xfId="0" applyFont="1" applyFill="1" applyBorder="1" applyAlignment="1">
      <alignment vertical="top" wrapText="1"/>
    </xf>
    <xf numFmtId="0" fontId="0" fillId="0" borderId="46" xfId="0" applyBorder="1"/>
    <xf numFmtId="0" fontId="0" fillId="0" borderId="41" xfId="0" applyBorder="1"/>
    <xf numFmtId="0" fontId="0" fillId="5" borderId="39" xfId="0" applyFill="1" applyBorder="1"/>
    <xf numFmtId="44" fontId="5" fillId="0" borderId="22" xfId="0" applyNumberFormat="1" applyFont="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5" fillId="5" borderId="19" xfId="0" applyFont="1" applyFill="1" applyBorder="1" applyAlignment="1">
      <alignment vertical="top" wrapText="1"/>
    </xf>
    <xf numFmtId="0" fontId="0" fillId="0" borderId="39" xfId="0" applyBorder="1" applyAlignment="1">
      <alignment vertical="top" wrapText="1"/>
    </xf>
    <xf numFmtId="0" fontId="0" fillId="0" borderId="12" xfId="0" applyBorder="1" applyAlignment="1">
      <alignment vertical="top" wrapText="1"/>
    </xf>
    <xf numFmtId="0" fontId="0" fillId="0" borderId="30" xfId="0" applyBorder="1" applyAlignment="1">
      <alignment vertical="top" wrapText="1"/>
    </xf>
    <xf numFmtId="0" fontId="5" fillId="5" borderId="21" xfId="0" applyFont="1" applyFill="1" applyBorder="1" applyAlignment="1">
      <alignment vertical="top" wrapText="1"/>
    </xf>
    <xf numFmtId="44" fontId="5" fillId="0" borderId="21" xfId="0" applyNumberFormat="1" applyFont="1" applyBorder="1" applyAlignment="1">
      <alignment vertical="top" wrapText="1"/>
    </xf>
    <xf numFmtId="0" fontId="5" fillId="2" borderId="13" xfId="0" applyFont="1" applyFill="1" applyBorder="1" applyAlignment="1">
      <alignment vertical="top" wrapText="1"/>
    </xf>
    <xf numFmtId="0" fontId="6" fillId="2" borderId="9" xfId="0" applyFont="1" applyFill="1" applyBorder="1" applyAlignment="1">
      <alignment vertical="top"/>
    </xf>
    <xf numFmtId="0" fontId="6" fillId="2" borderId="6" xfId="0" applyFont="1" applyFill="1" applyBorder="1" applyAlignment="1">
      <alignment vertical="top"/>
    </xf>
    <xf numFmtId="0" fontId="6" fillId="2" borderId="4" xfId="0" applyFont="1" applyFill="1" applyBorder="1" applyAlignment="1">
      <alignment vertical="top"/>
    </xf>
    <xf numFmtId="0" fontId="0" fillId="0" borderId="18" xfId="0" applyBorder="1"/>
    <xf numFmtId="44" fontId="5" fillId="0" borderId="33" xfId="0" applyNumberFormat="1" applyFont="1" applyBorder="1" applyAlignment="1">
      <alignment vertical="top" wrapText="1"/>
    </xf>
    <xf numFmtId="0" fontId="0" fillId="0" borderId="13" xfId="0" applyBorder="1"/>
    <xf numFmtId="0" fontId="6" fillId="2" borderId="5" xfId="0" applyFont="1" applyFill="1" applyBorder="1" applyAlignment="1">
      <alignment vertical="top"/>
    </xf>
    <xf numFmtId="0" fontId="0" fillId="0" borderId="14" xfId="0" applyBorder="1"/>
    <xf numFmtId="0" fontId="6" fillId="5" borderId="9" xfId="0" applyFont="1" applyFill="1" applyBorder="1" applyAlignment="1">
      <alignment vertical="top"/>
    </xf>
    <xf numFmtId="0" fontId="6" fillId="5" borderId="6" xfId="0" applyFont="1" applyFill="1" applyBorder="1" applyAlignment="1">
      <alignment vertical="top"/>
    </xf>
    <xf numFmtId="0" fontId="25" fillId="0" borderId="0" xfId="0" applyFont="1"/>
    <xf numFmtId="0" fontId="6" fillId="2" borderId="9" xfId="0" applyFont="1" applyFill="1" applyBorder="1" applyAlignment="1">
      <alignment horizontal="left" vertical="top"/>
    </xf>
    <xf numFmtId="0" fontId="6" fillId="2" borderId="6" xfId="0" applyFont="1" applyFill="1" applyBorder="1" applyAlignment="1">
      <alignment horizontal="left" vertical="top"/>
    </xf>
    <xf numFmtId="0" fontId="5" fillId="2" borderId="14" xfId="0" applyFont="1" applyFill="1" applyBorder="1" applyAlignment="1">
      <alignment vertical="top" wrapText="1"/>
    </xf>
    <xf numFmtId="44" fontId="15" fillId="0" borderId="16" xfId="0" applyNumberFormat="1" applyFont="1" applyBorder="1" applyAlignment="1">
      <alignment vertical="top" wrapText="1"/>
    </xf>
    <xf numFmtId="0" fontId="6" fillId="2" borderId="7" xfId="0" applyFont="1" applyFill="1" applyBorder="1" applyAlignment="1">
      <alignment vertical="top"/>
    </xf>
    <xf numFmtId="0" fontId="5" fillId="2" borderId="2" xfId="0" applyFont="1" applyFill="1" applyBorder="1" applyAlignment="1">
      <alignment vertical="top"/>
    </xf>
    <xf numFmtId="0" fontId="6" fillId="2" borderId="8" xfId="0" applyFont="1" applyFill="1" applyBorder="1" applyAlignment="1">
      <alignment vertical="top"/>
    </xf>
    <xf numFmtId="0" fontId="6" fillId="2" borderId="17" xfId="0" applyFont="1" applyFill="1" applyBorder="1" applyAlignment="1">
      <alignment horizontal="center" vertical="top"/>
    </xf>
    <xf numFmtId="0" fontId="5" fillId="2" borderId="13" xfId="0" applyFont="1" applyFill="1" applyBorder="1" applyAlignment="1">
      <alignment vertical="top"/>
    </xf>
    <xf numFmtId="0" fontId="5" fillId="0" borderId="19" xfId="0" applyFont="1" applyBorder="1" applyAlignment="1">
      <alignment vertical="top"/>
    </xf>
    <xf numFmtId="0" fontId="5" fillId="0" borderId="19" xfId="0" applyFont="1" applyBorder="1" applyAlignment="1">
      <alignment horizontal="center" vertical="top"/>
    </xf>
    <xf numFmtId="44" fontId="5" fillId="0" borderId="19" xfId="0" applyNumberFormat="1" applyFont="1" applyBorder="1" applyAlignment="1">
      <alignment vertical="top"/>
    </xf>
    <xf numFmtId="44" fontId="5" fillId="0" borderId="30" xfId="0" applyNumberFormat="1" applyFont="1" applyBorder="1" applyAlignment="1">
      <alignment vertical="top"/>
    </xf>
    <xf numFmtId="0" fontId="5" fillId="0" borderId="20" xfId="0" applyFont="1" applyBorder="1" applyAlignment="1">
      <alignment vertical="top"/>
    </xf>
    <xf numFmtId="0" fontId="5" fillId="0" borderId="20" xfId="0" applyFont="1" applyBorder="1" applyAlignment="1">
      <alignment horizontal="center" vertical="top"/>
    </xf>
    <xf numFmtId="44" fontId="5" fillId="0" borderId="20" xfId="0" applyNumberFormat="1" applyFont="1" applyBorder="1" applyAlignment="1">
      <alignment vertical="top"/>
    </xf>
    <xf numFmtId="0" fontId="0" fillId="0" borderId="17" xfId="0" quotePrefix="1" applyBorder="1" applyAlignment="1">
      <alignment vertical="top" wrapText="1"/>
    </xf>
    <xf numFmtId="0" fontId="2" fillId="0" borderId="20" xfId="0" applyFont="1" applyBorder="1" applyAlignment="1">
      <alignment vertical="top" wrapText="1"/>
    </xf>
    <xf numFmtId="0" fontId="0" fillId="0" borderId="13" xfId="0" quotePrefix="1" applyBorder="1" applyAlignment="1">
      <alignment vertical="top" wrapText="1"/>
    </xf>
    <xf numFmtId="44" fontId="5" fillId="0" borderId="22" xfId="0" applyNumberFormat="1" applyFont="1" applyBorder="1" applyAlignment="1">
      <alignment vertical="top"/>
    </xf>
    <xf numFmtId="0" fontId="0" fillId="0" borderId="14" xfId="0" quotePrefix="1" applyBorder="1" applyAlignment="1">
      <alignment vertical="top" wrapText="1"/>
    </xf>
    <xf numFmtId="44" fontId="9" fillId="0" borderId="19" xfId="0" applyNumberFormat="1" applyFont="1" applyBorder="1" applyAlignment="1">
      <alignment vertical="top"/>
    </xf>
    <xf numFmtId="44" fontId="6" fillId="2" borderId="3" xfId="0" applyNumberFormat="1" applyFont="1" applyFill="1" applyBorder="1" applyAlignment="1">
      <alignment horizontal="center" vertical="top"/>
    </xf>
    <xf numFmtId="0" fontId="5" fillId="2" borderId="8" xfId="0" applyFont="1" applyFill="1" applyBorder="1" applyAlignment="1">
      <alignment vertical="top"/>
    </xf>
    <xf numFmtId="44" fontId="5" fillId="0" borderId="33" xfId="0" applyNumberFormat="1" applyFont="1" applyBorder="1" applyAlignment="1">
      <alignment vertical="top"/>
    </xf>
    <xf numFmtId="44" fontId="5" fillId="0" borderId="41" xfId="0" applyNumberFormat="1" applyFont="1" applyBorder="1" applyAlignment="1">
      <alignment vertical="top"/>
    </xf>
    <xf numFmtId="0" fontId="5" fillId="0" borderId="15" xfId="0" applyFont="1" applyBorder="1" applyAlignment="1">
      <alignment horizontal="center" vertical="top"/>
    </xf>
    <xf numFmtId="44" fontId="9" fillId="0" borderId="17" xfId="0" applyNumberFormat="1" applyFont="1" applyBorder="1" applyAlignment="1">
      <alignment vertical="top"/>
    </xf>
    <xf numFmtId="0" fontId="5" fillId="0" borderId="14" xfId="0" applyFont="1" applyBorder="1" applyAlignment="1">
      <alignment horizontal="center" vertical="top"/>
    </xf>
    <xf numFmtId="0" fontId="5" fillId="2" borderId="14" xfId="0" applyFont="1" applyFill="1" applyBorder="1" applyAlignment="1">
      <alignment vertical="top"/>
    </xf>
    <xf numFmtId="44" fontId="9" fillId="0" borderId="14" xfId="0" applyNumberFormat="1" applyFont="1" applyBorder="1" applyAlignment="1">
      <alignment vertical="top"/>
    </xf>
    <xf numFmtId="0" fontId="17" fillId="2" borderId="14" xfId="0" applyFont="1" applyFill="1" applyBorder="1" applyAlignment="1">
      <alignment vertical="top"/>
    </xf>
    <xf numFmtId="44" fontId="15" fillId="0" borderId="14" xfId="0" applyNumberFormat="1" applyFont="1" applyBorder="1" applyAlignment="1">
      <alignment vertical="top"/>
    </xf>
    <xf numFmtId="0" fontId="18" fillId="0" borderId="0" xfId="0" applyFont="1" applyAlignment="1">
      <alignment vertical="top"/>
    </xf>
    <xf numFmtId="0" fontId="5" fillId="4" borderId="22" xfId="0" applyFont="1" applyFill="1" applyBorder="1" applyAlignment="1" applyProtection="1">
      <alignment vertical="top"/>
      <protection locked="0"/>
    </xf>
    <xf numFmtId="44" fontId="2" fillId="4" borderId="30" xfId="0" applyNumberFormat="1" applyFont="1" applyFill="1" applyBorder="1" applyAlignment="1" applyProtection="1">
      <alignment vertical="top"/>
      <protection locked="0"/>
    </xf>
    <xf numFmtId="0" fontId="24" fillId="6" borderId="0" xfId="0" applyFont="1" applyFill="1" applyAlignment="1">
      <alignment horizontal="left" vertical="center"/>
    </xf>
    <xf numFmtId="0" fontId="24" fillId="6" borderId="0" xfId="0" applyFont="1" applyFill="1" applyAlignment="1">
      <alignment vertical="center"/>
    </xf>
    <xf numFmtId="0" fontId="3" fillId="6" borderId="0" xfId="0" applyFont="1" applyFill="1" applyAlignment="1">
      <alignment vertical="center"/>
    </xf>
    <xf numFmtId="0" fontId="30" fillId="0" borderId="0" xfId="0" applyFont="1"/>
    <xf numFmtId="0" fontId="31" fillId="0" borderId="0" xfId="0" applyFont="1"/>
    <xf numFmtId="0" fontId="30" fillId="6" borderId="0" xfId="2" applyFont="1" applyFill="1"/>
    <xf numFmtId="0" fontId="32" fillId="6" borderId="0" xfId="2" applyFont="1" applyFill="1"/>
    <xf numFmtId="0" fontId="30" fillId="6" borderId="0" xfId="2" applyFont="1" applyFill="1" applyAlignment="1">
      <alignment horizontal="left" vertical="top"/>
    </xf>
    <xf numFmtId="0" fontId="30" fillId="6" borderId="0" xfId="2" applyFont="1" applyFill="1" applyAlignment="1">
      <alignment vertical="top" wrapText="1"/>
    </xf>
    <xf numFmtId="0" fontId="2" fillId="0" borderId="0" xfId="0" applyFont="1" applyAlignment="1">
      <alignment horizontal="left" vertical="top"/>
    </xf>
    <xf numFmtId="0" fontId="2" fillId="0" borderId="0" xfId="0" applyFont="1"/>
    <xf numFmtId="0" fontId="30" fillId="0" borderId="0" xfId="0" applyFont="1" applyAlignment="1">
      <alignment horizontal="left"/>
    </xf>
    <xf numFmtId="0" fontId="15" fillId="6" borderId="0" xfId="2" applyFont="1" applyFill="1"/>
    <xf numFmtId="0" fontId="30" fillId="6" borderId="0" xfId="0" applyFont="1" applyFill="1"/>
    <xf numFmtId="0" fontId="2" fillId="0" borderId="0" xfId="0" applyFont="1" applyAlignment="1">
      <alignment horizontal="left" vertical="top"/>
    </xf>
    <xf numFmtId="0" fontId="2" fillId="0" borderId="11" xfId="0" applyFont="1" applyBorder="1" applyAlignment="1" applyProtection="1">
      <alignment horizontal="left" vertical="center" wrapText="1"/>
      <protection locked="0"/>
    </xf>
    <xf numFmtId="0" fontId="5" fillId="0" borderId="35" xfId="0" applyFont="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5" fillId="0" borderId="5" xfId="0" applyFont="1" applyBorder="1" applyAlignment="1">
      <alignment horizontal="left" vertical="top" wrapText="1"/>
    </xf>
    <xf numFmtId="0" fontId="2" fillId="0" borderId="10" xfId="0" applyFont="1" applyBorder="1" applyAlignment="1">
      <alignment horizontal="left" vertical="top" wrapText="1"/>
    </xf>
    <xf numFmtId="0" fontId="5" fillId="0" borderId="12" xfId="0" applyFont="1" applyBorder="1" applyAlignment="1">
      <alignment horizontal="left" vertical="top" wrapText="1"/>
    </xf>
    <xf numFmtId="0" fontId="2" fillId="0" borderId="12" xfId="0" applyFont="1" applyBorder="1" applyAlignment="1">
      <alignment horizontal="left" vertical="top" wrapText="1"/>
    </xf>
    <xf numFmtId="0" fontId="22" fillId="0" borderId="0" xfId="0" applyFont="1" applyAlignment="1">
      <alignment horizontal="left" vertical="top"/>
    </xf>
    <xf numFmtId="0" fontId="3" fillId="0" borderId="10" xfId="0" applyFont="1" applyBorder="1" applyAlignment="1" applyProtection="1">
      <alignment vertical="center"/>
      <protection locked="0"/>
    </xf>
    <xf numFmtId="0" fontId="3" fillId="0" borderId="12" xfId="0" applyFont="1" applyBorder="1" applyAlignment="1" applyProtection="1">
      <alignment vertical="center"/>
      <protection locked="0"/>
    </xf>
    <xf numFmtId="0" fontId="3" fillId="0" borderId="30" xfId="0" applyFont="1" applyBorder="1" applyAlignment="1" applyProtection="1">
      <alignment vertical="center"/>
      <protection locked="0"/>
    </xf>
    <xf numFmtId="0" fontId="3" fillId="0" borderId="10"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164" fontId="11" fillId="0" borderId="56" xfId="0" applyNumberFormat="1" applyFont="1" applyBorder="1" applyAlignment="1">
      <alignment horizontal="left" vertical="top" wrapText="1"/>
    </xf>
    <xf numFmtId="164" fontId="11" fillId="0" borderId="57" xfId="0" applyNumberFormat="1" applyFont="1" applyBorder="1" applyAlignment="1">
      <alignment horizontal="left" vertical="top" wrapText="1"/>
    </xf>
    <xf numFmtId="164" fontId="11" fillId="0" borderId="16" xfId="0" applyNumberFormat="1" applyFont="1" applyBorder="1" applyAlignment="1">
      <alignment horizontal="left" vertical="top" wrapText="1"/>
    </xf>
    <xf numFmtId="1" fontId="0" fillId="0" borderId="42" xfId="0" applyNumberFormat="1" applyBorder="1" applyAlignment="1">
      <alignment horizontal="left" vertical="top" wrapText="1"/>
    </xf>
    <xf numFmtId="1" fontId="0" fillId="0" borderId="43" xfId="0" applyNumberFormat="1" applyBorder="1" applyAlignment="1">
      <alignment horizontal="left" vertical="top" wrapText="1"/>
    </xf>
    <xf numFmtId="1" fontId="0" fillId="0" borderId="44" xfId="0" applyNumberFormat="1" applyBorder="1" applyAlignment="1">
      <alignment horizontal="left" vertical="top" wrapText="1"/>
    </xf>
    <xf numFmtId="1" fontId="0" fillId="0" borderId="28" xfId="0" applyNumberFormat="1" applyBorder="1" applyAlignment="1">
      <alignment horizontal="left" vertical="top" wrapText="1"/>
    </xf>
    <xf numFmtId="1" fontId="0" fillId="0" borderId="36" xfId="0" applyNumberFormat="1" applyBorder="1" applyAlignment="1">
      <alignment horizontal="left" vertical="top" wrapText="1"/>
    </xf>
    <xf numFmtId="1" fontId="0" fillId="0" borderId="48" xfId="0" applyNumberFormat="1" applyBorder="1" applyAlignment="1">
      <alignment horizontal="left" vertical="top" wrapText="1"/>
    </xf>
    <xf numFmtId="0" fontId="19" fillId="0" borderId="19" xfId="0" applyFont="1" applyBorder="1" applyAlignment="1">
      <alignment horizontal="left" vertical="top" wrapText="1"/>
    </xf>
    <xf numFmtId="0" fontId="19" fillId="0" borderId="20" xfId="0" applyFont="1" applyBorder="1" applyAlignment="1">
      <alignment horizontal="left" vertical="top" wrapText="1"/>
    </xf>
    <xf numFmtId="0" fontId="19" fillId="0" borderId="22" xfId="0" applyFont="1" applyBorder="1" applyAlignment="1">
      <alignment horizontal="left" vertical="top" wrapText="1"/>
    </xf>
    <xf numFmtId="0" fontId="0" fillId="0" borderId="47" xfId="0" applyBorder="1" applyAlignment="1">
      <alignment horizontal="left" vertical="top" wrapText="1"/>
    </xf>
    <xf numFmtId="0" fontId="0" fillId="0" borderId="48" xfId="0" applyBorder="1" applyAlignment="1">
      <alignment horizontal="left" vertical="top" wrapText="1"/>
    </xf>
    <xf numFmtId="1" fontId="0" fillId="0" borderId="56" xfId="0" applyNumberFormat="1" applyBorder="1" applyAlignment="1">
      <alignment horizontal="left" vertical="top" wrapText="1"/>
    </xf>
    <xf numFmtId="1" fontId="0" fillId="0" borderId="57" xfId="0" applyNumberFormat="1" applyBorder="1" applyAlignment="1">
      <alignment horizontal="left" vertical="top" wrapText="1"/>
    </xf>
    <xf numFmtId="1" fontId="0" fillId="0" borderId="16" xfId="0" applyNumberFormat="1" applyBorder="1" applyAlignment="1">
      <alignment horizontal="left" vertical="top" wrapText="1"/>
    </xf>
    <xf numFmtId="0" fontId="19" fillId="0" borderId="50" xfId="0" applyFont="1" applyBorder="1" applyAlignment="1">
      <alignment horizontal="left" vertical="top" wrapText="1"/>
    </xf>
    <xf numFmtId="0" fontId="19" fillId="0" borderId="53" xfId="0" applyFont="1" applyBorder="1" applyAlignment="1">
      <alignment horizontal="left" vertical="top" wrapText="1"/>
    </xf>
    <xf numFmtId="0" fontId="19" fillId="0" borderId="18" xfId="0" applyFont="1" applyBorder="1" applyAlignment="1">
      <alignment horizontal="left" vertical="top" wrapText="1"/>
    </xf>
    <xf numFmtId="0" fontId="19" fillId="0" borderId="13" xfId="0" applyFont="1" applyBorder="1" applyAlignment="1">
      <alignment horizontal="left" vertical="top" wrapText="1"/>
    </xf>
    <xf numFmtId="0" fontId="19" fillId="0" borderId="14" xfId="0" applyFont="1" applyBorder="1" applyAlignment="1">
      <alignment horizontal="left" vertical="top" wrapText="1"/>
    </xf>
    <xf numFmtId="0" fontId="19" fillId="5" borderId="54" xfId="0" applyFont="1" applyFill="1" applyBorder="1" applyAlignment="1">
      <alignment horizontal="left" vertical="top" wrapText="1"/>
    </xf>
    <xf numFmtId="0" fontId="19" fillId="5" borderId="53" xfId="0" applyFont="1" applyFill="1" applyBorder="1" applyAlignment="1">
      <alignment horizontal="left" vertical="top" wrapText="1"/>
    </xf>
    <xf numFmtId="44" fontId="20" fillId="0" borderId="0" xfId="1" applyFont="1" applyFill="1" applyBorder="1" applyAlignment="1" applyProtection="1">
      <alignment horizontal="center" vertical="top"/>
    </xf>
    <xf numFmtId="0" fontId="0" fillId="0" borderId="50" xfId="0" applyBorder="1" applyAlignment="1">
      <alignment horizontal="left" vertical="top" wrapText="1"/>
    </xf>
    <xf numFmtId="0" fontId="0" fillId="0" borderId="54" xfId="0" applyBorder="1" applyAlignment="1">
      <alignment horizontal="left" vertical="top" wrapText="1"/>
    </xf>
    <xf numFmtId="0" fontId="0" fillId="0" borderId="51" xfId="0" applyBorder="1" applyAlignment="1">
      <alignment horizontal="left" vertical="top" wrapText="1"/>
    </xf>
    <xf numFmtId="1" fontId="0" fillId="0" borderId="47" xfId="0" applyNumberFormat="1" applyBorder="1" applyAlignment="1">
      <alignment horizontal="left" vertical="top" wrapText="1"/>
    </xf>
    <xf numFmtId="0" fontId="0" fillId="0" borderId="53" xfId="0" applyBorder="1" applyAlignment="1">
      <alignment horizontal="left" vertical="top" wrapText="1"/>
    </xf>
    <xf numFmtId="0" fontId="6" fillId="2" borderId="7" xfId="0" applyFont="1" applyFill="1" applyBorder="1" applyAlignment="1">
      <alignment horizontal="left" vertical="top"/>
    </xf>
    <xf numFmtId="0" fontId="6" fillId="2" borderId="2" xfId="0" applyFont="1" applyFill="1" applyBorder="1" applyAlignment="1">
      <alignment horizontal="left" vertical="top"/>
    </xf>
    <xf numFmtId="0" fontId="0" fillId="0" borderId="39" xfId="0" applyBorder="1" applyAlignment="1">
      <alignment horizontal="left" vertical="top" wrapText="1"/>
    </xf>
    <xf numFmtId="0" fontId="0" fillId="0" borderId="12" xfId="0" applyBorder="1" applyAlignment="1">
      <alignment horizontal="left" vertical="top" wrapText="1"/>
    </xf>
    <xf numFmtId="0" fontId="0" fillId="0" borderId="30" xfId="0" applyBorder="1" applyAlignment="1">
      <alignment horizontal="left" vertical="top" wrapText="1"/>
    </xf>
    <xf numFmtId="0" fontId="10" fillId="0" borderId="7" xfId="0" applyFont="1" applyBorder="1" applyAlignment="1">
      <alignment horizontal="lef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15" xfId="0" applyBorder="1" applyAlignment="1">
      <alignment horizontal="left" vertical="top" wrapText="1"/>
    </xf>
    <xf numFmtId="0" fontId="0" fillId="0" borderId="32" xfId="0" applyBorder="1" applyAlignment="1">
      <alignment horizontal="left" vertical="top" wrapText="1"/>
    </xf>
    <xf numFmtId="0" fontId="0" fillId="0" borderId="40" xfId="0" applyBorder="1" applyAlignment="1">
      <alignment horizontal="left" vertical="top" wrapText="1"/>
    </xf>
    <xf numFmtId="0" fontId="0" fillId="0" borderId="35" xfId="0" applyBorder="1" applyAlignment="1">
      <alignment horizontal="left" vertical="top" wrapText="1"/>
    </xf>
    <xf numFmtId="0" fontId="0" fillId="0" borderId="34" xfId="0"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0" fontId="9" fillId="0" borderId="4" xfId="0" applyFont="1" applyBorder="1" applyAlignment="1">
      <alignment horizontal="left" vertical="top" wrapText="1"/>
    </xf>
    <xf numFmtId="0" fontId="10" fillId="4" borderId="39" xfId="0" applyFont="1" applyFill="1" applyBorder="1" applyAlignment="1" applyProtection="1">
      <alignment horizontal="left" vertical="top" wrapText="1"/>
      <protection locked="0"/>
    </xf>
    <xf numFmtId="0" fontId="10" fillId="4" borderId="12" xfId="0" applyFont="1" applyFill="1" applyBorder="1" applyAlignment="1" applyProtection="1">
      <alignment horizontal="left" vertical="top" wrapText="1"/>
      <protection locked="0"/>
    </xf>
    <xf numFmtId="0" fontId="10" fillId="4" borderId="30" xfId="0" applyFont="1" applyFill="1" applyBorder="1" applyAlignment="1" applyProtection="1">
      <alignment horizontal="left" vertical="top" wrapText="1"/>
      <protection locked="0"/>
    </xf>
    <xf numFmtId="0" fontId="10" fillId="4" borderId="40" xfId="0" applyFont="1" applyFill="1" applyBorder="1" applyAlignment="1" applyProtection="1">
      <alignment horizontal="left" vertical="top" wrapText="1"/>
      <protection locked="0"/>
    </xf>
    <xf numFmtId="0" fontId="10" fillId="4" borderId="35" xfId="0" applyFont="1" applyFill="1" applyBorder="1" applyAlignment="1" applyProtection="1">
      <alignment horizontal="left" vertical="top" wrapText="1"/>
      <protection locked="0"/>
    </xf>
    <xf numFmtId="0" fontId="10" fillId="4" borderId="34" xfId="0" applyFont="1" applyFill="1" applyBorder="1" applyAlignment="1" applyProtection="1">
      <alignment horizontal="left" vertical="top" wrapText="1"/>
      <protection locked="0"/>
    </xf>
    <xf numFmtId="0" fontId="10" fillId="4" borderId="24" xfId="0" applyFont="1" applyFill="1" applyBorder="1" applyAlignment="1" applyProtection="1">
      <alignment horizontal="left" vertical="top" wrapText="1"/>
      <protection locked="0"/>
    </xf>
    <xf numFmtId="0" fontId="10" fillId="4" borderId="25" xfId="0" applyFont="1" applyFill="1" applyBorder="1" applyAlignment="1" applyProtection="1">
      <alignment horizontal="left" vertical="top" wrapText="1"/>
      <protection locked="0"/>
    </xf>
    <xf numFmtId="0" fontId="10" fillId="4" borderId="26" xfId="0" applyFont="1" applyFill="1" applyBorder="1" applyAlignment="1" applyProtection="1">
      <alignment horizontal="left" vertical="top" wrapText="1"/>
      <protection locked="0"/>
    </xf>
    <xf numFmtId="0" fontId="0" fillId="0" borderId="18" xfId="0" quotePrefix="1" applyBorder="1" applyAlignment="1">
      <alignment horizontal="left" vertical="top" wrapText="1"/>
    </xf>
    <xf numFmtId="0" fontId="0" fillId="0" borderId="13" xfId="0" quotePrefix="1" applyBorder="1" applyAlignment="1">
      <alignment horizontal="left" vertical="top" wrapText="1"/>
    </xf>
    <xf numFmtId="0" fontId="0" fillId="0" borderId="14" xfId="0" quotePrefix="1" applyBorder="1" applyAlignment="1">
      <alignment horizontal="left" vertical="top" wrapText="1"/>
    </xf>
    <xf numFmtId="0" fontId="0" fillId="0" borderId="37" xfId="0" applyBorder="1" applyAlignment="1">
      <alignment horizontal="left" vertical="top" wrapText="1"/>
    </xf>
    <xf numFmtId="0" fontId="0" fillId="0" borderId="45"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5" fillId="0" borderId="9" xfId="0" applyFont="1" applyBorder="1" applyAlignment="1">
      <alignment horizontal="left" vertical="top"/>
    </xf>
    <xf numFmtId="0" fontId="15" fillId="0" borderId="6" xfId="0" applyFont="1" applyBorder="1" applyAlignment="1">
      <alignment horizontal="left" vertical="top"/>
    </xf>
    <xf numFmtId="0" fontId="15" fillId="0" borderId="4" xfId="0" applyFont="1" applyBorder="1" applyAlignment="1">
      <alignment horizontal="left" vertical="top"/>
    </xf>
    <xf numFmtId="0" fontId="9" fillId="0" borderId="9" xfId="0" applyFont="1" applyBorder="1" applyAlignment="1">
      <alignment horizontal="left" vertical="top"/>
    </xf>
    <xf numFmtId="0" fontId="9" fillId="0" borderId="6" xfId="0" applyFont="1" applyBorder="1" applyAlignment="1">
      <alignment horizontal="left" vertical="top"/>
    </xf>
    <xf numFmtId="0" fontId="9" fillId="0" borderId="4" xfId="0" applyFont="1" applyBorder="1" applyAlignment="1">
      <alignment horizontal="left" vertical="top"/>
    </xf>
    <xf numFmtId="0" fontId="20" fillId="0" borderId="0" xfId="0" applyFont="1" applyAlignment="1">
      <alignment horizontal="left" vertical="top"/>
    </xf>
    <xf numFmtId="44" fontId="8" fillId="2" borderId="6" xfId="0" applyNumberFormat="1" applyFont="1" applyFill="1" applyBorder="1" applyAlignment="1">
      <alignment horizontal="center" vertical="top"/>
    </xf>
    <xf numFmtId="44" fontId="8" fillId="2" borderId="4" xfId="0" applyNumberFormat="1" applyFont="1" applyFill="1" applyBorder="1" applyAlignment="1">
      <alignment horizontal="center" vertical="top"/>
    </xf>
    <xf numFmtId="0" fontId="10" fillId="0" borderId="9" xfId="0" applyFont="1" applyBorder="1" applyAlignment="1">
      <alignment horizontal="left" vertical="top"/>
    </xf>
    <xf numFmtId="0" fontId="10" fillId="0" borderId="6" xfId="0" applyFont="1" applyBorder="1" applyAlignment="1">
      <alignment horizontal="left" vertical="top"/>
    </xf>
    <xf numFmtId="0" fontId="10" fillId="0" borderId="38" xfId="0" applyFont="1" applyBorder="1" applyAlignment="1">
      <alignment horizontal="left" vertical="top"/>
    </xf>
    <xf numFmtId="0" fontId="10" fillId="0" borderId="31" xfId="0" applyFont="1" applyBorder="1" applyAlignment="1">
      <alignment horizontal="left" vertical="top"/>
    </xf>
    <xf numFmtId="0" fontId="10" fillId="0" borderId="5" xfId="0" applyFont="1" applyBorder="1" applyAlignment="1">
      <alignment horizontal="left" vertical="top"/>
    </xf>
    <xf numFmtId="0" fontId="10" fillId="0" borderId="4" xfId="0" applyFont="1" applyBorder="1" applyAlignment="1">
      <alignment horizontal="left" vertical="top"/>
    </xf>
    <xf numFmtId="0" fontId="0" fillId="5" borderId="18" xfId="0" quotePrefix="1" applyFill="1" applyBorder="1" applyAlignment="1">
      <alignment horizontal="left" vertical="top" wrapText="1"/>
    </xf>
    <xf numFmtId="0" fontId="0" fillId="5" borderId="13" xfId="0" quotePrefix="1" applyFill="1" applyBorder="1" applyAlignment="1">
      <alignment horizontal="left" vertical="top" wrapText="1"/>
    </xf>
    <xf numFmtId="0" fontId="0" fillId="5" borderId="14" xfId="0" quotePrefix="1" applyFill="1" applyBorder="1" applyAlignment="1">
      <alignment horizontal="left" vertical="top" wrapText="1"/>
    </xf>
    <xf numFmtId="0" fontId="10" fillId="0" borderId="9" xfId="0" applyFont="1" applyBorder="1" applyAlignment="1">
      <alignment horizontal="left" wrapText="1"/>
    </xf>
    <xf numFmtId="0" fontId="10" fillId="0" borderId="6" xfId="0" applyFont="1" applyBorder="1" applyAlignment="1">
      <alignment horizontal="left" wrapText="1"/>
    </xf>
  </cellXfs>
  <cellStyles count="3">
    <cellStyle name="Standaard" xfId="0" builtinId="0"/>
    <cellStyle name="Standaard 2" xfId="2" xr:uid="{00000000-0005-0000-0000-000001000000}"/>
    <cellStyle name="Valuta" xfId="1" builtinId="4"/>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showGridLines="0" workbookViewId="0">
      <selection activeCell="B20" sqref="B20"/>
    </sheetView>
  </sheetViews>
  <sheetFormatPr defaultRowHeight="14.25" x14ac:dyDescent="0.2"/>
  <cols>
    <col min="1" max="1" width="5" style="231" customWidth="1"/>
    <col min="2" max="2" width="158.7109375" style="223" customWidth="1"/>
    <col min="3" max="3" width="9.140625" style="223"/>
    <col min="4" max="4" width="50.140625" style="223" customWidth="1"/>
    <col min="5" max="16384" width="9.140625" style="223"/>
  </cols>
  <sheetData>
    <row r="1" spans="1:4" x14ac:dyDescent="0.2">
      <c r="A1" s="220"/>
      <c r="B1" s="221"/>
      <c r="C1" s="222"/>
    </row>
    <row r="2" spans="1:4" ht="18" x14ac:dyDescent="0.25">
      <c r="A2" s="220"/>
      <c r="B2" s="232" t="s">
        <v>25</v>
      </c>
      <c r="C2" s="233"/>
      <c r="D2" s="224"/>
    </row>
    <row r="3" spans="1:4" x14ac:dyDescent="0.2">
      <c r="A3" s="220"/>
      <c r="B3" s="225"/>
      <c r="C3" s="225"/>
    </row>
    <row r="4" spans="1:4" ht="15" x14ac:dyDescent="0.25">
      <c r="A4" s="220"/>
      <c r="B4" s="226" t="s">
        <v>26</v>
      </c>
      <c r="C4" s="225"/>
    </row>
    <row r="5" spans="1:4" ht="28.5" x14ac:dyDescent="0.2">
      <c r="A5" s="227">
        <v>1</v>
      </c>
      <c r="B5" s="228" t="s">
        <v>176</v>
      </c>
      <c r="C5" s="228"/>
      <c r="D5" s="224"/>
    </row>
    <row r="6" spans="1:4" x14ac:dyDescent="0.2">
      <c r="A6" s="227">
        <v>2</v>
      </c>
      <c r="B6" s="228" t="s">
        <v>231</v>
      </c>
      <c r="C6" s="228"/>
      <c r="D6" s="224"/>
    </row>
    <row r="7" spans="1:4" x14ac:dyDescent="0.2">
      <c r="A7" s="227">
        <v>3</v>
      </c>
      <c r="B7" s="228" t="s">
        <v>178</v>
      </c>
      <c r="C7" s="228"/>
      <c r="D7" s="224"/>
    </row>
    <row r="8" spans="1:4" x14ac:dyDescent="0.2">
      <c r="A8" s="227">
        <v>4</v>
      </c>
      <c r="B8" s="228" t="s">
        <v>177</v>
      </c>
      <c r="C8" s="228"/>
      <c r="D8" s="224"/>
    </row>
    <row r="9" spans="1:4" ht="28.5" x14ac:dyDescent="0.2">
      <c r="A9" s="227">
        <v>5</v>
      </c>
      <c r="B9" s="228" t="s">
        <v>37</v>
      </c>
      <c r="C9" s="228"/>
      <c r="D9" s="224"/>
    </row>
    <row r="10" spans="1:4" x14ac:dyDescent="0.2">
      <c r="A10" s="227">
        <v>6</v>
      </c>
      <c r="B10" s="228" t="s">
        <v>38</v>
      </c>
      <c r="C10" s="228"/>
      <c r="D10" s="224"/>
    </row>
    <row r="11" spans="1:4" ht="15.75" customHeight="1" x14ac:dyDescent="0.2">
      <c r="A11" s="227">
        <v>7</v>
      </c>
      <c r="B11" s="228" t="s">
        <v>210</v>
      </c>
      <c r="C11" s="228"/>
      <c r="D11" s="224"/>
    </row>
    <row r="12" spans="1:4" ht="28.5" x14ac:dyDescent="0.2">
      <c r="A12" s="227">
        <v>8</v>
      </c>
      <c r="B12" s="228" t="s">
        <v>179</v>
      </c>
      <c r="C12" s="228"/>
      <c r="D12" s="224"/>
    </row>
    <row r="13" spans="1:4" x14ac:dyDescent="0.2">
      <c r="A13" s="227">
        <v>9</v>
      </c>
      <c r="B13" s="228" t="s">
        <v>232</v>
      </c>
      <c r="C13" s="228"/>
      <c r="D13" s="224"/>
    </row>
    <row r="14" spans="1:4" ht="28.5" x14ac:dyDescent="0.2">
      <c r="A14" s="227">
        <v>10</v>
      </c>
      <c r="B14" s="228" t="s">
        <v>182</v>
      </c>
      <c r="C14" s="228"/>
    </row>
    <row r="15" spans="1:4" ht="18" customHeight="1" x14ac:dyDescent="0.2">
      <c r="A15" s="227">
        <v>11</v>
      </c>
      <c r="B15" s="228" t="s">
        <v>183</v>
      </c>
      <c r="C15" s="228"/>
      <c r="D15" s="224"/>
    </row>
    <row r="16" spans="1:4" x14ac:dyDescent="0.2">
      <c r="A16" s="227">
        <v>12</v>
      </c>
      <c r="B16" s="228" t="s">
        <v>184</v>
      </c>
      <c r="C16" s="228"/>
      <c r="D16" s="224"/>
    </row>
    <row r="17" spans="1:8" s="230" customFormat="1" ht="12.75" x14ac:dyDescent="0.2">
      <c r="A17" s="234"/>
      <c r="B17" s="234"/>
      <c r="C17" s="234"/>
      <c r="D17" s="234"/>
      <c r="E17" s="234"/>
      <c r="F17" s="234"/>
      <c r="G17" s="234"/>
      <c r="H17" s="234"/>
    </row>
    <row r="18" spans="1:8" s="230" customFormat="1" ht="12.75" x14ac:dyDescent="0.2">
      <c r="A18" s="229"/>
      <c r="B18" s="229"/>
      <c r="C18" s="229"/>
      <c r="D18" s="229"/>
      <c r="E18" s="229"/>
      <c r="F18" s="229"/>
      <c r="G18" s="229"/>
      <c r="H18" s="229"/>
    </row>
  </sheetData>
  <sheetProtection algorithmName="SHA-512" hashValue="GBA/jJV11Jww+RoGqawEritwOfv9nFRw6GTV7EzEZbg+jI/Sf0X2OhDJRqFwusNEIKJEW5Cof7vwgpgUO9BBuw==" saltValue="v95oyzxqNfiZqfdK+hRUWA==" spinCount="100000" sheet="1" objects="1" scenarios="1"/>
  <mergeCells count="2">
    <mergeCell ref="B2:C2"/>
    <mergeCell ref="A17:H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showGridLines="0" zoomScaleNormal="100" workbookViewId="0">
      <selection activeCell="C13" sqref="C13:E13"/>
    </sheetView>
  </sheetViews>
  <sheetFormatPr defaultColWidth="9.140625" defaultRowHeight="12.75" x14ac:dyDescent="0.2"/>
  <cols>
    <col min="1" max="1" width="10.7109375" style="3" customWidth="1"/>
    <col min="2" max="2" width="89.28515625" style="3" customWidth="1"/>
    <col min="3" max="4" width="19" style="3" customWidth="1"/>
    <col min="5" max="5" width="30" style="3" customWidth="1"/>
    <col min="6" max="6" width="81.42578125" style="3" hidden="1" customWidth="1"/>
    <col min="7" max="7" width="0" style="2" hidden="1" customWidth="1"/>
    <col min="8" max="10" width="9.140625" style="2"/>
    <col min="11" max="11" width="18" style="2" customWidth="1"/>
    <col min="12" max="16384" width="9.140625" style="2"/>
  </cols>
  <sheetData>
    <row r="1" spans="1:11" s="1" customFormat="1" ht="20.25" x14ac:dyDescent="0.3">
      <c r="A1" s="242" t="s">
        <v>28</v>
      </c>
      <c r="B1" s="242"/>
      <c r="C1" s="242"/>
      <c r="D1" s="242"/>
      <c r="E1" s="242"/>
      <c r="F1" s="242"/>
    </row>
    <row r="2" spans="1:11" ht="26.25" customHeight="1" thickBot="1" x14ac:dyDescent="0.25">
      <c r="A2" s="238"/>
      <c r="B2" s="238"/>
      <c r="C2" s="238"/>
      <c r="D2" s="238"/>
      <c r="E2" s="238"/>
    </row>
    <row r="3" spans="1:11" x14ac:dyDescent="0.2">
      <c r="A3" s="4" t="s">
        <v>1</v>
      </c>
      <c r="B3" s="5"/>
      <c r="C3" s="5"/>
      <c r="D3" s="5"/>
      <c r="E3" s="6" t="s">
        <v>0</v>
      </c>
      <c r="I3" s="45"/>
    </row>
    <row r="4" spans="1:11" x14ac:dyDescent="0.2">
      <c r="A4" s="7"/>
      <c r="B4" s="239" t="s">
        <v>27</v>
      </c>
      <c r="C4" s="240"/>
      <c r="D4" s="8"/>
      <c r="E4" s="29">
        <f>'2. Eenheidsprijzen'!C140</f>
        <v>175000</v>
      </c>
    </row>
    <row r="5" spans="1:11" x14ac:dyDescent="0.2">
      <c r="A5" s="7"/>
      <c r="B5" s="239" t="s">
        <v>133</v>
      </c>
      <c r="C5" s="240"/>
      <c r="D5" s="8"/>
      <c r="E5" s="29">
        <f>'3. Implementatiefase'!G57</f>
        <v>0</v>
      </c>
    </row>
    <row r="6" spans="1:11" ht="13.5" thickBot="1" x14ac:dyDescent="0.25">
      <c r="A6" s="9"/>
      <c r="B6" s="241" t="s">
        <v>134</v>
      </c>
      <c r="C6" s="240"/>
      <c r="D6" s="22"/>
      <c r="E6" s="29">
        <f>'4. Beheer- en Onderhoudsfase'!E47</f>
        <v>0</v>
      </c>
    </row>
    <row r="7" spans="1:11" ht="15.75" thickBot="1" x14ac:dyDescent="0.25">
      <c r="A7" s="10"/>
      <c r="B7" s="11" t="s">
        <v>20</v>
      </c>
      <c r="C7" s="11"/>
      <c r="D7" s="11"/>
      <c r="E7" s="12">
        <f>SUM(E4:E6)</f>
        <v>175000</v>
      </c>
    </row>
    <row r="8" spans="1:11" x14ac:dyDescent="0.2">
      <c r="E8" s="13"/>
      <c r="K8" s="14"/>
    </row>
    <row r="9" spans="1:11" ht="13.5" thickBot="1" x14ac:dyDescent="0.25">
      <c r="A9" s="2"/>
      <c r="B9" s="2"/>
      <c r="C9" s="2"/>
      <c r="D9" s="2"/>
      <c r="E9" s="2"/>
    </row>
    <row r="10" spans="1:11" x14ac:dyDescent="0.2">
      <c r="A10" s="2"/>
      <c r="B10" s="15" t="s">
        <v>6</v>
      </c>
      <c r="C10" s="16"/>
      <c r="D10" s="16"/>
      <c r="E10" s="17"/>
    </row>
    <row r="11" spans="1:11" ht="15.75" customHeight="1" x14ac:dyDescent="0.2">
      <c r="A11" s="2"/>
      <c r="B11" s="18" t="s">
        <v>2</v>
      </c>
      <c r="C11" s="243"/>
      <c r="D11" s="244"/>
      <c r="E11" s="245"/>
    </row>
    <row r="12" spans="1:11" ht="14.25" customHeight="1" x14ac:dyDescent="0.2">
      <c r="A12" s="2"/>
      <c r="B12" s="18" t="s">
        <v>3</v>
      </c>
      <c r="C12" s="246"/>
      <c r="D12" s="247"/>
      <c r="E12" s="248"/>
    </row>
    <row r="13" spans="1:11" ht="99.75" customHeight="1" x14ac:dyDescent="0.2">
      <c r="A13" s="2"/>
      <c r="B13" s="18" t="s">
        <v>4</v>
      </c>
      <c r="C13" s="246"/>
      <c r="D13" s="247"/>
      <c r="E13" s="248"/>
    </row>
    <row r="14" spans="1:11" ht="15" customHeight="1" thickBot="1" x14ac:dyDescent="0.25">
      <c r="A14" s="2"/>
      <c r="B14" s="19" t="s">
        <v>5</v>
      </c>
      <c r="C14" s="235"/>
      <c r="D14" s="236"/>
      <c r="E14" s="237"/>
    </row>
    <row r="15" spans="1:11" x14ac:dyDescent="0.2">
      <c r="A15" s="2"/>
      <c r="B15" s="2"/>
      <c r="C15" s="2"/>
      <c r="D15" s="2"/>
      <c r="E15" s="2"/>
    </row>
    <row r="16" spans="1:11" x14ac:dyDescent="0.2">
      <c r="A16" s="2"/>
      <c r="B16" s="2"/>
      <c r="C16" s="2"/>
      <c r="D16" s="2"/>
      <c r="E16" s="2"/>
    </row>
    <row r="17" spans="1:6" x14ac:dyDescent="0.2">
      <c r="A17" s="2"/>
      <c r="B17" s="20"/>
      <c r="C17" s="2"/>
      <c r="D17" s="2"/>
      <c r="E17" s="2"/>
    </row>
    <row r="18" spans="1:6" ht="15.75" customHeight="1" x14ac:dyDescent="0.2">
      <c r="A18" s="2"/>
      <c r="B18" s="21"/>
      <c r="C18" s="2"/>
      <c r="D18" s="2"/>
      <c r="E18" s="2"/>
    </row>
    <row r="19" spans="1:6" ht="15.75" customHeight="1" x14ac:dyDescent="0.2">
      <c r="A19" s="2"/>
      <c r="B19" s="2"/>
      <c r="C19" s="2"/>
      <c r="D19" s="2"/>
      <c r="E19" s="2"/>
    </row>
    <row r="20" spans="1:6" x14ac:dyDescent="0.2">
      <c r="F20" s="2"/>
    </row>
    <row r="22" spans="1:6" ht="12.75" customHeight="1" x14ac:dyDescent="0.2">
      <c r="B22" s="2"/>
      <c r="C22" s="2"/>
      <c r="D22" s="2"/>
      <c r="E22" s="2"/>
    </row>
  </sheetData>
  <sheetProtection algorithmName="SHA-512" hashValue="evCymk7Y503JDirKtvIA8n6ejTditIbbEz7bQ0WoUvP6Ciw5pi5HUOqs9K1sjbpBjSkJ/NbVCLbzb9+YdH/SWg==" saltValue="D3903XhmIui5GnfV00cEZw==" spinCount="100000" sheet="1" objects="1" scenarios="1"/>
  <mergeCells count="9">
    <mergeCell ref="C14:E14"/>
    <mergeCell ref="A2:E2"/>
    <mergeCell ref="B5:C5"/>
    <mergeCell ref="B6:C6"/>
    <mergeCell ref="A1:F1"/>
    <mergeCell ref="B4:C4"/>
    <mergeCell ref="C11:E11"/>
    <mergeCell ref="C12:E12"/>
    <mergeCell ref="C13:E13"/>
  </mergeCells>
  <pageMargins left="0.70866141732283472" right="0.39370078740157483" top="0.74803149606299213" bottom="0.49"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1"/>
  <sheetViews>
    <sheetView showGridLines="0" zoomScaleNormal="100" workbookViewId="0">
      <pane ySplit="2" topLeftCell="A119" activePane="bottomLeft" state="frozen"/>
      <selection pane="bottomLeft" activeCell="D139" sqref="D139"/>
    </sheetView>
  </sheetViews>
  <sheetFormatPr defaultRowHeight="15" x14ac:dyDescent="0.25"/>
  <cols>
    <col min="1" max="1" width="66.5703125" style="25" customWidth="1"/>
    <col min="2" max="2" width="13.140625" style="25" bestFit="1" customWidth="1"/>
    <col min="3" max="3" width="12.7109375" style="71" customWidth="1"/>
    <col min="4" max="4" width="12.42578125" style="25" bestFit="1" customWidth="1"/>
    <col min="5" max="5" width="79.28515625" style="72" customWidth="1"/>
    <col min="6" max="6" width="18" style="25" customWidth="1"/>
    <col min="7" max="7" width="21.42578125" style="25" customWidth="1"/>
    <col min="8" max="16384" width="9.140625" style="25"/>
  </cols>
  <sheetData>
    <row r="1" spans="1:12" s="64" customFormat="1" ht="21" x14ac:dyDescent="0.25">
      <c r="A1" s="63" t="s">
        <v>23</v>
      </c>
      <c r="C1" s="65"/>
      <c r="E1" s="66"/>
    </row>
    <row r="2" spans="1:12" ht="15.75" x14ac:dyDescent="0.25">
      <c r="A2" s="24" t="s">
        <v>181</v>
      </c>
      <c r="B2" s="67"/>
      <c r="C2" s="68"/>
      <c r="D2" s="67"/>
      <c r="E2" s="69"/>
      <c r="F2" s="70"/>
      <c r="G2" s="70"/>
      <c r="H2" s="70"/>
      <c r="I2" s="70"/>
      <c r="J2" s="70"/>
    </row>
    <row r="3" spans="1:12" ht="22.5" customHeight="1" x14ac:dyDescent="0.25">
      <c r="A3" s="24"/>
      <c r="J3" s="73"/>
    </row>
    <row r="4" spans="1:12" x14ac:dyDescent="0.25">
      <c r="A4" s="24" t="s">
        <v>206</v>
      </c>
      <c r="J4" s="73"/>
    </row>
    <row r="5" spans="1:12" x14ac:dyDescent="0.25">
      <c r="A5" s="24" t="s">
        <v>180</v>
      </c>
      <c r="J5" s="73"/>
    </row>
    <row r="6" spans="1:12" ht="15.75" thickBot="1" x14ac:dyDescent="0.3">
      <c r="A6" s="24"/>
      <c r="J6" s="73"/>
    </row>
    <row r="7" spans="1:12" ht="19.5" thickBot="1" x14ac:dyDescent="0.3">
      <c r="A7" s="74" t="s">
        <v>69</v>
      </c>
      <c r="B7" s="75"/>
      <c r="C7" s="76"/>
      <c r="D7" s="75"/>
      <c r="E7" s="77"/>
      <c r="G7" s="78"/>
      <c r="H7" s="78"/>
      <c r="I7" s="78"/>
      <c r="J7" s="78"/>
    </row>
    <row r="8" spans="1:12" ht="30.75" thickBot="1" x14ac:dyDescent="0.3">
      <c r="A8" s="79" t="s">
        <v>11</v>
      </c>
      <c r="B8" s="80" t="s">
        <v>64</v>
      </c>
      <c r="C8" s="80" t="s">
        <v>49</v>
      </c>
      <c r="D8" s="81" t="s">
        <v>7</v>
      </c>
      <c r="E8" s="249" t="s">
        <v>12</v>
      </c>
      <c r="F8" s="250"/>
      <c r="G8" s="251"/>
      <c r="H8" s="24"/>
      <c r="I8" s="24"/>
      <c r="J8" s="73"/>
    </row>
    <row r="9" spans="1:12" ht="15" customHeight="1" x14ac:dyDescent="0.25">
      <c r="A9" s="82" t="s">
        <v>48</v>
      </c>
      <c r="B9" s="133"/>
      <c r="C9" s="83" t="s">
        <v>62</v>
      </c>
      <c r="D9" s="84" t="s">
        <v>62</v>
      </c>
      <c r="E9" s="252" t="s">
        <v>190</v>
      </c>
      <c r="F9" s="253"/>
      <c r="G9" s="254"/>
      <c r="H9" s="24"/>
      <c r="I9" s="24"/>
      <c r="J9" s="24"/>
      <c r="K9" s="24"/>
      <c r="L9" s="73"/>
    </row>
    <row r="10" spans="1:12" ht="30.75" thickBot="1" x14ac:dyDescent="0.3">
      <c r="A10" s="82" t="s">
        <v>157</v>
      </c>
      <c r="B10" s="133"/>
      <c r="C10" s="83" t="s">
        <v>62</v>
      </c>
      <c r="D10" s="84" t="s">
        <v>62</v>
      </c>
      <c r="E10" s="255"/>
      <c r="F10" s="256"/>
      <c r="G10" s="257"/>
      <c r="H10" s="24"/>
      <c r="I10" s="24"/>
      <c r="J10" s="24"/>
      <c r="K10" s="24"/>
      <c r="L10" s="73"/>
    </row>
    <row r="11" spans="1:12" ht="36" customHeight="1" thickBot="1" x14ac:dyDescent="0.3">
      <c r="A11" s="85" t="s">
        <v>63</v>
      </c>
      <c r="B11" s="134"/>
      <c r="C11" s="53">
        <v>175000</v>
      </c>
      <c r="D11" s="55">
        <f>(1-B11)*C11</f>
        <v>175000</v>
      </c>
      <c r="E11" s="263" t="s">
        <v>65</v>
      </c>
      <c r="F11" s="264"/>
      <c r="G11" s="265"/>
      <c r="H11" s="24"/>
      <c r="I11" s="24"/>
      <c r="J11" s="73"/>
    </row>
    <row r="12" spans="1:12" ht="15.75" thickBot="1" x14ac:dyDescent="0.3">
      <c r="C12" s="25"/>
      <c r="E12" s="25"/>
    </row>
    <row r="13" spans="1:12" ht="19.5" thickBot="1" x14ac:dyDescent="0.3">
      <c r="A13" s="74" t="s">
        <v>29</v>
      </c>
      <c r="B13" s="75"/>
      <c r="C13" s="76"/>
      <c r="D13" s="75"/>
      <c r="E13" s="77"/>
      <c r="G13" s="78"/>
      <c r="H13" s="78"/>
      <c r="I13" s="78"/>
      <c r="J13" s="78"/>
    </row>
    <row r="14" spans="1:12" ht="15.75" thickBot="1" x14ac:dyDescent="0.3">
      <c r="A14" s="79" t="s">
        <v>11</v>
      </c>
      <c r="B14" s="86" t="s">
        <v>10</v>
      </c>
      <c r="C14" s="87" t="s">
        <v>19</v>
      </c>
      <c r="D14" s="86" t="s">
        <v>7</v>
      </c>
      <c r="E14" s="88" t="s">
        <v>12</v>
      </c>
      <c r="F14" s="24"/>
      <c r="G14" s="132"/>
      <c r="H14" s="24"/>
      <c r="I14" s="24"/>
      <c r="J14" s="73"/>
    </row>
    <row r="15" spans="1:12" ht="45" customHeight="1" x14ac:dyDescent="0.25">
      <c r="A15" s="82" t="s">
        <v>105</v>
      </c>
      <c r="B15" s="47"/>
      <c r="C15" s="89">
        <v>180</v>
      </c>
      <c r="D15" s="30">
        <f>B15*C15</f>
        <v>0</v>
      </c>
      <c r="E15" s="268" t="s">
        <v>196</v>
      </c>
      <c r="J15" s="73"/>
    </row>
    <row r="16" spans="1:12" x14ac:dyDescent="0.25">
      <c r="A16" s="82" t="s">
        <v>106</v>
      </c>
      <c r="B16" s="47"/>
      <c r="C16" s="89">
        <v>30</v>
      </c>
      <c r="D16" s="30">
        <f t="shared" ref="D16:D34" si="0">B16*C16</f>
        <v>0</v>
      </c>
      <c r="E16" s="269"/>
      <c r="J16" s="73"/>
    </row>
    <row r="17" spans="1:10" x14ac:dyDescent="0.25">
      <c r="A17" s="82" t="s">
        <v>47</v>
      </c>
      <c r="B17" s="47"/>
      <c r="C17" s="89">
        <v>80</v>
      </c>
      <c r="D17" s="30">
        <f t="shared" si="0"/>
        <v>0</v>
      </c>
      <c r="E17" s="269"/>
      <c r="J17" s="73"/>
    </row>
    <row r="18" spans="1:10" x14ac:dyDescent="0.25">
      <c r="A18" s="82" t="s">
        <v>154</v>
      </c>
      <c r="B18" s="47"/>
      <c r="C18" s="89">
        <v>200</v>
      </c>
      <c r="D18" s="30">
        <f t="shared" si="0"/>
        <v>0</v>
      </c>
      <c r="E18" s="269"/>
      <c r="J18" s="73"/>
    </row>
    <row r="19" spans="1:10" ht="15.75" thickBot="1" x14ac:dyDescent="0.3">
      <c r="A19" s="82" t="s">
        <v>155</v>
      </c>
      <c r="B19" s="47"/>
      <c r="C19" s="89">
        <v>200</v>
      </c>
      <c r="D19" s="30">
        <f t="shared" si="0"/>
        <v>0</v>
      </c>
      <c r="E19" s="270"/>
      <c r="J19" s="73"/>
    </row>
    <row r="20" spans="1:10" ht="15.75" thickBot="1" x14ac:dyDescent="0.3">
      <c r="A20" s="82" t="s">
        <v>116</v>
      </c>
      <c r="B20" s="47"/>
      <c r="C20" s="89">
        <v>5</v>
      </c>
      <c r="D20" s="33">
        <f t="shared" si="0"/>
        <v>0</v>
      </c>
      <c r="E20" s="90"/>
      <c r="J20" s="73"/>
    </row>
    <row r="21" spans="1:10" ht="45" x14ac:dyDescent="0.25">
      <c r="A21" s="82" t="s">
        <v>50</v>
      </c>
      <c r="B21" s="47"/>
      <c r="C21" s="89">
        <v>150</v>
      </c>
      <c r="D21" s="30">
        <f t="shared" si="0"/>
        <v>0</v>
      </c>
      <c r="E21" s="258" t="s">
        <v>197</v>
      </c>
      <c r="J21" s="73"/>
    </row>
    <row r="22" spans="1:10" ht="105" x14ac:dyDescent="0.25">
      <c r="A22" s="82" t="s">
        <v>234</v>
      </c>
      <c r="B22" s="47"/>
      <c r="C22" s="89">
        <v>80</v>
      </c>
      <c r="D22" s="30">
        <f t="shared" si="0"/>
        <v>0</v>
      </c>
      <c r="E22" s="259"/>
      <c r="J22" s="73"/>
    </row>
    <row r="23" spans="1:10" ht="105.75" thickBot="1" x14ac:dyDescent="0.3">
      <c r="A23" s="82" t="s">
        <v>235</v>
      </c>
      <c r="B23" s="47"/>
      <c r="C23" s="89">
        <v>100</v>
      </c>
      <c r="D23" s="30">
        <f t="shared" si="0"/>
        <v>0</v>
      </c>
      <c r="E23" s="260"/>
      <c r="J23" s="73"/>
    </row>
    <row r="24" spans="1:10" ht="30" customHeight="1" x14ac:dyDescent="0.25">
      <c r="A24" s="82" t="s">
        <v>107</v>
      </c>
      <c r="B24" s="47"/>
      <c r="C24" s="89">
        <v>3</v>
      </c>
      <c r="D24" s="30">
        <f t="shared" si="0"/>
        <v>0</v>
      </c>
      <c r="E24" s="271" t="s">
        <v>191</v>
      </c>
      <c r="J24" s="73"/>
    </row>
    <row r="25" spans="1:10" x14ac:dyDescent="0.25">
      <c r="A25" s="82" t="s">
        <v>108</v>
      </c>
      <c r="B25" s="47"/>
      <c r="C25" s="89">
        <v>3</v>
      </c>
      <c r="D25" s="30">
        <f t="shared" si="0"/>
        <v>0</v>
      </c>
      <c r="E25" s="272"/>
      <c r="J25" s="73"/>
    </row>
    <row r="26" spans="1:10" ht="30" x14ac:dyDescent="0.25">
      <c r="A26" s="82" t="s">
        <v>220</v>
      </c>
      <c r="B26" s="47"/>
      <c r="C26" s="89">
        <v>100</v>
      </c>
      <c r="D26" s="30">
        <f t="shared" si="0"/>
        <v>0</v>
      </c>
      <c r="E26" s="266" t="s">
        <v>117</v>
      </c>
      <c r="J26" s="73"/>
    </row>
    <row r="27" spans="1:10" ht="30" x14ac:dyDescent="0.25">
      <c r="A27" s="82" t="s">
        <v>219</v>
      </c>
      <c r="B27" s="47"/>
      <c r="C27" s="89">
        <v>20</v>
      </c>
      <c r="D27" s="30">
        <f t="shared" si="0"/>
        <v>0</v>
      </c>
      <c r="E27" s="267"/>
      <c r="J27" s="73"/>
    </row>
    <row r="28" spans="1:10" x14ac:dyDescent="0.25">
      <c r="A28" s="82" t="s">
        <v>217</v>
      </c>
      <c r="B28" s="47"/>
      <c r="C28" s="89">
        <v>50</v>
      </c>
      <c r="D28" s="30">
        <f t="shared" si="0"/>
        <v>0</v>
      </c>
      <c r="E28" s="266" t="s">
        <v>68</v>
      </c>
      <c r="J28" s="73"/>
    </row>
    <row r="29" spans="1:10" ht="30" x14ac:dyDescent="0.25">
      <c r="A29" s="82" t="s">
        <v>218</v>
      </c>
      <c r="B29" s="47"/>
      <c r="C29" s="89">
        <v>50</v>
      </c>
      <c r="D29" s="30">
        <f t="shared" si="0"/>
        <v>0</v>
      </c>
      <c r="E29" s="267"/>
      <c r="J29" s="73"/>
    </row>
    <row r="30" spans="1:10" x14ac:dyDescent="0.25">
      <c r="A30" s="82" t="s">
        <v>51</v>
      </c>
      <c r="B30" s="47"/>
      <c r="C30" s="89">
        <v>100</v>
      </c>
      <c r="D30" s="30">
        <f t="shared" si="0"/>
        <v>0</v>
      </c>
      <c r="E30" s="91" t="s">
        <v>67</v>
      </c>
      <c r="J30" s="73"/>
    </row>
    <row r="31" spans="1:10" x14ac:dyDescent="0.25">
      <c r="A31" s="82" t="s">
        <v>66</v>
      </c>
      <c r="B31" s="47"/>
      <c r="C31" s="89">
        <v>80</v>
      </c>
      <c r="D31" s="30">
        <f t="shared" si="0"/>
        <v>0</v>
      </c>
      <c r="E31" s="91"/>
    </row>
    <row r="32" spans="1:10" ht="30" x14ac:dyDescent="0.25">
      <c r="A32" s="82" t="s">
        <v>110</v>
      </c>
      <c r="B32" s="47"/>
      <c r="C32" s="89">
        <v>10</v>
      </c>
      <c r="D32" s="30">
        <f t="shared" si="0"/>
        <v>0</v>
      </c>
      <c r="E32" s="91"/>
    </row>
    <row r="33" spans="1:5" ht="30" x14ac:dyDescent="0.25">
      <c r="A33" s="82" t="s">
        <v>111</v>
      </c>
      <c r="B33" s="47"/>
      <c r="C33" s="89">
        <v>3</v>
      </c>
      <c r="D33" s="30">
        <f t="shared" si="0"/>
        <v>0</v>
      </c>
      <c r="E33" s="91"/>
    </row>
    <row r="34" spans="1:5" ht="30.75" thickBot="1" x14ac:dyDescent="0.3">
      <c r="A34" s="85" t="s">
        <v>112</v>
      </c>
      <c r="B34" s="59"/>
      <c r="C34" s="92">
        <v>10</v>
      </c>
      <c r="D34" s="55">
        <f t="shared" si="0"/>
        <v>0</v>
      </c>
      <c r="E34" s="93"/>
    </row>
    <row r="35" spans="1:5" ht="15.75" thickBot="1" x14ac:dyDescent="0.3">
      <c r="A35" s="72"/>
      <c r="B35" s="26"/>
      <c r="C35" s="27"/>
      <c r="D35" s="26"/>
    </row>
    <row r="36" spans="1:5" ht="19.5" thickBot="1" x14ac:dyDescent="0.3">
      <c r="A36" s="94" t="s">
        <v>75</v>
      </c>
    </row>
    <row r="37" spans="1:5" x14ac:dyDescent="0.25">
      <c r="A37" s="79" t="s">
        <v>11</v>
      </c>
      <c r="B37" s="95" t="s">
        <v>10</v>
      </c>
      <c r="C37" s="96" t="s">
        <v>19</v>
      </c>
      <c r="D37" s="95" t="s">
        <v>7</v>
      </c>
      <c r="E37" s="97" t="s">
        <v>12</v>
      </c>
    </row>
    <row r="38" spans="1:5" x14ac:dyDescent="0.25">
      <c r="A38" s="82" t="s">
        <v>14</v>
      </c>
      <c r="B38" s="34"/>
      <c r="C38" s="31">
        <v>50</v>
      </c>
      <c r="D38" s="30">
        <f>B38*C38</f>
        <v>0</v>
      </c>
      <c r="E38" s="274" t="s">
        <v>224</v>
      </c>
    </row>
    <row r="39" spans="1:5" x14ac:dyDescent="0.25">
      <c r="A39" s="82" t="s">
        <v>76</v>
      </c>
      <c r="B39" s="34"/>
      <c r="C39" s="31">
        <v>20</v>
      </c>
      <c r="D39" s="30">
        <f>B39*C39</f>
        <v>0</v>
      </c>
      <c r="E39" s="275"/>
    </row>
    <row r="40" spans="1:5" x14ac:dyDescent="0.25">
      <c r="A40" s="82" t="s">
        <v>203</v>
      </c>
      <c r="B40" s="34"/>
      <c r="C40" s="31">
        <v>80</v>
      </c>
      <c r="D40" s="30">
        <f>B40*C40</f>
        <v>0</v>
      </c>
      <c r="E40" s="275"/>
    </row>
    <row r="41" spans="1:5" ht="30.75" thickBot="1" x14ac:dyDescent="0.3">
      <c r="A41" s="85" t="s">
        <v>202</v>
      </c>
      <c r="B41" s="54"/>
      <c r="C41" s="58">
        <v>20</v>
      </c>
      <c r="D41" s="55">
        <f>B41*C41</f>
        <v>0</v>
      </c>
      <c r="E41" s="276"/>
    </row>
    <row r="42" spans="1:5" ht="15.75" thickBot="1" x14ac:dyDescent="0.3">
      <c r="A42" s="72"/>
    </row>
    <row r="43" spans="1:5" ht="19.5" thickBot="1" x14ac:dyDescent="0.3">
      <c r="A43" s="94" t="s">
        <v>199</v>
      </c>
      <c r="B43" s="100"/>
      <c r="D43" s="100"/>
    </row>
    <row r="44" spans="1:5" x14ac:dyDescent="0.25">
      <c r="A44" s="79" t="s">
        <v>11</v>
      </c>
      <c r="B44" s="86" t="s">
        <v>10</v>
      </c>
      <c r="C44" s="96" t="s">
        <v>19</v>
      </c>
      <c r="D44" s="95" t="s">
        <v>7</v>
      </c>
      <c r="E44" s="88" t="s">
        <v>12</v>
      </c>
    </row>
    <row r="45" spans="1:5" ht="30" customHeight="1" x14ac:dyDescent="0.25">
      <c r="A45" s="101" t="s">
        <v>77</v>
      </c>
      <c r="B45" s="34"/>
      <c r="C45" s="31">
        <v>10</v>
      </c>
      <c r="D45" s="30">
        <f t="shared" ref="D45:D48" si="1">B45*C45</f>
        <v>0</v>
      </c>
      <c r="E45" s="261" t="s">
        <v>198</v>
      </c>
    </row>
    <row r="46" spans="1:5" ht="16.5" customHeight="1" x14ac:dyDescent="0.25">
      <c r="A46" s="101" t="s">
        <v>78</v>
      </c>
      <c r="B46" s="34"/>
      <c r="C46" s="31">
        <v>10</v>
      </c>
      <c r="D46" s="30">
        <f t="shared" si="1"/>
        <v>0</v>
      </c>
      <c r="E46" s="261"/>
    </row>
    <row r="47" spans="1:5" ht="16.5" customHeight="1" x14ac:dyDescent="0.25">
      <c r="A47" s="102" t="s">
        <v>200</v>
      </c>
      <c r="B47" s="61"/>
      <c r="C47" s="62">
        <v>10</v>
      </c>
      <c r="D47" s="30">
        <f t="shared" si="1"/>
        <v>0</v>
      </c>
      <c r="E47" s="98" t="s">
        <v>201</v>
      </c>
    </row>
    <row r="48" spans="1:5" ht="16.5" customHeight="1" thickBot="1" x14ac:dyDescent="0.3">
      <c r="A48" s="103" t="s">
        <v>113</v>
      </c>
      <c r="B48" s="56"/>
      <c r="C48" s="57">
        <v>4</v>
      </c>
      <c r="D48" s="53">
        <f t="shared" si="1"/>
        <v>0</v>
      </c>
      <c r="E48" s="104" t="s">
        <v>114</v>
      </c>
    </row>
    <row r="49" spans="1:12" ht="15.75" thickBot="1" x14ac:dyDescent="0.3"/>
    <row r="50" spans="1:12" ht="19.5" thickBot="1" x14ac:dyDescent="0.3">
      <c r="A50" s="94" t="s">
        <v>225</v>
      </c>
      <c r="B50" s="105"/>
      <c r="C50" s="106"/>
      <c r="D50" s="105"/>
      <c r="E50" s="107"/>
    </row>
    <row r="51" spans="1:12" x14ac:dyDescent="0.25">
      <c r="A51" s="79" t="s">
        <v>11</v>
      </c>
      <c r="B51" s="86" t="s">
        <v>10</v>
      </c>
      <c r="C51" s="96" t="s">
        <v>19</v>
      </c>
      <c r="D51" s="95" t="s">
        <v>7</v>
      </c>
      <c r="E51" s="97" t="s">
        <v>12</v>
      </c>
    </row>
    <row r="52" spans="1:12" ht="30" customHeight="1" x14ac:dyDescent="0.25">
      <c r="A52" s="82" t="s">
        <v>94</v>
      </c>
      <c r="B52" s="35"/>
      <c r="C52" s="32">
        <v>500</v>
      </c>
      <c r="D52" s="33">
        <f>B52*C52</f>
        <v>0</v>
      </c>
      <c r="E52" s="274" t="s">
        <v>212</v>
      </c>
    </row>
    <row r="53" spans="1:12" x14ac:dyDescent="0.25">
      <c r="A53" s="82" t="s">
        <v>95</v>
      </c>
      <c r="B53" s="35"/>
      <c r="C53" s="32">
        <v>100</v>
      </c>
      <c r="D53" s="33">
        <f>B53*C53</f>
        <v>0</v>
      </c>
      <c r="E53" s="275"/>
    </row>
    <row r="54" spans="1:12" ht="15.75" thickBot="1" x14ac:dyDescent="0.3">
      <c r="A54" s="85" t="s">
        <v>96</v>
      </c>
      <c r="B54" s="56"/>
      <c r="C54" s="57">
        <v>100</v>
      </c>
      <c r="D54" s="53">
        <f>B54*C54</f>
        <v>0</v>
      </c>
      <c r="E54" s="276"/>
    </row>
    <row r="55" spans="1:12" ht="15.75" thickBot="1" x14ac:dyDescent="0.3">
      <c r="A55" s="85" t="s">
        <v>226</v>
      </c>
      <c r="B55" s="56"/>
      <c r="C55" s="57">
        <v>200</v>
      </c>
      <c r="D55" s="53">
        <f>B55*C55</f>
        <v>0</v>
      </c>
      <c r="E55" s="99"/>
    </row>
    <row r="56" spans="1:12" ht="30.75" thickBot="1" x14ac:dyDescent="0.3">
      <c r="A56" s="85" t="s">
        <v>166</v>
      </c>
      <c r="B56" s="56"/>
      <c r="C56" s="57">
        <v>100</v>
      </c>
      <c r="D56" s="53">
        <f>B56*C56</f>
        <v>0</v>
      </c>
      <c r="E56" s="108" t="s">
        <v>53</v>
      </c>
    </row>
    <row r="57" spans="1:12" ht="15.75" thickBot="1" x14ac:dyDescent="0.3">
      <c r="A57" s="72"/>
      <c r="B57" s="72"/>
      <c r="C57" s="27"/>
      <c r="D57" s="26"/>
    </row>
    <row r="58" spans="1:12" ht="19.5" thickBot="1" x14ac:dyDescent="0.3">
      <c r="A58" s="74" t="s">
        <v>70</v>
      </c>
      <c r="B58" s="75"/>
      <c r="C58" s="76"/>
      <c r="D58" s="75"/>
      <c r="E58" s="77"/>
      <c r="G58" s="78"/>
      <c r="H58" s="78"/>
      <c r="I58" s="78"/>
      <c r="J58" s="78"/>
    </row>
    <row r="59" spans="1:12" ht="30" x14ac:dyDescent="0.25">
      <c r="A59" s="79" t="s">
        <v>11</v>
      </c>
      <c r="B59" s="80" t="s">
        <v>73</v>
      </c>
      <c r="C59" s="80" t="s">
        <v>49</v>
      </c>
      <c r="D59" s="80" t="s">
        <v>7</v>
      </c>
      <c r="E59" s="109" t="s">
        <v>12</v>
      </c>
      <c r="G59" s="78"/>
      <c r="H59" s="24"/>
      <c r="I59" s="24"/>
      <c r="J59" s="73"/>
    </row>
    <row r="60" spans="1:12" ht="15" customHeight="1" x14ac:dyDescent="0.25">
      <c r="A60" s="82" t="s">
        <v>71</v>
      </c>
      <c r="B60" s="133"/>
      <c r="C60" s="110">
        <f>B52*250</f>
        <v>0</v>
      </c>
      <c r="D60" s="33">
        <f>B60*C60</f>
        <v>0</v>
      </c>
      <c r="E60" s="277" t="s">
        <v>204</v>
      </c>
      <c r="G60" s="78"/>
      <c r="H60" s="24"/>
      <c r="I60" s="24"/>
      <c r="J60" s="24"/>
      <c r="K60" s="24"/>
      <c r="L60" s="73"/>
    </row>
    <row r="61" spans="1:12" ht="16.5" customHeight="1" thickBot="1" x14ac:dyDescent="0.3">
      <c r="A61" s="111" t="s">
        <v>72</v>
      </c>
      <c r="B61" s="134"/>
      <c r="C61" s="112">
        <f>B52*250</f>
        <v>0</v>
      </c>
      <c r="D61" s="53">
        <f>B61*C61</f>
        <v>0</v>
      </c>
      <c r="E61" s="257"/>
      <c r="G61" s="78"/>
      <c r="H61" s="24"/>
      <c r="I61" s="24"/>
      <c r="J61" s="24"/>
      <c r="K61" s="24"/>
      <c r="L61" s="73"/>
    </row>
    <row r="62" spans="1:12" ht="19.5" thickBot="1" x14ac:dyDescent="0.3">
      <c r="A62" s="113"/>
      <c r="G62" s="78"/>
    </row>
    <row r="63" spans="1:12" ht="19.5" thickBot="1" x14ac:dyDescent="0.3">
      <c r="A63" s="94" t="s">
        <v>13</v>
      </c>
      <c r="G63" s="78"/>
    </row>
    <row r="64" spans="1:12" ht="18.75" x14ac:dyDescent="0.25">
      <c r="A64" s="79" t="s">
        <v>11</v>
      </c>
      <c r="B64" s="95" t="s">
        <v>10</v>
      </c>
      <c r="C64" s="96" t="s">
        <v>19</v>
      </c>
      <c r="D64" s="95" t="s">
        <v>7</v>
      </c>
      <c r="E64" s="97" t="s">
        <v>12</v>
      </c>
      <c r="G64" s="78"/>
    </row>
    <row r="65" spans="1:5" ht="30" customHeight="1" x14ac:dyDescent="0.25">
      <c r="A65" s="82" t="s">
        <v>109</v>
      </c>
      <c r="B65" s="34"/>
      <c r="C65" s="114">
        <v>2</v>
      </c>
      <c r="D65" s="30">
        <f t="shared" ref="D65:D66" si="2">B65*C65</f>
        <v>0</v>
      </c>
      <c r="E65" s="274" t="s">
        <v>205</v>
      </c>
    </row>
    <row r="66" spans="1:5" ht="15.75" thickBot="1" x14ac:dyDescent="0.3">
      <c r="A66" s="85" t="s">
        <v>21</v>
      </c>
      <c r="B66" s="54"/>
      <c r="C66" s="115">
        <v>2</v>
      </c>
      <c r="D66" s="55">
        <f t="shared" si="2"/>
        <v>0</v>
      </c>
      <c r="E66" s="276"/>
    </row>
    <row r="67" spans="1:5" x14ac:dyDescent="0.25">
      <c r="C67" s="25"/>
      <c r="E67" s="25"/>
    </row>
    <row r="68" spans="1:5" ht="15.75" thickBot="1" x14ac:dyDescent="0.3">
      <c r="A68" s="72"/>
    </row>
    <row r="69" spans="1:5" ht="19.5" thickBot="1" x14ac:dyDescent="0.3">
      <c r="A69" s="94" t="s">
        <v>88</v>
      </c>
      <c r="B69" s="105"/>
      <c r="C69" s="106"/>
      <c r="D69" s="105"/>
      <c r="E69" s="116" t="s">
        <v>98</v>
      </c>
    </row>
    <row r="70" spans="1:5" ht="45" customHeight="1" x14ac:dyDescent="0.25">
      <c r="A70" s="79" t="s">
        <v>11</v>
      </c>
      <c r="B70" s="95" t="s">
        <v>10</v>
      </c>
      <c r="C70" s="96" t="s">
        <v>19</v>
      </c>
      <c r="D70" s="95" t="s">
        <v>7</v>
      </c>
      <c r="E70" s="97" t="s">
        <v>12</v>
      </c>
    </row>
    <row r="71" spans="1:5" ht="30" customHeight="1" x14ac:dyDescent="0.25">
      <c r="A71" s="117" t="s">
        <v>79</v>
      </c>
      <c r="B71" s="34"/>
      <c r="C71" s="118">
        <v>0</v>
      </c>
      <c r="D71" s="30">
        <v>0</v>
      </c>
      <c r="E71" s="274" t="s">
        <v>82</v>
      </c>
    </row>
    <row r="72" spans="1:5" x14ac:dyDescent="0.25">
      <c r="A72" s="117" t="s">
        <v>80</v>
      </c>
      <c r="B72" s="34"/>
      <c r="C72" s="118">
        <v>0</v>
      </c>
      <c r="D72" s="30">
        <v>0</v>
      </c>
      <c r="E72" s="278"/>
    </row>
    <row r="73" spans="1:5" ht="30" customHeight="1" x14ac:dyDescent="0.25">
      <c r="A73" s="117" t="s">
        <v>81</v>
      </c>
      <c r="B73" s="34"/>
      <c r="C73" s="118">
        <v>0</v>
      </c>
      <c r="D73" s="30">
        <v>0</v>
      </c>
      <c r="E73" s="274" t="s">
        <v>87</v>
      </c>
    </row>
    <row r="74" spans="1:5" x14ac:dyDescent="0.25">
      <c r="A74" s="117" t="s">
        <v>83</v>
      </c>
      <c r="B74" s="34"/>
      <c r="C74" s="118">
        <v>0</v>
      </c>
      <c r="D74" s="30">
        <v>0</v>
      </c>
      <c r="E74" s="278"/>
    </row>
    <row r="75" spans="1:5" x14ac:dyDescent="0.25">
      <c r="A75" s="117" t="s">
        <v>84</v>
      </c>
      <c r="B75" s="34"/>
      <c r="C75" s="118">
        <v>0</v>
      </c>
      <c r="D75" s="30">
        <v>0</v>
      </c>
      <c r="E75" s="274" t="s">
        <v>86</v>
      </c>
    </row>
    <row r="76" spans="1:5" x14ac:dyDescent="0.25">
      <c r="A76" s="117" t="s">
        <v>85</v>
      </c>
      <c r="B76" s="34"/>
      <c r="C76" s="118">
        <v>0</v>
      </c>
      <c r="D76" s="30">
        <v>0</v>
      </c>
      <c r="E76" s="278"/>
    </row>
    <row r="77" spans="1:5" x14ac:dyDescent="0.25">
      <c r="A77" s="117" t="s">
        <v>89</v>
      </c>
      <c r="B77" s="34"/>
      <c r="C77" s="118">
        <v>0</v>
      </c>
      <c r="D77" s="30">
        <v>0</v>
      </c>
      <c r="E77" s="119"/>
    </row>
    <row r="78" spans="1:5" x14ac:dyDescent="0.25">
      <c r="A78" s="117" t="s">
        <v>90</v>
      </c>
      <c r="B78" s="34"/>
      <c r="C78" s="118">
        <v>0</v>
      </c>
      <c r="D78" s="30">
        <v>0</v>
      </c>
      <c r="E78" s="120"/>
    </row>
    <row r="79" spans="1:5" x14ac:dyDescent="0.25">
      <c r="A79" s="101" t="s">
        <v>91</v>
      </c>
      <c r="B79" s="34"/>
      <c r="C79" s="118">
        <v>0</v>
      </c>
      <c r="D79" s="30">
        <f t="shared" ref="D79:D93" si="3">B79*C79</f>
        <v>0</v>
      </c>
      <c r="E79" s="120"/>
    </row>
    <row r="80" spans="1:5" x14ac:dyDescent="0.25">
      <c r="A80" s="101" t="s">
        <v>92</v>
      </c>
      <c r="B80" s="34"/>
      <c r="C80" s="118">
        <v>0</v>
      </c>
      <c r="D80" s="30">
        <f t="shared" si="3"/>
        <v>0</v>
      </c>
      <c r="E80" s="120"/>
    </row>
    <row r="81" spans="1:5" x14ac:dyDescent="0.25">
      <c r="A81" s="101" t="s">
        <v>93</v>
      </c>
      <c r="B81" s="34"/>
      <c r="C81" s="118">
        <v>0</v>
      </c>
      <c r="D81" s="30">
        <f t="shared" si="3"/>
        <v>0</v>
      </c>
      <c r="E81" s="120"/>
    </row>
    <row r="82" spans="1:5" ht="18" customHeight="1" x14ac:dyDescent="0.25">
      <c r="A82" s="101" t="s">
        <v>158</v>
      </c>
      <c r="B82" s="34"/>
      <c r="C82" s="118">
        <v>0</v>
      </c>
      <c r="D82" s="30">
        <f t="shared" si="3"/>
        <v>0</v>
      </c>
      <c r="E82" s="120"/>
    </row>
    <row r="83" spans="1:5" ht="18" customHeight="1" x14ac:dyDescent="0.25">
      <c r="A83" s="101" t="s">
        <v>159</v>
      </c>
      <c r="B83" s="34"/>
      <c r="C83" s="118">
        <v>0</v>
      </c>
      <c r="D83" s="30">
        <f t="shared" si="3"/>
        <v>0</v>
      </c>
      <c r="E83" s="120"/>
    </row>
    <row r="84" spans="1:5" ht="18" customHeight="1" x14ac:dyDescent="0.25">
      <c r="A84" s="101" t="s">
        <v>160</v>
      </c>
      <c r="B84" s="34"/>
      <c r="C84" s="118">
        <v>0</v>
      </c>
      <c r="D84" s="30">
        <f t="shared" si="3"/>
        <v>0</v>
      </c>
      <c r="E84" s="120"/>
    </row>
    <row r="85" spans="1:5" ht="18" customHeight="1" x14ac:dyDescent="0.25">
      <c r="A85" s="101" t="s">
        <v>161</v>
      </c>
      <c r="B85" s="34"/>
      <c r="C85" s="118">
        <v>0</v>
      </c>
      <c r="D85" s="30">
        <f t="shared" si="3"/>
        <v>0</v>
      </c>
      <c r="E85" s="120"/>
    </row>
    <row r="86" spans="1:5" ht="18" customHeight="1" x14ac:dyDescent="0.25">
      <c r="A86" s="101" t="s">
        <v>162</v>
      </c>
      <c r="B86" s="34"/>
      <c r="C86" s="118">
        <v>0</v>
      </c>
      <c r="D86" s="30">
        <f t="shared" si="3"/>
        <v>0</v>
      </c>
      <c r="E86" s="120"/>
    </row>
    <row r="87" spans="1:5" ht="18" customHeight="1" x14ac:dyDescent="0.25">
      <c r="A87" s="101" t="s">
        <v>163</v>
      </c>
      <c r="B87" s="34"/>
      <c r="C87" s="118">
        <v>0</v>
      </c>
      <c r="D87" s="30">
        <f t="shared" si="3"/>
        <v>0</v>
      </c>
      <c r="E87" s="120"/>
    </row>
    <row r="88" spans="1:5" ht="45" x14ac:dyDescent="0.25">
      <c r="A88" s="101" t="s">
        <v>104</v>
      </c>
      <c r="B88" s="34"/>
      <c r="C88" s="118">
        <v>0</v>
      </c>
      <c r="D88" s="30">
        <f t="shared" si="3"/>
        <v>0</v>
      </c>
      <c r="E88" s="121" t="s">
        <v>185</v>
      </c>
    </row>
    <row r="89" spans="1:5" ht="15" customHeight="1" x14ac:dyDescent="0.25">
      <c r="A89" s="101" t="s">
        <v>101</v>
      </c>
      <c r="B89" s="34"/>
      <c r="C89" s="118">
        <v>0</v>
      </c>
      <c r="D89" s="30">
        <f t="shared" si="3"/>
        <v>0</v>
      </c>
      <c r="E89" s="274" t="s">
        <v>103</v>
      </c>
    </row>
    <row r="90" spans="1:5" ht="15" customHeight="1" x14ac:dyDescent="0.25">
      <c r="A90" s="101" t="s">
        <v>102</v>
      </c>
      <c r="B90" s="34"/>
      <c r="C90" s="118">
        <v>0</v>
      </c>
      <c r="D90" s="30">
        <f t="shared" si="3"/>
        <v>0</v>
      </c>
      <c r="E90" s="278"/>
    </row>
    <row r="91" spans="1:5" x14ac:dyDescent="0.25">
      <c r="A91" s="82" t="s">
        <v>30</v>
      </c>
      <c r="B91" s="34"/>
      <c r="C91" s="118">
        <v>0</v>
      </c>
      <c r="D91" s="30">
        <f t="shared" si="3"/>
        <v>0</v>
      </c>
      <c r="E91" s="122"/>
    </row>
    <row r="92" spans="1:5" x14ac:dyDescent="0.25">
      <c r="A92" s="123" t="s">
        <v>31</v>
      </c>
      <c r="B92" s="34"/>
      <c r="C92" s="118">
        <v>0</v>
      </c>
      <c r="D92" s="30">
        <f t="shared" si="3"/>
        <v>0</v>
      </c>
      <c r="E92" s="122"/>
    </row>
    <row r="93" spans="1:5" ht="15.75" thickBot="1" x14ac:dyDescent="0.3">
      <c r="A93" s="124" t="s">
        <v>97</v>
      </c>
      <c r="B93" s="56"/>
      <c r="C93" s="125">
        <v>0</v>
      </c>
      <c r="D93" s="53">
        <f t="shared" si="3"/>
        <v>0</v>
      </c>
      <c r="E93" s="108"/>
    </row>
    <row r="94" spans="1:5" ht="15.75" thickBot="1" x14ac:dyDescent="0.3">
      <c r="A94" s="126"/>
      <c r="B94" s="105"/>
      <c r="C94" s="106"/>
      <c r="D94" s="105"/>
      <c r="E94" s="107"/>
    </row>
    <row r="95" spans="1:5" ht="19.5" thickBot="1" x14ac:dyDescent="0.3">
      <c r="A95" s="94" t="s">
        <v>214</v>
      </c>
      <c r="B95" s="105"/>
      <c r="C95" s="106"/>
      <c r="D95" s="105"/>
      <c r="E95" s="105"/>
    </row>
    <row r="96" spans="1:5" ht="45" customHeight="1" x14ac:dyDescent="0.25">
      <c r="A96" s="79" t="s">
        <v>11</v>
      </c>
      <c r="B96" s="95" t="s">
        <v>10</v>
      </c>
      <c r="C96" s="96" t="s">
        <v>19</v>
      </c>
      <c r="D96" s="95" t="s">
        <v>7</v>
      </c>
      <c r="E96" s="97" t="s">
        <v>12</v>
      </c>
    </row>
    <row r="97" spans="1:6" ht="75" x14ac:dyDescent="0.25">
      <c r="A97" s="101" t="s">
        <v>215</v>
      </c>
      <c r="B97" s="34"/>
      <c r="C97" s="127">
        <v>500</v>
      </c>
      <c r="D97" s="30">
        <f t="shared" ref="D97:D98" si="4">B97*C97</f>
        <v>0</v>
      </c>
      <c r="E97" s="119" t="s">
        <v>216</v>
      </c>
    </row>
    <row r="98" spans="1:6" ht="31.5" customHeight="1" thickBot="1" x14ac:dyDescent="0.3">
      <c r="A98" s="103" t="s">
        <v>211</v>
      </c>
      <c r="B98" s="54"/>
      <c r="C98" s="128">
        <v>200</v>
      </c>
      <c r="D98" s="55">
        <f t="shared" si="4"/>
        <v>0</v>
      </c>
      <c r="E98" s="108" t="s">
        <v>135</v>
      </c>
    </row>
    <row r="99" spans="1:6" ht="15.75" thickBot="1" x14ac:dyDescent="0.3">
      <c r="A99" s="126"/>
      <c r="B99" s="105"/>
      <c r="C99" s="106"/>
      <c r="D99" s="105"/>
      <c r="E99" s="107"/>
    </row>
    <row r="100" spans="1:6" ht="38.25" thickBot="1" x14ac:dyDescent="0.3">
      <c r="A100" s="94" t="s">
        <v>56</v>
      </c>
    </row>
    <row r="101" spans="1:6" x14ac:dyDescent="0.25">
      <c r="A101" s="79" t="s">
        <v>11</v>
      </c>
      <c r="B101" s="95" t="s">
        <v>10</v>
      </c>
      <c r="C101" s="96" t="s">
        <v>19</v>
      </c>
      <c r="D101" s="95" t="s">
        <v>7</v>
      </c>
      <c r="E101" s="97" t="s">
        <v>12</v>
      </c>
    </row>
    <row r="102" spans="1:6" x14ac:dyDescent="0.25">
      <c r="A102" s="82" t="s">
        <v>22</v>
      </c>
      <c r="B102" s="34"/>
      <c r="C102" s="31">
        <v>10</v>
      </c>
      <c r="D102" s="30">
        <f t="shared" ref="D102:D111" si="5">B102*C102</f>
        <v>0</v>
      </c>
      <c r="E102" s="261" t="s">
        <v>193</v>
      </c>
    </row>
    <row r="103" spans="1:6" x14ac:dyDescent="0.25">
      <c r="A103" s="82" t="s">
        <v>55</v>
      </c>
      <c r="B103" s="34"/>
      <c r="C103" s="31">
        <v>10</v>
      </c>
      <c r="D103" s="30">
        <f t="shared" si="5"/>
        <v>0</v>
      </c>
      <c r="E103" s="261"/>
    </row>
    <row r="104" spans="1:6" ht="30" x14ac:dyDescent="0.25">
      <c r="A104" s="82" t="s">
        <v>100</v>
      </c>
      <c r="B104" s="34"/>
      <c r="C104" s="31">
        <v>10</v>
      </c>
      <c r="D104" s="30">
        <f t="shared" si="5"/>
        <v>0</v>
      </c>
      <c r="E104" s="261"/>
      <c r="F104" s="63"/>
    </row>
    <row r="105" spans="1:6" ht="21" x14ac:dyDescent="0.25">
      <c r="A105" s="82" t="s">
        <v>58</v>
      </c>
      <c r="B105" s="34"/>
      <c r="C105" s="31">
        <v>10</v>
      </c>
      <c r="D105" s="30">
        <f t="shared" si="5"/>
        <v>0</v>
      </c>
      <c r="E105" s="261"/>
      <c r="F105" s="63"/>
    </row>
    <row r="106" spans="1:6" ht="21" x14ac:dyDescent="0.25">
      <c r="A106" s="82" t="s">
        <v>126</v>
      </c>
      <c r="B106" s="34"/>
      <c r="C106" s="31">
        <v>10</v>
      </c>
      <c r="D106" s="30">
        <f t="shared" si="5"/>
        <v>0</v>
      </c>
      <c r="E106" s="261"/>
      <c r="F106" s="63"/>
    </row>
    <row r="107" spans="1:6" ht="21" x14ac:dyDescent="0.25">
      <c r="A107" s="82" t="s">
        <v>59</v>
      </c>
      <c r="B107" s="34"/>
      <c r="C107" s="31">
        <v>10</v>
      </c>
      <c r="D107" s="30">
        <f t="shared" si="5"/>
        <v>0</v>
      </c>
      <c r="E107" s="261"/>
      <c r="F107" s="63"/>
    </row>
    <row r="108" spans="1:6" ht="20.25" customHeight="1" x14ac:dyDescent="0.25">
      <c r="A108" s="82" t="s">
        <v>99</v>
      </c>
      <c r="B108" s="34"/>
      <c r="C108" s="31">
        <v>10</v>
      </c>
      <c r="D108" s="30">
        <f t="shared" si="5"/>
        <v>0</v>
      </c>
      <c r="E108" s="261"/>
      <c r="F108" s="63"/>
    </row>
    <row r="109" spans="1:6" ht="21" x14ac:dyDescent="0.25">
      <c r="A109" s="82" t="s">
        <v>127</v>
      </c>
      <c r="B109" s="34"/>
      <c r="C109" s="31">
        <v>10</v>
      </c>
      <c r="D109" s="30">
        <f t="shared" si="5"/>
        <v>0</v>
      </c>
      <c r="E109" s="261"/>
      <c r="F109" s="63"/>
    </row>
    <row r="110" spans="1:6" ht="21" x14ac:dyDescent="0.25">
      <c r="A110" s="82" t="s">
        <v>221</v>
      </c>
      <c r="B110" s="34"/>
      <c r="C110" s="32">
        <v>10</v>
      </c>
      <c r="D110" s="33">
        <f t="shared" si="5"/>
        <v>0</v>
      </c>
      <c r="E110" s="274" t="s">
        <v>194</v>
      </c>
      <c r="F110" s="63"/>
    </row>
    <row r="111" spans="1:6" ht="21.75" thickBot="1" x14ac:dyDescent="0.3">
      <c r="A111" s="85" t="s">
        <v>222</v>
      </c>
      <c r="B111" s="54"/>
      <c r="C111" s="57">
        <v>10</v>
      </c>
      <c r="D111" s="53">
        <f t="shared" si="5"/>
        <v>0</v>
      </c>
      <c r="E111" s="276"/>
      <c r="F111" s="63"/>
    </row>
    <row r="112" spans="1:6" ht="15.75" thickBot="1" x14ac:dyDescent="0.3">
      <c r="A112" s="72"/>
    </row>
    <row r="113" spans="1:6" ht="38.25" thickBot="1" x14ac:dyDescent="0.3">
      <c r="A113" s="94" t="s">
        <v>74</v>
      </c>
    </row>
    <row r="114" spans="1:6" x14ac:dyDescent="0.25">
      <c r="A114" s="79" t="s">
        <v>11</v>
      </c>
      <c r="B114" s="95" t="s">
        <v>10</v>
      </c>
      <c r="C114" s="96" t="s">
        <v>19</v>
      </c>
      <c r="D114" s="95" t="s">
        <v>7</v>
      </c>
      <c r="E114" s="97" t="s">
        <v>12</v>
      </c>
    </row>
    <row r="115" spans="1:6" ht="15" customHeight="1" x14ac:dyDescent="0.25">
      <c r="A115" s="82" t="s">
        <v>22</v>
      </c>
      <c r="B115" s="35"/>
      <c r="C115" s="32">
        <v>100</v>
      </c>
      <c r="D115" s="33">
        <f t="shared" ref="D115:D119" si="6">B115*C115</f>
        <v>0</v>
      </c>
      <c r="E115" s="261" t="s">
        <v>233</v>
      </c>
    </row>
    <row r="116" spans="1:6" x14ac:dyDescent="0.25">
      <c r="A116" s="82" t="s">
        <v>57</v>
      </c>
      <c r="B116" s="35"/>
      <c r="C116" s="32">
        <v>10</v>
      </c>
      <c r="D116" s="33">
        <f t="shared" si="6"/>
        <v>0</v>
      </c>
      <c r="E116" s="261"/>
    </row>
    <row r="117" spans="1:6" x14ac:dyDescent="0.25">
      <c r="A117" s="82" t="s">
        <v>58</v>
      </c>
      <c r="B117" s="35"/>
      <c r="C117" s="32">
        <v>100</v>
      </c>
      <c r="D117" s="33">
        <f t="shared" si="6"/>
        <v>0</v>
      </c>
      <c r="E117" s="261"/>
    </row>
    <row r="118" spans="1:6" x14ac:dyDescent="0.25">
      <c r="A118" s="82" t="s">
        <v>60</v>
      </c>
      <c r="B118" s="35"/>
      <c r="C118" s="32">
        <v>10</v>
      </c>
      <c r="D118" s="33">
        <f t="shared" si="6"/>
        <v>0</v>
      </c>
      <c r="E118" s="261"/>
    </row>
    <row r="119" spans="1:6" ht="30.75" thickBot="1" x14ac:dyDescent="0.3">
      <c r="A119" s="85" t="s">
        <v>61</v>
      </c>
      <c r="B119" s="56"/>
      <c r="C119" s="57">
        <v>500</v>
      </c>
      <c r="D119" s="53">
        <f t="shared" si="6"/>
        <v>0</v>
      </c>
      <c r="E119" s="262"/>
    </row>
    <row r="120" spans="1:6" s="130" customFormat="1" ht="15.75" thickBot="1" x14ac:dyDescent="0.3">
      <c r="A120" s="129"/>
      <c r="C120" s="131"/>
      <c r="E120" s="129"/>
      <c r="F120" s="25"/>
    </row>
    <row r="121" spans="1:6" ht="19.5" thickBot="1" x14ac:dyDescent="0.3">
      <c r="A121" s="94" t="s">
        <v>122</v>
      </c>
    </row>
    <row r="122" spans="1:6" x14ac:dyDescent="0.25">
      <c r="A122" s="79" t="s">
        <v>11</v>
      </c>
      <c r="B122" s="95" t="s">
        <v>10</v>
      </c>
      <c r="C122" s="96" t="s">
        <v>19</v>
      </c>
      <c r="D122" s="95" t="s">
        <v>7</v>
      </c>
      <c r="E122" s="97" t="s">
        <v>12</v>
      </c>
    </row>
    <row r="123" spans="1:6" ht="45" x14ac:dyDescent="0.25">
      <c r="A123" s="82" t="s">
        <v>123</v>
      </c>
      <c r="B123" s="34"/>
      <c r="C123" s="31">
        <v>20</v>
      </c>
      <c r="D123" s="30">
        <f t="shared" ref="D123:D128" si="7">B123*C123</f>
        <v>0</v>
      </c>
      <c r="E123" s="261" t="s">
        <v>156</v>
      </c>
    </row>
    <row r="124" spans="1:6" ht="45" x14ac:dyDescent="0.25">
      <c r="A124" s="82" t="s">
        <v>124</v>
      </c>
      <c r="B124" s="34"/>
      <c r="C124" s="31">
        <v>20</v>
      </c>
      <c r="D124" s="30">
        <f t="shared" si="7"/>
        <v>0</v>
      </c>
      <c r="E124" s="261"/>
    </row>
    <row r="125" spans="1:6" x14ac:dyDescent="0.25">
      <c r="A125" s="82" t="s">
        <v>118</v>
      </c>
      <c r="B125" s="34"/>
      <c r="C125" s="31">
        <v>40</v>
      </c>
      <c r="D125" s="30">
        <f t="shared" si="7"/>
        <v>0</v>
      </c>
      <c r="E125" s="261"/>
    </row>
    <row r="126" spans="1:6" x14ac:dyDescent="0.25">
      <c r="A126" s="82" t="s">
        <v>119</v>
      </c>
      <c r="B126" s="34"/>
      <c r="C126" s="31">
        <v>40</v>
      </c>
      <c r="D126" s="30">
        <f t="shared" si="7"/>
        <v>0</v>
      </c>
      <c r="E126" s="261"/>
    </row>
    <row r="127" spans="1:6" x14ac:dyDescent="0.25">
      <c r="A127" s="82" t="s">
        <v>120</v>
      </c>
      <c r="B127" s="34"/>
      <c r="C127" s="31">
        <v>40</v>
      </c>
      <c r="D127" s="30">
        <f t="shared" si="7"/>
        <v>0</v>
      </c>
      <c r="E127" s="261"/>
    </row>
    <row r="128" spans="1:6" ht="15.75" thickBot="1" x14ac:dyDescent="0.3">
      <c r="A128" s="85" t="s">
        <v>121</v>
      </c>
      <c r="B128" s="54"/>
      <c r="C128" s="58">
        <v>40</v>
      </c>
      <c r="D128" s="55">
        <f t="shared" si="7"/>
        <v>0</v>
      </c>
      <c r="E128" s="262"/>
    </row>
    <row r="129" spans="1:6" ht="15.75" thickBot="1" x14ac:dyDescent="0.3">
      <c r="A129" s="72"/>
    </row>
    <row r="130" spans="1:6" ht="19.5" thickBot="1" x14ac:dyDescent="0.3">
      <c r="A130" s="94" t="s">
        <v>167</v>
      </c>
    </row>
    <row r="131" spans="1:6" x14ac:dyDescent="0.25">
      <c r="A131" s="79" t="s">
        <v>11</v>
      </c>
      <c r="B131" s="95" t="s">
        <v>10</v>
      </c>
      <c r="C131" s="96" t="s">
        <v>19</v>
      </c>
      <c r="D131" s="95" t="s">
        <v>7</v>
      </c>
      <c r="E131" s="97" t="s">
        <v>12</v>
      </c>
    </row>
    <row r="132" spans="1:6" ht="30.75" thickBot="1" x14ac:dyDescent="0.3">
      <c r="A132" s="85" t="s">
        <v>168</v>
      </c>
      <c r="B132" s="54"/>
      <c r="C132" s="58">
        <v>700</v>
      </c>
      <c r="D132" s="55">
        <f t="shared" ref="D132" si="8">B132*C132</f>
        <v>0</v>
      </c>
      <c r="E132" s="104"/>
    </row>
    <row r="133" spans="1:6" ht="15.75" thickBot="1" x14ac:dyDescent="0.3">
      <c r="A133" s="72"/>
    </row>
    <row r="134" spans="1:6" ht="19.5" thickBot="1" x14ac:dyDescent="0.3">
      <c r="A134" s="94" t="s">
        <v>52</v>
      </c>
    </row>
    <row r="135" spans="1:6" x14ac:dyDescent="0.25">
      <c r="A135" s="79" t="s">
        <v>11</v>
      </c>
      <c r="B135" s="95" t="s">
        <v>10</v>
      </c>
      <c r="C135" s="96" t="s">
        <v>19</v>
      </c>
      <c r="D135" s="95" t="s">
        <v>7</v>
      </c>
      <c r="E135" s="97" t="s">
        <v>12</v>
      </c>
    </row>
    <row r="136" spans="1:6" ht="45" x14ac:dyDescent="0.25">
      <c r="A136" s="82" t="s">
        <v>54</v>
      </c>
      <c r="B136" s="34"/>
      <c r="C136" s="31">
        <v>100</v>
      </c>
      <c r="D136" s="30">
        <f t="shared" ref="D136:D137" si="9">B136*C136</f>
        <v>0</v>
      </c>
      <c r="E136" s="261" t="s">
        <v>165</v>
      </c>
    </row>
    <row r="137" spans="1:6" ht="45" x14ac:dyDescent="0.25">
      <c r="A137" s="82" t="s">
        <v>164</v>
      </c>
      <c r="B137" s="34"/>
      <c r="C137" s="31">
        <v>100</v>
      </c>
      <c r="D137" s="30">
        <f t="shared" si="9"/>
        <v>0</v>
      </c>
      <c r="E137" s="261"/>
    </row>
    <row r="138" spans="1:6" ht="60.75" thickBot="1" x14ac:dyDescent="0.3">
      <c r="A138" s="85" t="s">
        <v>223</v>
      </c>
      <c r="B138" s="54"/>
      <c r="C138" s="58">
        <v>30</v>
      </c>
      <c r="D138" s="55">
        <f t="shared" ref="D138" si="10">B138*C138</f>
        <v>0</v>
      </c>
      <c r="E138" s="262"/>
    </row>
    <row r="139" spans="1:6" x14ac:dyDescent="0.25">
      <c r="A139" s="72"/>
    </row>
    <row r="140" spans="1:6" ht="21" x14ac:dyDescent="0.25">
      <c r="A140" s="63" t="s">
        <v>1</v>
      </c>
      <c r="B140" s="63"/>
      <c r="C140" s="273">
        <f>SUBTOTAL(9,D9:D139)</f>
        <v>175000</v>
      </c>
      <c r="D140" s="273"/>
    </row>
    <row r="141" spans="1:6" s="63" customFormat="1" ht="21" x14ac:dyDescent="0.25">
      <c r="A141" s="25"/>
      <c r="B141" s="25"/>
      <c r="C141" s="71"/>
      <c r="D141" s="25"/>
      <c r="E141" s="72"/>
      <c r="F141" s="25"/>
    </row>
  </sheetData>
  <sheetProtection algorithmName="SHA-512" hashValue="Ph0XkkIW4vWq7ayziNrFgmX6i1TCctVxm9bCU8M6Uy6VlgMVcnog2qgXZY6Fh3GiaePbB0ql1du8OYpT4PUxWA==" saltValue="Ppta3TAjpoPsYgX3upcp6Q==" spinCount="100000" sheet="1" objects="1" scenarios="1"/>
  <mergeCells count="23">
    <mergeCell ref="C140:D140"/>
    <mergeCell ref="E45:E46"/>
    <mergeCell ref="E38:E41"/>
    <mergeCell ref="E60:E61"/>
    <mergeCell ref="E71:E72"/>
    <mergeCell ref="E73:E74"/>
    <mergeCell ref="E75:E76"/>
    <mergeCell ref="E110:E111"/>
    <mergeCell ref="E89:E90"/>
    <mergeCell ref="E65:E66"/>
    <mergeCell ref="E123:E128"/>
    <mergeCell ref="E115:E119"/>
    <mergeCell ref="E52:E54"/>
    <mergeCell ref="E8:G8"/>
    <mergeCell ref="E9:G10"/>
    <mergeCell ref="E21:E23"/>
    <mergeCell ref="E136:E138"/>
    <mergeCell ref="E102:E109"/>
    <mergeCell ref="E11:G11"/>
    <mergeCell ref="E28:E29"/>
    <mergeCell ref="E15:E19"/>
    <mergeCell ref="E24:E25"/>
    <mergeCell ref="E26:E27"/>
  </mergeCells>
  <phoneticPr fontId="2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7"/>
  <sheetViews>
    <sheetView showGridLines="0" tabSelected="1" zoomScaleNormal="100" workbookViewId="0">
      <pane ySplit="5" topLeftCell="A28" activePane="bottomLeft" state="frozen"/>
      <selection pane="bottomLeft" activeCell="G57" sqref="G57"/>
    </sheetView>
  </sheetViews>
  <sheetFormatPr defaultRowHeight="15" x14ac:dyDescent="0.25"/>
  <cols>
    <col min="2" max="2" width="41.140625" customWidth="1"/>
    <col min="3" max="3" width="19.5703125" customWidth="1"/>
    <col min="4" max="4" width="27.85546875" customWidth="1"/>
    <col min="5" max="5" width="10.42578125" bestFit="1" customWidth="1"/>
    <col min="6" max="6" width="15.42578125" customWidth="1"/>
    <col min="7" max="7" width="20.5703125" customWidth="1"/>
    <col min="8" max="8" width="99.7109375" customWidth="1"/>
  </cols>
  <sheetData>
    <row r="1" spans="1:8" s="136" customFormat="1" ht="21" x14ac:dyDescent="0.35">
      <c r="A1" s="135" t="s">
        <v>129</v>
      </c>
      <c r="B1" s="135"/>
    </row>
    <row r="2" spans="1:8" x14ac:dyDescent="0.25">
      <c r="A2" s="24" t="s">
        <v>32</v>
      </c>
      <c r="H2" s="45"/>
    </row>
    <row r="3" spans="1:8" x14ac:dyDescent="0.25">
      <c r="A3" s="24" t="s">
        <v>40</v>
      </c>
      <c r="H3" s="137"/>
    </row>
    <row r="4" spans="1:8" x14ac:dyDescent="0.25">
      <c r="A4" s="24" t="s">
        <v>44</v>
      </c>
    </row>
    <row r="5" spans="1:8" ht="31.5" customHeight="1" x14ac:dyDescent="0.25">
      <c r="A5" s="24" t="s">
        <v>137</v>
      </c>
      <c r="H5" s="138"/>
    </row>
    <row r="6" spans="1:8" ht="15.75" thickBot="1" x14ac:dyDescent="0.3"/>
    <row r="7" spans="1:8" ht="15.75" thickBot="1" x14ac:dyDescent="0.3">
      <c r="A7" s="279" t="s">
        <v>136</v>
      </c>
      <c r="B7" s="280"/>
      <c r="C7" s="139"/>
      <c r="D7" s="139"/>
      <c r="E7" s="140" t="s">
        <v>8</v>
      </c>
      <c r="F7" s="140" t="s">
        <v>140</v>
      </c>
      <c r="G7" s="141" t="s">
        <v>7</v>
      </c>
      <c r="H7" s="142" t="s">
        <v>15</v>
      </c>
    </row>
    <row r="8" spans="1:8" ht="15.75" customHeight="1" x14ac:dyDescent="0.25">
      <c r="A8" s="143"/>
      <c r="B8" s="287" t="s">
        <v>131</v>
      </c>
      <c r="C8" s="288"/>
      <c r="D8" s="289"/>
      <c r="E8" s="144">
        <v>1</v>
      </c>
      <c r="F8" s="52"/>
      <c r="G8" s="145">
        <f t="shared" ref="G8:G45" si="0">F8*E8</f>
        <v>0</v>
      </c>
      <c r="H8" s="146" t="s">
        <v>208</v>
      </c>
    </row>
    <row r="9" spans="1:8" ht="14.65" customHeight="1" x14ac:dyDescent="0.25">
      <c r="A9" s="143"/>
      <c r="B9" s="281" t="s">
        <v>207</v>
      </c>
      <c r="C9" s="282"/>
      <c r="D9" s="283"/>
      <c r="E9" s="149">
        <v>1</v>
      </c>
      <c r="F9" s="28"/>
      <c r="G9" s="145">
        <f t="shared" si="0"/>
        <v>0</v>
      </c>
      <c r="H9" s="150"/>
    </row>
    <row r="10" spans="1:8" ht="14.65" customHeight="1" x14ac:dyDescent="0.25">
      <c r="A10" s="143"/>
      <c r="B10" s="281" t="s">
        <v>153</v>
      </c>
      <c r="C10" s="282"/>
      <c r="D10" s="283"/>
      <c r="E10" s="149">
        <v>1</v>
      </c>
      <c r="F10" s="28"/>
      <c r="G10" s="145">
        <f t="shared" si="0"/>
        <v>0</v>
      </c>
      <c r="H10" s="150"/>
    </row>
    <row r="11" spans="1:8" ht="14.65" customHeight="1" x14ac:dyDescent="0.25">
      <c r="A11" s="143"/>
      <c r="B11" s="281" t="s">
        <v>209</v>
      </c>
      <c r="C11" s="282"/>
      <c r="D11" s="283"/>
      <c r="E11" s="149">
        <v>1</v>
      </c>
      <c r="F11" s="28"/>
      <c r="G11" s="145">
        <f t="shared" si="0"/>
        <v>0</v>
      </c>
      <c r="H11" s="150" t="s">
        <v>186</v>
      </c>
    </row>
    <row r="12" spans="1:8" ht="43.5" customHeight="1" x14ac:dyDescent="0.25">
      <c r="A12" s="143"/>
      <c r="B12" s="281" t="s">
        <v>138</v>
      </c>
      <c r="C12" s="282"/>
      <c r="D12" s="283"/>
      <c r="E12" s="149">
        <v>1</v>
      </c>
      <c r="F12" s="28"/>
      <c r="G12" s="145">
        <f t="shared" si="0"/>
        <v>0</v>
      </c>
      <c r="H12" s="150"/>
    </row>
    <row r="13" spans="1:8" ht="14.65" customHeight="1" x14ac:dyDescent="0.25">
      <c r="A13" s="143"/>
      <c r="B13" s="281" t="s">
        <v>132</v>
      </c>
      <c r="C13" s="282"/>
      <c r="D13" s="283"/>
      <c r="E13" s="149">
        <v>1</v>
      </c>
      <c r="F13" s="28"/>
      <c r="G13" s="145">
        <f t="shared" si="0"/>
        <v>0</v>
      </c>
      <c r="H13" s="150"/>
    </row>
    <row r="14" spans="1:8" ht="14.65" customHeight="1" thickBot="1" x14ac:dyDescent="0.3">
      <c r="A14" s="143"/>
      <c r="B14" s="292" t="s">
        <v>45</v>
      </c>
      <c r="C14" s="293"/>
      <c r="D14" s="294"/>
      <c r="E14" s="151">
        <v>1</v>
      </c>
      <c r="F14" s="28"/>
      <c r="G14" s="145">
        <f t="shared" si="0"/>
        <v>0</v>
      </c>
      <c r="H14" s="152"/>
    </row>
    <row r="15" spans="1:8" ht="14.65" customHeight="1" thickBot="1" x14ac:dyDescent="0.3">
      <c r="A15" s="143"/>
      <c r="B15" s="153" t="s">
        <v>46</v>
      </c>
      <c r="C15" s="153"/>
      <c r="D15" s="153"/>
      <c r="E15" s="140" t="s">
        <v>8</v>
      </c>
      <c r="F15" s="140" t="s">
        <v>140</v>
      </c>
      <c r="G15" s="141" t="s">
        <v>7</v>
      </c>
      <c r="H15" s="142" t="s">
        <v>15</v>
      </c>
    </row>
    <row r="16" spans="1:8" ht="14.65" customHeight="1" x14ac:dyDescent="0.25">
      <c r="A16" s="143"/>
      <c r="B16" s="287" t="str">
        <f>'2. Eenheidsprijzen'!A53</f>
        <v>Uurtarief projectleider</v>
      </c>
      <c r="C16" s="288"/>
      <c r="D16" s="289"/>
      <c r="E16" s="48"/>
      <c r="F16" s="154">
        <f>'2. Eenheidsprijzen'!B53</f>
        <v>0</v>
      </c>
      <c r="G16" s="154">
        <f t="shared" ref="G16" si="1">F16*E16</f>
        <v>0</v>
      </c>
      <c r="H16" s="313" t="s">
        <v>229</v>
      </c>
    </row>
    <row r="17" spans="1:8" ht="14.65" customHeight="1" x14ac:dyDescent="0.25">
      <c r="A17" s="143"/>
      <c r="B17" s="155" t="str">
        <f>'2. Eenheidsprijzen'!A15</f>
        <v>PTZ-domecamera</v>
      </c>
      <c r="C17" s="156"/>
      <c r="D17" s="157"/>
      <c r="E17" s="158">
        <v>21</v>
      </c>
      <c r="F17" s="29">
        <f>'2. Eenheidsprijzen'!B15</f>
        <v>0</v>
      </c>
      <c r="G17" s="29">
        <f t="shared" ref="G17:G30" si="2">F17*E17</f>
        <v>0</v>
      </c>
      <c r="H17" s="314"/>
    </row>
    <row r="18" spans="1:8" ht="14.65" customHeight="1" x14ac:dyDescent="0.25">
      <c r="A18" s="143"/>
      <c r="B18" s="159" t="str">
        <f>'2. Eenheidsprijzen'!A18</f>
        <v>Vaste domecamera buiten en zwembad</v>
      </c>
      <c r="D18" s="160"/>
      <c r="E18" s="158">
        <v>1</v>
      </c>
      <c r="F18" s="29">
        <f>'2. Eenheidsprijzen'!B18</f>
        <v>0</v>
      </c>
      <c r="G18" s="29">
        <f t="shared" si="2"/>
        <v>0</v>
      </c>
      <c r="H18" s="314"/>
    </row>
    <row r="19" spans="1:8" ht="14.65" customHeight="1" x14ac:dyDescent="0.25">
      <c r="A19" s="143"/>
      <c r="B19" s="159" t="str">
        <f>'2. Eenheidsprijzen'!A16</f>
        <v>Multisensor-camera</v>
      </c>
      <c r="C19" s="147"/>
      <c r="D19" s="148"/>
      <c r="E19" s="158">
        <v>12</v>
      </c>
      <c r="F19" s="29">
        <f>'2. Eenheidsprijzen'!B16</f>
        <v>0</v>
      </c>
      <c r="G19" s="29">
        <f t="shared" si="2"/>
        <v>0</v>
      </c>
      <c r="H19" s="314"/>
    </row>
    <row r="20" spans="1:8" ht="31.5" customHeight="1" x14ac:dyDescent="0.25">
      <c r="A20" s="143"/>
      <c r="B20" s="281" t="str">
        <f>'2. Eenheidsprijzen'!A26</f>
        <v>Een PoE-voeding geschikt om één PTZ-domecamera op glas af te monteren en met groot temperatuurbereik (-20 °C to 65 °C)</v>
      </c>
      <c r="C20" s="282"/>
      <c r="D20" s="283"/>
      <c r="E20" s="158">
        <v>22</v>
      </c>
      <c r="F20" s="29">
        <f>'2. Eenheidsprijzen'!B26</f>
        <v>0</v>
      </c>
      <c r="G20" s="29">
        <f t="shared" si="2"/>
        <v>0</v>
      </c>
      <c r="H20" s="314"/>
    </row>
    <row r="21" spans="1:8" ht="14.25" customHeight="1" x14ac:dyDescent="0.25">
      <c r="A21" s="143"/>
      <c r="B21" s="281" t="str">
        <f>'2. Eenheidsprijzen'!A28</f>
        <v>Een hardened transceiver 1 Gbps, single mode, 2 vezels, 10km</v>
      </c>
      <c r="C21" s="282"/>
      <c r="D21" s="283"/>
      <c r="E21" s="158">
        <v>10</v>
      </c>
      <c r="F21" s="29">
        <f>'2. Eenheidsprijzen'!B28</f>
        <v>0</v>
      </c>
      <c r="G21" s="29">
        <f t="shared" si="2"/>
        <v>0</v>
      </c>
      <c r="H21" s="314"/>
    </row>
    <row r="22" spans="1:8" ht="14.65" customHeight="1" x14ac:dyDescent="0.25">
      <c r="A22" s="143"/>
      <c r="B22" s="281" t="str">
        <f>'2. Eenheidsprijzen'!A29</f>
        <v>Een hardened transceiver 1 Gbps, single mode, bidirectioneel 1 vezel, 10km</v>
      </c>
      <c r="C22" s="282"/>
      <c r="D22" s="283"/>
      <c r="E22" s="158">
        <v>10</v>
      </c>
      <c r="F22" s="29">
        <f>'2. Eenheidsprijzen'!B29</f>
        <v>0</v>
      </c>
      <c r="G22" s="29">
        <f t="shared" si="2"/>
        <v>0</v>
      </c>
      <c r="H22" s="314"/>
    </row>
    <row r="23" spans="1:8" ht="14.65" customHeight="1" x14ac:dyDescent="0.25">
      <c r="A23" s="143"/>
      <c r="B23" s="281" t="str">
        <f>'2. Eenheidsprijzen'!A109</f>
        <v>Vervanging Camera</v>
      </c>
      <c r="C23" s="282"/>
      <c r="D23" s="283"/>
      <c r="E23" s="158">
        <v>22</v>
      </c>
      <c r="F23" s="29">
        <f>'2. Eenheidsprijzen'!B109</f>
        <v>0</v>
      </c>
      <c r="G23" s="29">
        <f t="shared" si="2"/>
        <v>0</v>
      </c>
      <c r="H23" s="314"/>
    </row>
    <row r="24" spans="1:8" ht="14.65" customHeight="1" x14ac:dyDescent="0.25">
      <c r="A24" s="143"/>
      <c r="B24" s="281" t="str">
        <f>'2. Eenheidsprijzen'!A106</f>
        <v>Installatie Multisensorcamera</v>
      </c>
      <c r="C24" s="282"/>
      <c r="D24" s="283"/>
      <c r="E24" s="158">
        <v>12</v>
      </c>
      <c r="F24" s="29">
        <f>'2. Eenheidsprijzen'!B106</f>
        <v>0</v>
      </c>
      <c r="G24" s="29">
        <f t="shared" si="2"/>
        <v>0</v>
      </c>
      <c r="H24" s="314"/>
    </row>
    <row r="25" spans="1:8" ht="14.65" customHeight="1" x14ac:dyDescent="0.25">
      <c r="A25" s="143"/>
      <c r="B25" s="161" t="s">
        <v>172</v>
      </c>
      <c r="C25" s="147"/>
      <c r="D25" s="148"/>
      <c r="E25" s="49"/>
      <c r="F25" s="28"/>
      <c r="G25" s="29">
        <f t="shared" si="2"/>
        <v>0</v>
      </c>
      <c r="H25" s="314"/>
    </row>
    <row r="26" spans="1:8" ht="14.65" customHeight="1" x14ac:dyDescent="0.25">
      <c r="A26" s="143"/>
      <c r="B26" s="281" t="s">
        <v>139</v>
      </c>
      <c r="C26" s="282"/>
      <c r="D26" s="283"/>
      <c r="E26" s="158">
        <v>1</v>
      </c>
      <c r="F26" s="28"/>
      <c r="G26" s="29">
        <f t="shared" si="2"/>
        <v>0</v>
      </c>
      <c r="H26" s="314"/>
    </row>
    <row r="27" spans="1:8" x14ac:dyDescent="0.25">
      <c r="A27" s="143"/>
      <c r="B27" s="281" t="str">
        <f>'2. Eenheidsprijzen'!A132</f>
        <v xml:space="preserve">Vernietiging van een camera door 'shredding' en schriftelijke bevestiging dat dit is gebeurd. </v>
      </c>
      <c r="C27" s="282"/>
      <c r="D27" s="283"/>
      <c r="E27" s="158">
        <v>22</v>
      </c>
      <c r="F27" s="29">
        <f>'2. Eenheidsprijzen'!B132</f>
        <v>0</v>
      </c>
      <c r="G27" s="29">
        <f t="shared" si="2"/>
        <v>0</v>
      </c>
      <c r="H27" s="314"/>
    </row>
    <row r="28" spans="1:8" x14ac:dyDescent="0.25">
      <c r="A28" s="143"/>
      <c r="B28" s="281" t="str">
        <f>'2. Eenheidsprijzen'!A55</f>
        <v>Voorrijkosten</v>
      </c>
      <c r="C28" s="282"/>
      <c r="D28" s="283"/>
      <c r="E28" s="49"/>
      <c r="F28" s="29">
        <f>'2. Eenheidsprijzen'!B55</f>
        <v>0</v>
      </c>
      <c r="G28" s="29">
        <f t="shared" si="2"/>
        <v>0</v>
      </c>
      <c r="H28" s="314"/>
    </row>
    <row r="29" spans="1:8" ht="14.65" customHeight="1" x14ac:dyDescent="0.25">
      <c r="A29" s="143"/>
      <c r="B29" s="281" t="s">
        <v>125</v>
      </c>
      <c r="C29" s="282"/>
      <c r="D29" s="283"/>
      <c r="E29" s="49"/>
      <c r="F29" s="28"/>
      <c r="G29" s="29">
        <f t="shared" si="2"/>
        <v>0</v>
      </c>
      <c r="H29" s="314"/>
    </row>
    <row r="30" spans="1:8" ht="14.65" customHeight="1" thickBot="1" x14ac:dyDescent="0.3">
      <c r="A30" s="143"/>
      <c r="B30" s="292" t="str">
        <f>'2. Eenheidsprijzen'!A38</f>
        <v>Hoogwerker tot ten minste 6 meter per dag</v>
      </c>
      <c r="C30" s="293"/>
      <c r="D30" s="294"/>
      <c r="E30" s="50"/>
      <c r="F30" s="162">
        <f>'2. Eenheidsprijzen'!B38</f>
        <v>0</v>
      </c>
      <c r="G30" s="162">
        <f t="shared" si="2"/>
        <v>0</v>
      </c>
      <c r="H30" s="315"/>
    </row>
    <row r="31" spans="1:8" ht="14.65" customHeight="1" thickBot="1" x14ac:dyDescent="0.3">
      <c r="A31" s="143"/>
      <c r="B31" s="153" t="s">
        <v>115</v>
      </c>
      <c r="C31" s="153"/>
      <c r="D31" s="153"/>
      <c r="E31" s="140" t="s">
        <v>8</v>
      </c>
      <c r="F31" s="140" t="s">
        <v>140</v>
      </c>
      <c r="G31" s="141" t="s">
        <v>7</v>
      </c>
      <c r="H31" s="142" t="s">
        <v>15</v>
      </c>
    </row>
    <row r="32" spans="1:8" ht="14.65" customHeight="1" x14ac:dyDescent="0.25">
      <c r="A32" s="143"/>
      <c r="B32" s="163" t="str">
        <f>'2. Eenheidsprijzen'!A15</f>
        <v>PTZ-domecamera</v>
      </c>
      <c r="C32" s="164"/>
      <c r="D32" s="165"/>
      <c r="E32" s="166">
        <v>2</v>
      </c>
      <c r="F32" s="29">
        <f>'2. Eenheidsprijzen'!B15</f>
        <v>0</v>
      </c>
      <c r="G32" s="154">
        <f t="shared" ref="G32:G43" si="3">F32*E32</f>
        <v>0</v>
      </c>
      <c r="H32" s="313" t="s">
        <v>130</v>
      </c>
    </row>
    <row r="33" spans="1:8" ht="14.65" customHeight="1" x14ac:dyDescent="0.25">
      <c r="A33" s="143"/>
      <c r="B33" s="167" t="str">
        <f>'2. Eenheidsprijzen'!A16</f>
        <v>Multisensor-camera</v>
      </c>
      <c r="C33" s="168"/>
      <c r="D33" s="169"/>
      <c r="E33" s="158">
        <v>2</v>
      </c>
      <c r="F33" s="29">
        <f>'2. Eenheidsprijzen'!B16</f>
        <v>0</v>
      </c>
      <c r="G33" s="29">
        <f t="shared" si="3"/>
        <v>0</v>
      </c>
      <c r="H33" s="314"/>
    </row>
    <row r="34" spans="1:8" ht="14.65" customHeight="1" x14ac:dyDescent="0.25">
      <c r="A34" s="143"/>
      <c r="B34" s="167" t="str">
        <f>'2. Eenheidsprijzen'!A17</f>
        <v>Dualsensor-camera</v>
      </c>
      <c r="C34" s="147"/>
      <c r="D34" s="148"/>
      <c r="E34" s="158">
        <v>2</v>
      </c>
      <c r="F34" s="29">
        <f>'2. Eenheidsprijzen'!B17</f>
        <v>0</v>
      </c>
      <c r="G34" s="29">
        <f t="shared" si="3"/>
        <v>0</v>
      </c>
      <c r="H34" s="314"/>
    </row>
    <row r="35" spans="1:8" ht="14.65" customHeight="1" x14ac:dyDescent="0.25">
      <c r="A35" s="143"/>
      <c r="B35" s="167" t="str">
        <f>'2. Eenheidsprijzen'!A18</f>
        <v>Vaste domecamera buiten en zwembad</v>
      </c>
      <c r="C35" s="147"/>
      <c r="D35" s="148"/>
      <c r="E35" s="158">
        <v>2</v>
      </c>
      <c r="F35" s="29">
        <f>'2. Eenheidsprijzen'!B18</f>
        <v>0</v>
      </c>
      <c r="G35" s="29">
        <f t="shared" si="3"/>
        <v>0</v>
      </c>
      <c r="H35" s="314"/>
    </row>
    <row r="36" spans="1:8" ht="14.65" customHeight="1" x14ac:dyDescent="0.25">
      <c r="A36" s="143"/>
      <c r="B36" s="167" t="str">
        <f>'2. Eenheidsprijzen'!A19</f>
        <v>Eenvoudige vaste domecamera binnen</v>
      </c>
      <c r="C36" s="147"/>
      <c r="D36" s="148"/>
      <c r="E36" s="158">
        <v>2</v>
      </c>
      <c r="F36" s="29">
        <f>'2. Eenheidsprijzen'!B19</f>
        <v>0</v>
      </c>
      <c r="G36" s="29">
        <f t="shared" si="3"/>
        <v>0</v>
      </c>
      <c r="H36" s="314"/>
    </row>
    <row r="37" spans="1:8" ht="14.65" customHeight="1" x14ac:dyDescent="0.25">
      <c r="A37" s="143"/>
      <c r="B37" s="167" t="str">
        <f>'2. Eenheidsprijzen'!A20</f>
        <v>Bedieningsconsole</v>
      </c>
      <c r="C37" s="147"/>
      <c r="D37" s="148"/>
      <c r="E37" s="158">
        <v>1</v>
      </c>
      <c r="F37" s="29">
        <f>'2. Eenheidsprijzen'!B20</f>
        <v>0</v>
      </c>
      <c r="G37" s="29">
        <f t="shared" si="3"/>
        <v>0</v>
      </c>
      <c r="H37" s="314"/>
    </row>
    <row r="38" spans="1:8" ht="14.65" customHeight="1" x14ac:dyDescent="0.25">
      <c r="A38" s="143"/>
      <c r="B38" s="281" t="str">
        <f>'2. Eenheidsprijzen'!A26</f>
        <v>Een PoE-voeding geschikt om één PTZ-domecamera op glas af te monteren en met groot temperatuurbereik (-20 °C to 65 °C)</v>
      </c>
      <c r="C38" s="282"/>
      <c r="D38" s="283"/>
      <c r="E38" s="158">
        <v>2</v>
      </c>
      <c r="F38" s="29">
        <f>'2. Eenheidsprijzen'!B26</f>
        <v>0</v>
      </c>
      <c r="G38" s="29">
        <f t="shared" si="3"/>
        <v>0</v>
      </c>
      <c r="H38" s="314"/>
    </row>
    <row r="39" spans="1:8" ht="14.65" customHeight="1" x14ac:dyDescent="0.25">
      <c r="A39" s="143"/>
      <c r="B39" s="281" t="str">
        <f>'2. Eenheidsprijzen'!A28</f>
        <v>Een hardened transceiver 1 Gbps, single mode, 2 vezels, 10km</v>
      </c>
      <c r="C39" s="282"/>
      <c r="D39" s="283"/>
      <c r="E39" s="158">
        <v>2</v>
      </c>
      <c r="F39" s="29">
        <f>'2. Eenheidsprijzen'!B28</f>
        <v>0</v>
      </c>
      <c r="G39" s="29">
        <f t="shared" si="3"/>
        <v>0</v>
      </c>
      <c r="H39" s="314"/>
    </row>
    <row r="40" spans="1:8" ht="14.65" customHeight="1" x14ac:dyDescent="0.25">
      <c r="A40" s="143"/>
      <c r="B40" s="281" t="str">
        <f>'2. Eenheidsprijzen'!A29</f>
        <v>Een hardened transceiver 1 Gbps, single mode, bidirectioneel 1 vezel, 10km</v>
      </c>
      <c r="C40" s="282"/>
      <c r="D40" s="283"/>
      <c r="E40" s="158">
        <v>2</v>
      </c>
      <c r="F40" s="29">
        <f>'2. Eenheidsprijzen'!B29</f>
        <v>0</v>
      </c>
      <c r="G40" s="29">
        <f t="shared" si="3"/>
        <v>0</v>
      </c>
      <c r="H40" s="314"/>
    </row>
    <row r="41" spans="1:8" ht="14.65" customHeight="1" x14ac:dyDescent="0.25">
      <c r="A41" s="143"/>
      <c r="B41" s="281" t="str">
        <f>'2. Eenheidsprijzen'!A32</f>
        <v>Punt-punt-zenders 60 GHz, één set. incl. voeding, beugels voor montage op mast.</v>
      </c>
      <c r="C41" s="282"/>
      <c r="D41" s="283"/>
      <c r="E41" s="158">
        <v>1</v>
      </c>
      <c r="F41" s="29">
        <f>'2. Eenheidsprijzen'!B32</f>
        <v>0</v>
      </c>
      <c r="G41" s="29">
        <f t="shared" si="3"/>
        <v>0</v>
      </c>
      <c r="H41" s="314"/>
    </row>
    <row r="42" spans="1:8" ht="14.65" customHeight="1" x14ac:dyDescent="0.25">
      <c r="A42" s="143"/>
      <c r="B42" s="281" t="str">
        <f>'2. Eenheidsprijzen'!A33</f>
        <v>Multipunt-zender (centrale node) 60 GHz incl. voeding, beugels voor montage op mast.</v>
      </c>
      <c r="C42" s="282"/>
      <c r="D42" s="283"/>
      <c r="E42" s="158">
        <v>1</v>
      </c>
      <c r="F42" s="29">
        <f>'2. Eenheidsprijzen'!B33</f>
        <v>0</v>
      </c>
      <c r="G42" s="29">
        <f t="shared" si="3"/>
        <v>0</v>
      </c>
      <c r="H42" s="314"/>
    </row>
    <row r="43" spans="1:8" ht="14.65" customHeight="1" thickBot="1" x14ac:dyDescent="0.3">
      <c r="A43" s="143"/>
      <c r="B43" s="310" t="str">
        <f>'2. Eenheidsprijzen'!A34</f>
        <v>Multipunt-clientzender 60 GHz incl. voeding, beugels voor montage op mast.</v>
      </c>
      <c r="C43" s="311"/>
      <c r="D43" s="312"/>
      <c r="E43" s="170">
        <v>1</v>
      </c>
      <c r="F43" s="171">
        <f>'2. Eenheidsprijzen'!B34</f>
        <v>0</v>
      </c>
      <c r="G43" s="162">
        <f t="shared" si="3"/>
        <v>0</v>
      </c>
      <c r="H43" s="315"/>
    </row>
    <row r="44" spans="1:8" ht="15.75" thickBot="1" x14ac:dyDescent="0.3">
      <c r="A44" s="172"/>
      <c r="B44" s="173" t="s">
        <v>9</v>
      </c>
      <c r="C44" s="174"/>
      <c r="D44" s="174"/>
      <c r="E44" s="175" t="s">
        <v>24</v>
      </c>
      <c r="F44" s="175"/>
      <c r="G44" s="175"/>
      <c r="H44" s="176"/>
    </row>
    <row r="45" spans="1:8" ht="14.25" customHeight="1" thickBot="1" x14ac:dyDescent="0.3">
      <c r="A45" s="143"/>
      <c r="B45" s="290" t="str">
        <f>'2. Eenheidsprijzen'!A53</f>
        <v>Uurtarief projectleider</v>
      </c>
      <c r="C45" s="290"/>
      <c r="D45" s="291"/>
      <c r="E45" s="44"/>
      <c r="F45" s="177">
        <f>'2. Eenheidsprijzen'!B53</f>
        <v>0</v>
      </c>
      <c r="G45" s="177">
        <f t="shared" si="0"/>
        <v>0</v>
      </c>
      <c r="H45" s="178"/>
    </row>
    <row r="46" spans="1:8" ht="15.75" thickBot="1" x14ac:dyDescent="0.3">
      <c r="A46" s="172"/>
      <c r="B46" s="179" t="s">
        <v>18</v>
      </c>
      <c r="C46" s="179"/>
      <c r="D46" s="179"/>
      <c r="E46" s="175"/>
      <c r="F46" s="175"/>
      <c r="G46" s="175"/>
      <c r="H46" s="180"/>
    </row>
    <row r="47" spans="1:8" ht="30.75" customHeight="1" thickBot="1" x14ac:dyDescent="0.3">
      <c r="A47" s="172"/>
      <c r="B47" s="284" t="s">
        <v>227</v>
      </c>
      <c r="C47" s="285"/>
      <c r="D47" s="285"/>
      <c r="E47" s="286"/>
      <c r="F47" s="181"/>
      <c r="G47" s="182"/>
      <c r="H47" s="183"/>
    </row>
    <row r="48" spans="1:8" ht="15.75" thickBot="1" x14ac:dyDescent="0.3">
      <c r="A48" s="172"/>
      <c r="B48" s="184" t="s">
        <v>41</v>
      </c>
      <c r="C48" s="185"/>
      <c r="D48" s="185"/>
      <c r="E48" s="140" t="s">
        <v>8</v>
      </c>
      <c r="F48" s="140" t="s">
        <v>140</v>
      </c>
      <c r="G48" s="141" t="s">
        <v>7</v>
      </c>
      <c r="H48" s="142" t="s">
        <v>15</v>
      </c>
    </row>
    <row r="49" spans="1:8" ht="16.5" customHeight="1" x14ac:dyDescent="0.25">
      <c r="A49" s="172"/>
      <c r="B49" s="304" t="s">
        <v>17</v>
      </c>
      <c r="C49" s="305"/>
      <c r="D49" s="306"/>
      <c r="E49" s="40"/>
      <c r="F49" s="41">
        <v>0</v>
      </c>
      <c r="G49" s="177">
        <f t="shared" ref="G49:G55" si="4">F49*E49</f>
        <v>0</v>
      </c>
      <c r="H49" s="307" t="s">
        <v>152</v>
      </c>
    </row>
    <row r="50" spans="1:8" x14ac:dyDescent="0.25">
      <c r="A50" s="172"/>
      <c r="B50" s="298" t="s">
        <v>17</v>
      </c>
      <c r="C50" s="299"/>
      <c r="D50" s="300"/>
      <c r="E50" s="42"/>
      <c r="F50" s="43">
        <v>0</v>
      </c>
      <c r="G50" s="29">
        <f t="shared" si="4"/>
        <v>0</v>
      </c>
      <c r="H50" s="308"/>
    </row>
    <row r="51" spans="1:8" x14ac:dyDescent="0.25">
      <c r="A51" s="172"/>
      <c r="B51" s="298" t="s">
        <v>17</v>
      </c>
      <c r="C51" s="299"/>
      <c r="D51" s="300"/>
      <c r="E51" s="42"/>
      <c r="F51" s="43">
        <v>0</v>
      </c>
      <c r="G51" s="29">
        <f t="shared" si="4"/>
        <v>0</v>
      </c>
      <c r="H51" s="308"/>
    </row>
    <row r="52" spans="1:8" x14ac:dyDescent="0.25">
      <c r="A52" s="172"/>
      <c r="B52" s="298" t="s">
        <v>17</v>
      </c>
      <c r="C52" s="299"/>
      <c r="D52" s="300"/>
      <c r="E52" s="42"/>
      <c r="F52" s="43">
        <v>0</v>
      </c>
      <c r="G52" s="29">
        <f t="shared" si="4"/>
        <v>0</v>
      </c>
      <c r="H52" s="308"/>
    </row>
    <row r="53" spans="1:8" x14ac:dyDescent="0.25">
      <c r="A53" s="172"/>
      <c r="B53" s="298" t="s">
        <v>17</v>
      </c>
      <c r="C53" s="299"/>
      <c r="D53" s="300"/>
      <c r="E53" s="42"/>
      <c r="F53" s="43">
        <v>0</v>
      </c>
      <c r="G53" s="29">
        <f t="shared" si="4"/>
        <v>0</v>
      </c>
      <c r="H53" s="308"/>
    </row>
    <row r="54" spans="1:8" x14ac:dyDescent="0.25">
      <c r="A54" s="172"/>
      <c r="B54" s="298" t="s">
        <v>17</v>
      </c>
      <c r="C54" s="299"/>
      <c r="D54" s="300"/>
      <c r="E54" s="42"/>
      <c r="F54" s="43">
        <v>0</v>
      </c>
      <c r="G54" s="29">
        <f t="shared" si="4"/>
        <v>0</v>
      </c>
      <c r="H54" s="308"/>
    </row>
    <row r="55" spans="1:8" x14ac:dyDescent="0.25">
      <c r="A55" s="172"/>
      <c r="B55" s="298" t="s">
        <v>17</v>
      </c>
      <c r="C55" s="299"/>
      <c r="D55" s="300"/>
      <c r="E55" s="42"/>
      <c r="F55" s="43">
        <v>0</v>
      </c>
      <c r="G55" s="29">
        <f t="shared" si="4"/>
        <v>0</v>
      </c>
      <c r="H55" s="308"/>
    </row>
    <row r="56" spans="1:8" ht="15.75" thickBot="1" x14ac:dyDescent="0.3">
      <c r="A56" s="172"/>
      <c r="B56" s="301" t="s">
        <v>17</v>
      </c>
      <c r="C56" s="302"/>
      <c r="D56" s="303"/>
      <c r="E56" s="42"/>
      <c r="F56" s="43">
        <v>0</v>
      </c>
      <c r="G56" s="29">
        <f>F56*E56</f>
        <v>0</v>
      </c>
      <c r="H56" s="309"/>
    </row>
    <row r="57" spans="1:8" ht="18.75" thickBot="1" x14ac:dyDescent="0.3">
      <c r="A57" s="186"/>
      <c r="B57" s="295" t="s">
        <v>128</v>
      </c>
      <c r="C57" s="296"/>
      <c r="D57" s="296"/>
      <c r="E57" s="296"/>
      <c r="F57" s="297"/>
      <c r="G57" s="187">
        <f>SUBTOTAL(9,G8:G56)</f>
        <v>0</v>
      </c>
    </row>
  </sheetData>
  <sheetProtection algorithmName="SHA-512" hashValue="qFzLSThcZH7vEEj+veWtEyon0PTbSyM/O+YQLQQarlMlcDBX/qjcdh0TnwsJUPu7M9wHDDLayO5y+zMR92zvQQ==" saltValue="GQoNMvEkKud9NdDHkba4fg==" spinCount="100000" sheet="1" objects="1" scenarios="1"/>
  <mergeCells count="39">
    <mergeCell ref="H49:H56"/>
    <mergeCell ref="B38:D38"/>
    <mergeCell ref="B20:D20"/>
    <mergeCell ref="B21:D21"/>
    <mergeCell ref="B22:D22"/>
    <mergeCell ref="B23:D23"/>
    <mergeCell ref="B24:D24"/>
    <mergeCell ref="B39:D39"/>
    <mergeCell ref="B40:D40"/>
    <mergeCell ref="B41:D41"/>
    <mergeCell ref="B42:D42"/>
    <mergeCell ref="B43:D43"/>
    <mergeCell ref="H16:H30"/>
    <mergeCell ref="H32:H43"/>
    <mergeCell ref="B28:D28"/>
    <mergeCell ref="B57:F57"/>
    <mergeCell ref="B54:D54"/>
    <mergeCell ref="B55:D55"/>
    <mergeCell ref="B56:D56"/>
    <mergeCell ref="B49:D49"/>
    <mergeCell ref="B50:D50"/>
    <mergeCell ref="B51:D51"/>
    <mergeCell ref="B52:D52"/>
    <mergeCell ref="B53:D53"/>
    <mergeCell ref="A7:B7"/>
    <mergeCell ref="B9:D9"/>
    <mergeCell ref="B13:D13"/>
    <mergeCell ref="B47:E47"/>
    <mergeCell ref="B8:D8"/>
    <mergeCell ref="B10:D10"/>
    <mergeCell ref="B11:D11"/>
    <mergeCell ref="B45:D45"/>
    <mergeCell ref="B12:D12"/>
    <mergeCell ref="B16:D16"/>
    <mergeCell ref="B30:D30"/>
    <mergeCell ref="B26:D26"/>
    <mergeCell ref="B14:D14"/>
    <mergeCell ref="B29:D29"/>
    <mergeCell ref="B27:D2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8"/>
  <sheetViews>
    <sheetView showGridLines="0" zoomScaleNormal="100" workbookViewId="0">
      <pane ySplit="5" topLeftCell="A18" activePane="bottomLeft" state="frozen"/>
      <selection pane="bottomLeft" activeCell="B46" sqref="B46:D46"/>
    </sheetView>
  </sheetViews>
  <sheetFormatPr defaultRowHeight="15" x14ac:dyDescent="0.25"/>
  <cols>
    <col min="1" max="1" width="9.140625" style="25"/>
    <col min="2" max="2" width="83.7109375" style="25" bestFit="1" customWidth="1"/>
    <col min="3" max="3" width="23.5703125" style="25" customWidth="1"/>
    <col min="4" max="4" width="21" style="25" customWidth="1"/>
    <col min="5" max="5" width="21.7109375" style="25" bestFit="1" customWidth="1"/>
    <col min="6" max="6" width="82.28515625" style="25" customWidth="1"/>
    <col min="7" max="7" width="5" style="25" customWidth="1"/>
    <col min="8" max="16384" width="9.140625" style="25"/>
  </cols>
  <sheetData>
    <row r="1" spans="1:8" s="64" customFormat="1" ht="21" x14ac:dyDescent="0.25">
      <c r="A1" s="322" t="s">
        <v>36</v>
      </c>
      <c r="B1" s="322"/>
    </row>
    <row r="2" spans="1:8" x14ac:dyDescent="0.25">
      <c r="A2" s="24" t="s">
        <v>42</v>
      </c>
      <c r="F2" s="137"/>
    </row>
    <row r="3" spans="1:8" x14ac:dyDescent="0.25">
      <c r="A3" s="24" t="s">
        <v>33</v>
      </c>
      <c r="F3" s="137"/>
    </row>
    <row r="4" spans="1:8" x14ac:dyDescent="0.25">
      <c r="A4" s="24" t="s">
        <v>34</v>
      </c>
      <c r="F4" s="137"/>
    </row>
    <row r="5" spans="1:8" x14ac:dyDescent="0.25">
      <c r="A5" s="24" t="s">
        <v>39</v>
      </c>
      <c r="F5" s="137"/>
    </row>
    <row r="6" spans="1:8" ht="15.75" thickBot="1" x14ac:dyDescent="0.3"/>
    <row r="7" spans="1:8" ht="15.75" thickBot="1" x14ac:dyDescent="0.3">
      <c r="A7" s="188" t="s">
        <v>143</v>
      </c>
      <c r="B7" s="189"/>
      <c r="C7" s="323"/>
      <c r="D7" s="323"/>
      <c r="E7" s="324"/>
      <c r="F7" s="142"/>
    </row>
    <row r="8" spans="1:8" ht="15.75" thickBot="1" x14ac:dyDescent="0.3">
      <c r="A8" s="190"/>
      <c r="B8" s="173" t="s">
        <v>144</v>
      </c>
      <c r="C8" s="191" t="s">
        <v>8</v>
      </c>
      <c r="D8" s="191" t="s">
        <v>10</v>
      </c>
      <c r="E8" s="142" t="s">
        <v>7</v>
      </c>
      <c r="F8" s="142" t="s">
        <v>15</v>
      </c>
      <c r="H8" s="137"/>
    </row>
    <row r="9" spans="1:8" x14ac:dyDescent="0.25">
      <c r="A9" s="192"/>
      <c r="B9" s="193" t="str">
        <f>'2. Eenheidsprijzen'!A71</f>
        <v>Beheer en Onderhoud basis van Genetec o.b.v. prio 1</v>
      </c>
      <c r="C9" s="194">
        <v>0.5</v>
      </c>
      <c r="D9" s="195">
        <f>'2. Eenheidsprijzen'!B71</f>
        <v>0</v>
      </c>
      <c r="E9" s="196">
        <f>C9*D9</f>
        <v>0</v>
      </c>
      <c r="F9" s="331" t="s">
        <v>213</v>
      </c>
    </row>
    <row r="10" spans="1:8" x14ac:dyDescent="0.25">
      <c r="A10" s="192"/>
      <c r="B10" s="197" t="str">
        <f>'2. Eenheidsprijzen'!A72</f>
        <v>Beheer en Onderhoud basis van Genetec o.b.v. prio 2</v>
      </c>
      <c r="C10" s="198">
        <v>0.5</v>
      </c>
      <c r="D10" s="199">
        <f>'2. Eenheidsprijzen'!B72</f>
        <v>0</v>
      </c>
      <c r="E10" s="196">
        <f t="shared" ref="E10:E29" si="0">C10*D10</f>
        <v>0</v>
      </c>
      <c r="F10" s="332"/>
    </row>
    <row r="11" spans="1:8" x14ac:dyDescent="0.25">
      <c r="A11" s="192"/>
      <c r="B11" s="197" t="str">
        <f>'2. Eenheidsprijzen'!A73</f>
        <v>Beheer en Onderhoud Genetec server o.b.v. prio 1</v>
      </c>
      <c r="C11" s="198">
        <v>5</v>
      </c>
      <c r="D11" s="199">
        <f>'2. Eenheidsprijzen'!B73</f>
        <v>0</v>
      </c>
      <c r="E11" s="196">
        <f t="shared" si="0"/>
        <v>0</v>
      </c>
      <c r="F11" s="332"/>
    </row>
    <row r="12" spans="1:8" x14ac:dyDescent="0.25">
      <c r="A12" s="192"/>
      <c r="B12" s="197" t="str">
        <f>'2. Eenheidsprijzen'!A74</f>
        <v>Beheer en Onderhoud Genetec server o.b.v. prio 2</v>
      </c>
      <c r="C12" s="198">
        <v>5</v>
      </c>
      <c r="D12" s="199">
        <f>'2. Eenheidsprijzen'!B74</f>
        <v>0</v>
      </c>
      <c r="E12" s="196">
        <f t="shared" si="0"/>
        <v>0</v>
      </c>
      <c r="F12" s="332"/>
    </row>
    <row r="13" spans="1:8" x14ac:dyDescent="0.25">
      <c r="A13" s="192"/>
      <c r="B13" s="197" t="str">
        <f>'2. Eenheidsprijzen'!A75</f>
        <v>Beheer en Onderhoud Genetec workstation o.b.v. prio 1</v>
      </c>
      <c r="C13" s="198">
        <v>10</v>
      </c>
      <c r="D13" s="199">
        <f>'2. Eenheidsprijzen'!B75</f>
        <v>0</v>
      </c>
      <c r="E13" s="196">
        <f t="shared" si="0"/>
        <v>0</v>
      </c>
      <c r="F13" s="332"/>
    </row>
    <row r="14" spans="1:8" ht="15.75" thickBot="1" x14ac:dyDescent="0.3">
      <c r="A14" s="192"/>
      <c r="B14" s="197" t="str">
        <f>'2. Eenheidsprijzen'!A76</f>
        <v>Beheer en Onderhoud Genetec workstation o.b.v. prio 2</v>
      </c>
      <c r="C14" s="198">
        <v>10</v>
      </c>
      <c r="D14" s="199">
        <f>'2. Eenheidsprijzen'!B76</f>
        <v>0</v>
      </c>
      <c r="E14" s="196">
        <f t="shared" si="0"/>
        <v>0</v>
      </c>
      <c r="F14" s="333"/>
    </row>
    <row r="15" spans="1:8" x14ac:dyDescent="0.25">
      <c r="A15" s="192"/>
      <c r="B15" s="197" t="str">
        <f>'2. Eenheidsprijzen'!A77</f>
        <v>Beheer en Onderhoud Camera openbare ruimte o.b.v. prio 1</v>
      </c>
      <c r="C15" s="198">
        <v>40</v>
      </c>
      <c r="D15" s="199">
        <f>'2. Eenheidsprijzen'!B77</f>
        <v>0</v>
      </c>
      <c r="E15" s="196">
        <f t="shared" si="0"/>
        <v>0</v>
      </c>
      <c r="F15" s="307" t="s">
        <v>228</v>
      </c>
    </row>
    <row r="16" spans="1:8" x14ac:dyDescent="0.25">
      <c r="A16" s="192"/>
      <c r="B16" s="197" t="str">
        <f>'2. Eenheidsprijzen'!A78</f>
        <v>Beheer en Onderhoud Camera openbare ruimte o.b.v. prio 2</v>
      </c>
      <c r="C16" s="198">
        <v>40</v>
      </c>
      <c r="D16" s="199">
        <f>'2. Eenheidsprijzen'!B78</f>
        <v>0</v>
      </c>
      <c r="E16" s="196">
        <f t="shared" si="0"/>
        <v>0</v>
      </c>
      <c r="F16" s="308"/>
    </row>
    <row r="17" spans="1:6" x14ac:dyDescent="0.25">
      <c r="A17" s="192"/>
      <c r="B17" s="197" t="str">
        <f>'2. Eenheidsprijzen'!A79</f>
        <v>Beheer en Onderhoud Camera, alleen remote, prio 1</v>
      </c>
      <c r="C17" s="198">
        <v>30</v>
      </c>
      <c r="D17" s="199">
        <f>'2. Eenheidsprijzen'!B79</f>
        <v>0</v>
      </c>
      <c r="E17" s="196">
        <f t="shared" si="0"/>
        <v>0</v>
      </c>
      <c r="F17" s="308"/>
    </row>
    <row r="18" spans="1:6" x14ac:dyDescent="0.25">
      <c r="A18" s="192"/>
      <c r="B18" s="197" t="str">
        <f>'2. Eenheidsprijzen'!A80</f>
        <v>Beheer en Onderhoud Camera, alleen remote, prio 2</v>
      </c>
      <c r="C18" s="198">
        <v>30</v>
      </c>
      <c r="D18" s="199">
        <f>'2. Eenheidsprijzen'!B80</f>
        <v>0</v>
      </c>
      <c r="E18" s="196">
        <f t="shared" si="0"/>
        <v>0</v>
      </c>
      <c r="F18" s="308"/>
    </row>
    <row r="19" spans="1:6" x14ac:dyDescent="0.25">
      <c r="A19" s="192"/>
      <c r="B19" s="197" t="str">
        <f>'2. Eenheidsprijzen'!A81</f>
        <v>Beheer en Onderhoud Camera, alleen remote, prio 3</v>
      </c>
      <c r="C19" s="198">
        <v>30</v>
      </c>
      <c r="D19" s="199">
        <f>'2. Eenheidsprijzen'!B81</f>
        <v>0</v>
      </c>
      <c r="E19" s="196">
        <f t="shared" si="0"/>
        <v>0</v>
      </c>
      <c r="F19" s="308"/>
    </row>
    <row r="20" spans="1:6" x14ac:dyDescent="0.25">
      <c r="A20" s="192"/>
      <c r="B20" s="197" t="str">
        <f>'2. Eenheidsprijzen'!A82</f>
        <v>Beheer en Onderhoud Camera, in of aan een pand, hoogte &lt;= 3m, prio 1</v>
      </c>
      <c r="C20" s="198">
        <v>100</v>
      </c>
      <c r="D20" s="199">
        <f>'2. Eenheidsprijzen'!B82</f>
        <v>0</v>
      </c>
      <c r="E20" s="196">
        <f t="shared" si="0"/>
        <v>0</v>
      </c>
      <c r="F20" s="308"/>
    </row>
    <row r="21" spans="1:6" x14ac:dyDescent="0.25">
      <c r="A21" s="192"/>
      <c r="B21" s="197" t="str">
        <f>'2. Eenheidsprijzen'!A83</f>
        <v>Beheer en Onderhoud Camera, in of aan een pand, hoogte &lt;= 3m, prio 2</v>
      </c>
      <c r="C21" s="198">
        <v>200</v>
      </c>
      <c r="D21" s="199">
        <f>'2. Eenheidsprijzen'!B83</f>
        <v>0</v>
      </c>
      <c r="E21" s="196">
        <f t="shared" si="0"/>
        <v>0</v>
      </c>
      <c r="F21" s="308"/>
    </row>
    <row r="22" spans="1:6" x14ac:dyDescent="0.25">
      <c r="A22" s="192"/>
      <c r="B22" s="197" t="str">
        <f>'2. Eenheidsprijzen'!A84</f>
        <v>Beheer en Onderhoud Camera, in of aan een pand, hoogte &lt;= 3m, prio 3</v>
      </c>
      <c r="C22" s="198">
        <v>100</v>
      </c>
      <c r="D22" s="199">
        <f>'2. Eenheidsprijzen'!B84</f>
        <v>0</v>
      </c>
      <c r="E22" s="196">
        <f t="shared" si="0"/>
        <v>0</v>
      </c>
      <c r="F22" s="308"/>
    </row>
    <row r="23" spans="1:6" x14ac:dyDescent="0.25">
      <c r="A23" s="192"/>
      <c r="B23" s="197" t="str">
        <f>'2. Eenheidsprijzen'!A85</f>
        <v>Beheer en Onderhoud Camera, in of aan een pand, hoogte &gt; 3m, prio 1</v>
      </c>
      <c r="C23" s="198">
        <v>20</v>
      </c>
      <c r="D23" s="199">
        <f>'2. Eenheidsprijzen'!B85</f>
        <v>0</v>
      </c>
      <c r="E23" s="196">
        <f t="shared" si="0"/>
        <v>0</v>
      </c>
      <c r="F23" s="308"/>
    </row>
    <row r="24" spans="1:6" x14ac:dyDescent="0.25">
      <c r="A24" s="192"/>
      <c r="B24" s="197" t="str">
        <f>'2. Eenheidsprijzen'!A86</f>
        <v>Beheer en Onderhoud Camera, in of aan een pand, hoogte &gt; 3m, prio 2</v>
      </c>
      <c r="C24" s="198">
        <v>20</v>
      </c>
      <c r="D24" s="199">
        <f>'2. Eenheidsprijzen'!B86</f>
        <v>0</v>
      </c>
      <c r="E24" s="196">
        <f t="shared" si="0"/>
        <v>0</v>
      </c>
      <c r="F24" s="308"/>
    </row>
    <row r="25" spans="1:6" ht="15.75" thickBot="1" x14ac:dyDescent="0.3">
      <c r="A25" s="192"/>
      <c r="B25" s="197" t="str">
        <f>'2. Eenheidsprijzen'!A87</f>
        <v>Beheer en Onderhoud Camera, in of aan een pand, hoogte &gt; 3m, prio 3</v>
      </c>
      <c r="C25" s="198">
        <v>20</v>
      </c>
      <c r="D25" s="199">
        <f>'2. Eenheidsprijzen'!B87</f>
        <v>0</v>
      </c>
      <c r="E25" s="196">
        <f t="shared" si="0"/>
        <v>0</v>
      </c>
      <c r="F25" s="309"/>
    </row>
    <row r="26" spans="1:6" ht="26.25" thickBot="1" x14ac:dyDescent="0.3">
      <c r="A26" s="192"/>
      <c r="B26" s="149" t="str">
        <f>'2. Eenheidsprijzen'!A88</f>
        <v>Minderkosten per Camera indien een camera geen Preventief Onderhoud of schoonmaak op locatie eist (dus wel Correctief Onderhoud en updates)</v>
      </c>
      <c r="C26" s="198">
        <v>50</v>
      </c>
      <c r="D26" s="199">
        <f>'2. Eenheidsprijzen'!B88*-1</f>
        <v>0</v>
      </c>
      <c r="E26" s="196">
        <f t="shared" si="0"/>
        <v>0</v>
      </c>
      <c r="F26" s="200" t="s">
        <v>147</v>
      </c>
    </row>
    <row r="27" spans="1:6" ht="38.25" x14ac:dyDescent="0.25">
      <c r="A27" s="192"/>
      <c r="B27" s="201" t="s">
        <v>192</v>
      </c>
      <c r="C27" s="198"/>
      <c r="D27" s="199"/>
      <c r="E27" s="196"/>
      <c r="F27" s="202"/>
    </row>
    <row r="28" spans="1:6" x14ac:dyDescent="0.25">
      <c r="A28" s="192"/>
      <c r="B28" s="149" t="str">
        <f>'2. Eenheidsprijzen'!A89</f>
        <v>Beheer en Onderhoud losse zender prio 1</v>
      </c>
      <c r="C28" s="198">
        <v>5</v>
      </c>
      <c r="D28" s="199">
        <f>'2. Eenheidsprijzen'!B89</f>
        <v>0</v>
      </c>
      <c r="E28" s="196">
        <f t="shared" si="0"/>
        <v>0</v>
      </c>
      <c r="F28" s="202"/>
    </row>
    <row r="29" spans="1:6" ht="15.75" thickBot="1" x14ac:dyDescent="0.3">
      <c r="A29" s="192"/>
      <c r="B29" s="149" t="str">
        <f>'2. Eenheidsprijzen'!A90</f>
        <v>Beheer en Onderhoud losse zender prio 2</v>
      </c>
      <c r="C29" s="198">
        <v>5</v>
      </c>
      <c r="D29" s="203">
        <f>'2. Eenheidsprijzen'!B90</f>
        <v>0</v>
      </c>
      <c r="E29" s="196">
        <f t="shared" si="0"/>
        <v>0</v>
      </c>
      <c r="F29" s="204"/>
    </row>
    <row r="30" spans="1:6" ht="15.75" thickBot="1" x14ac:dyDescent="0.3">
      <c r="A30" s="192"/>
      <c r="B30" s="325" t="s">
        <v>145</v>
      </c>
      <c r="C30" s="326"/>
      <c r="D30" s="327"/>
      <c r="E30" s="205">
        <f>SUBTOTAL(9,E9:E29)</f>
        <v>0</v>
      </c>
    </row>
    <row r="31" spans="1:6" ht="15.75" thickBot="1" x14ac:dyDescent="0.3">
      <c r="A31" s="192"/>
      <c r="B31" s="188" t="s">
        <v>146</v>
      </c>
      <c r="C31" s="191" t="s">
        <v>10</v>
      </c>
      <c r="D31" s="191" t="s">
        <v>8</v>
      </c>
      <c r="E31" s="206" t="s">
        <v>7</v>
      </c>
      <c r="F31" s="142" t="s">
        <v>15</v>
      </c>
    </row>
    <row r="32" spans="1:6" x14ac:dyDescent="0.25">
      <c r="A32" s="207"/>
      <c r="B32" s="193" t="str">
        <f>'2. Eenheidsprijzen'!A91</f>
        <v>Rapportages conform SLA</v>
      </c>
      <c r="C32" s="195">
        <f>'2. Eenheidsprijzen'!B91</f>
        <v>0</v>
      </c>
      <c r="D32" s="194">
        <v>1</v>
      </c>
      <c r="E32" s="195">
        <f>C32*D32</f>
        <v>0</v>
      </c>
      <c r="F32" s="137"/>
    </row>
    <row r="33" spans="1:7" x14ac:dyDescent="0.25">
      <c r="A33" s="207"/>
      <c r="B33" s="197" t="str">
        <f>'2. Eenheidsprijzen'!A92</f>
        <v>Reguliere overleggen conform SLA</v>
      </c>
      <c r="C33" s="199">
        <f>'2. Eenheidsprijzen'!B92</f>
        <v>0</v>
      </c>
      <c r="D33" s="198">
        <v>1</v>
      </c>
      <c r="E33" s="208">
        <f t="shared" ref="E33:E44" si="1">C33*D33</f>
        <v>0</v>
      </c>
      <c r="F33" s="137"/>
    </row>
    <row r="34" spans="1:7" ht="15.75" thickBot="1" x14ac:dyDescent="0.3">
      <c r="A34" s="207"/>
      <c r="B34" s="197" t="str">
        <f>'2. Eenheidsprijzen'!A93</f>
        <v>Storingsdesk en storingsportaal</v>
      </c>
      <c r="C34" s="209">
        <f>'2. Eenheidsprijzen'!B93</f>
        <v>0</v>
      </c>
      <c r="D34" s="210">
        <v>1</v>
      </c>
      <c r="E34" s="208">
        <f t="shared" si="1"/>
        <v>0</v>
      </c>
      <c r="F34" s="137"/>
    </row>
    <row r="35" spans="1:7" ht="15.75" thickBot="1" x14ac:dyDescent="0.25">
      <c r="A35" s="207"/>
      <c r="B35" s="334" t="s">
        <v>142</v>
      </c>
      <c r="C35" s="335"/>
      <c r="D35" s="335"/>
      <c r="E35" s="211">
        <f>SUBTOTAL(9,E32:E34)</f>
        <v>0</v>
      </c>
    </row>
    <row r="36" spans="1:7" ht="15.75" thickBot="1" x14ac:dyDescent="0.3">
      <c r="A36" s="207"/>
      <c r="B36" s="188" t="s">
        <v>16</v>
      </c>
      <c r="C36" s="191" t="s">
        <v>10</v>
      </c>
      <c r="D36" s="191" t="s">
        <v>8</v>
      </c>
      <c r="E36" s="206" t="s">
        <v>7</v>
      </c>
      <c r="F36" s="142" t="s">
        <v>15</v>
      </c>
      <c r="G36" s="137"/>
    </row>
    <row r="37" spans="1:7" x14ac:dyDescent="0.25">
      <c r="A37" s="207"/>
      <c r="B37" s="36" t="s">
        <v>16</v>
      </c>
      <c r="C37" s="37">
        <v>0</v>
      </c>
      <c r="D37" s="198">
        <v>1</v>
      </c>
      <c r="E37" s="208">
        <f t="shared" si="1"/>
        <v>0</v>
      </c>
      <c r="F37" s="308" t="s">
        <v>151</v>
      </c>
      <c r="G37" s="137"/>
    </row>
    <row r="38" spans="1:7" x14ac:dyDescent="0.25">
      <c r="A38" s="207"/>
      <c r="B38" s="36" t="s">
        <v>16</v>
      </c>
      <c r="C38" s="37">
        <v>0</v>
      </c>
      <c r="D38" s="198">
        <v>1</v>
      </c>
      <c r="E38" s="208">
        <f t="shared" ref="E38:E43" si="2">C38*D38</f>
        <v>0</v>
      </c>
      <c r="F38" s="308"/>
      <c r="G38" s="137"/>
    </row>
    <row r="39" spans="1:7" x14ac:dyDescent="0.25">
      <c r="A39" s="207"/>
      <c r="B39" s="36" t="s">
        <v>16</v>
      </c>
      <c r="C39" s="37">
        <v>0</v>
      </c>
      <c r="D39" s="198">
        <v>1</v>
      </c>
      <c r="E39" s="208">
        <f t="shared" si="2"/>
        <v>0</v>
      </c>
      <c r="F39" s="308"/>
      <c r="G39" s="137"/>
    </row>
    <row r="40" spans="1:7" x14ac:dyDescent="0.25">
      <c r="A40" s="207"/>
      <c r="B40" s="36" t="s">
        <v>16</v>
      </c>
      <c r="C40" s="219">
        <v>0</v>
      </c>
      <c r="D40" s="198">
        <v>1</v>
      </c>
      <c r="E40" s="208">
        <f t="shared" si="2"/>
        <v>0</v>
      </c>
      <c r="F40" s="308"/>
      <c r="G40" s="137"/>
    </row>
    <row r="41" spans="1:7" x14ac:dyDescent="0.25">
      <c r="A41" s="207"/>
      <c r="B41" s="38" t="s">
        <v>16</v>
      </c>
      <c r="C41" s="37">
        <v>0</v>
      </c>
      <c r="D41" s="198">
        <v>1</v>
      </c>
      <c r="E41" s="208">
        <f t="shared" si="2"/>
        <v>0</v>
      </c>
      <c r="F41" s="308"/>
      <c r="G41" s="137"/>
    </row>
    <row r="42" spans="1:7" x14ac:dyDescent="0.25">
      <c r="A42" s="207"/>
      <c r="B42" s="36" t="s">
        <v>16</v>
      </c>
      <c r="C42" s="37">
        <v>0</v>
      </c>
      <c r="D42" s="198">
        <v>1</v>
      </c>
      <c r="E42" s="208">
        <f t="shared" si="2"/>
        <v>0</v>
      </c>
      <c r="F42" s="308"/>
      <c r="G42" s="137"/>
    </row>
    <row r="43" spans="1:7" x14ac:dyDescent="0.25">
      <c r="A43" s="207"/>
      <c r="B43" s="36" t="s">
        <v>16</v>
      </c>
      <c r="C43" s="37">
        <v>0</v>
      </c>
      <c r="D43" s="198">
        <v>1</v>
      </c>
      <c r="E43" s="208">
        <f t="shared" si="2"/>
        <v>0</v>
      </c>
      <c r="F43" s="308"/>
      <c r="G43" s="137"/>
    </row>
    <row r="44" spans="1:7" ht="15.75" thickBot="1" x14ac:dyDescent="0.3">
      <c r="A44" s="207"/>
      <c r="B44" s="218" t="s">
        <v>16</v>
      </c>
      <c r="C44" s="39">
        <v>0</v>
      </c>
      <c r="D44" s="212">
        <v>1</v>
      </c>
      <c r="E44" s="208">
        <f t="shared" si="1"/>
        <v>0</v>
      </c>
      <c r="F44" s="309"/>
    </row>
    <row r="45" spans="1:7" ht="15.75" thickBot="1" x14ac:dyDescent="0.3">
      <c r="A45" s="192"/>
      <c r="B45" s="328" t="s">
        <v>141</v>
      </c>
      <c r="C45" s="329"/>
      <c r="D45" s="330"/>
      <c r="E45" s="211">
        <f>SUBTOTAL(9,E37:E44)</f>
        <v>0</v>
      </c>
    </row>
    <row r="46" spans="1:7" ht="15.75" thickBot="1" x14ac:dyDescent="0.3">
      <c r="A46" s="213"/>
      <c r="B46" s="319" t="s">
        <v>35</v>
      </c>
      <c r="C46" s="320"/>
      <c r="D46" s="321"/>
      <c r="E46" s="214">
        <f>SUBTOTAL(9,E3:E45)</f>
        <v>0</v>
      </c>
      <c r="F46" s="137"/>
    </row>
    <row r="47" spans="1:7" s="217" customFormat="1" ht="19.5" thickBot="1" x14ac:dyDescent="0.3">
      <c r="A47" s="215"/>
      <c r="B47" s="316" t="s">
        <v>43</v>
      </c>
      <c r="C47" s="317"/>
      <c r="D47" s="318"/>
      <c r="E47" s="216">
        <f>E46*8</f>
        <v>0</v>
      </c>
      <c r="F47" s="137"/>
    </row>
    <row r="58" spans="3:3" x14ac:dyDescent="0.25">
      <c r="C58" s="23"/>
    </row>
  </sheetData>
  <sheetProtection algorithmName="SHA-512" hashValue="Bf1XLWi6mjN7aezUG9RSRHjOpgsfmpjP+z0gHqmYzGcuJ7O+tNoFo6fhk3NMQgUwXJndqp3mk+Ban6j51F4yeg==" saltValue="6DJWU+30Bam9AxARGqEjlA==" spinCount="100000" sheet="1" objects="1" scenarios="1"/>
  <mergeCells count="10">
    <mergeCell ref="F9:F14"/>
    <mergeCell ref="F37:F44"/>
    <mergeCell ref="B35:D35"/>
    <mergeCell ref="F15:F25"/>
    <mergeCell ref="B47:D47"/>
    <mergeCell ref="B46:D46"/>
    <mergeCell ref="A1:B1"/>
    <mergeCell ref="C7:E7"/>
    <mergeCell ref="B30:D30"/>
    <mergeCell ref="B45:D4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72DF-8368-4264-90CB-E4F5E832FD61}">
  <dimension ref="A1:H33"/>
  <sheetViews>
    <sheetView workbookViewId="0">
      <pane ySplit="1" topLeftCell="A2" activePane="bottomLeft" state="frozen"/>
      <selection pane="bottomLeft" activeCell="A10" sqref="A10"/>
    </sheetView>
  </sheetViews>
  <sheetFormatPr defaultRowHeight="15" x14ac:dyDescent="0.25"/>
  <cols>
    <col min="1" max="1" width="40.7109375" customWidth="1"/>
  </cols>
  <sheetData>
    <row r="1" spans="1:8" ht="21" x14ac:dyDescent="0.25">
      <c r="A1" s="46" t="s">
        <v>148</v>
      </c>
      <c r="B1" s="46"/>
      <c r="C1" s="51"/>
      <c r="D1" s="51"/>
      <c r="E1" s="51"/>
      <c r="F1" s="51"/>
      <c r="G1" s="51"/>
      <c r="H1" s="51"/>
    </row>
    <row r="2" spans="1:8" x14ac:dyDescent="0.25">
      <c r="A2" s="24" t="s">
        <v>149</v>
      </c>
      <c r="B2" s="25"/>
    </row>
    <row r="3" spans="1:8" x14ac:dyDescent="0.25">
      <c r="A3" s="24" t="s">
        <v>230</v>
      </c>
      <c r="B3" s="25"/>
    </row>
    <row r="4" spans="1:8" x14ac:dyDescent="0.25">
      <c r="A4" t="s">
        <v>150</v>
      </c>
    </row>
    <row r="6" spans="1:8" x14ac:dyDescent="0.25">
      <c r="A6" t="s">
        <v>169</v>
      </c>
    </row>
    <row r="8" spans="1:8" ht="18.75" x14ac:dyDescent="0.3">
      <c r="A8" s="60" t="s">
        <v>170</v>
      </c>
    </row>
    <row r="13" spans="1:8" ht="18.75" x14ac:dyDescent="0.3">
      <c r="A13" s="60" t="s">
        <v>171</v>
      </c>
    </row>
    <row r="14" spans="1:8" x14ac:dyDescent="0.25">
      <c r="A14" t="s">
        <v>187</v>
      </c>
    </row>
    <row r="15" spans="1:8" x14ac:dyDescent="0.25">
      <c r="A15" t="s">
        <v>188</v>
      </c>
    </row>
    <row r="19" spans="1:1" ht="18.75" x14ac:dyDescent="0.3">
      <c r="A19" s="60" t="s">
        <v>173</v>
      </c>
    </row>
    <row r="20" spans="1:1" x14ac:dyDescent="0.25">
      <c r="A20" t="s">
        <v>189</v>
      </c>
    </row>
    <row r="24" spans="1:1" ht="18.75" x14ac:dyDescent="0.3">
      <c r="A24" s="60" t="s">
        <v>195</v>
      </c>
    </row>
    <row r="28" spans="1:1" ht="18.75" x14ac:dyDescent="0.3">
      <c r="A28" s="60" t="s">
        <v>174</v>
      </c>
    </row>
    <row r="33" spans="1:1" ht="18.75" x14ac:dyDescent="0.3">
      <c r="A33" s="60" t="s">
        <v>175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45D67E222DBD41886145165ABA1474" ma:contentTypeVersion="10" ma:contentTypeDescription="Een nieuw document maken." ma:contentTypeScope="" ma:versionID="ba549921d9c3e7fb733d9dc12abe416b">
  <xsd:schema xmlns:xsd="http://www.w3.org/2001/XMLSchema" xmlns:xs="http://www.w3.org/2001/XMLSchema" xmlns:p="http://schemas.microsoft.com/office/2006/metadata/properties" xmlns:ns2="6a53b160-1eaf-4260-bddd-db17ceea1773" xmlns:ns3="877a3c6f-827e-43d6-ba1c-9aabf939dcce" targetNamespace="http://schemas.microsoft.com/office/2006/metadata/properties" ma:root="true" ma:fieldsID="92c4dbe4f85640d88ce1017b5e858171" ns2:_="" ns3:_="">
    <xsd:import namespace="6a53b160-1eaf-4260-bddd-db17ceea1773"/>
    <xsd:import namespace="877a3c6f-827e-43d6-ba1c-9aabf939d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53b160-1eaf-4260-bddd-db17ceea17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7a3c6f-827e-43d6-ba1c-9aabf939dcc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7d7b339-f8ab-4aba-8a12-eac506de2d63}" ma:internalName="TaxCatchAll" ma:showField="CatchAllData" ma:web="877a3c6f-827e-43d6-ba1c-9aabf939dc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53b160-1eaf-4260-bddd-db17ceea1773">
      <Terms xmlns="http://schemas.microsoft.com/office/infopath/2007/PartnerControls"/>
    </lcf76f155ced4ddcb4097134ff3c332f>
    <TaxCatchAll xmlns="877a3c6f-827e-43d6-ba1c-9aabf939dcce" xsi:nil="true"/>
  </documentManagement>
</p:properties>
</file>

<file path=customXml/itemProps1.xml><?xml version="1.0" encoding="utf-8"?>
<ds:datastoreItem xmlns:ds="http://schemas.openxmlformats.org/officeDocument/2006/customXml" ds:itemID="{A0A16F93-E059-43FD-8A62-7209F6C9E6E4}"/>
</file>

<file path=customXml/itemProps2.xml><?xml version="1.0" encoding="utf-8"?>
<ds:datastoreItem xmlns:ds="http://schemas.openxmlformats.org/officeDocument/2006/customXml" ds:itemID="{95F57F00-DD0F-4897-BEF6-72981786DCF2}">
  <ds:schemaRefs>
    <ds:schemaRef ds:uri="http://schemas.microsoft.com/sharepoint/v3/contenttype/forms"/>
  </ds:schemaRefs>
</ds:datastoreItem>
</file>

<file path=customXml/itemProps3.xml><?xml version="1.0" encoding="utf-8"?>
<ds:datastoreItem xmlns:ds="http://schemas.openxmlformats.org/officeDocument/2006/customXml" ds:itemID="{DBA23F12-1488-4398-8674-2E3405A12212}">
  <ds:schemaRefs>
    <ds:schemaRef ds:uri="http://purl.org/dc/terms/"/>
    <ds:schemaRef ds:uri="26226da2-351d-4bd3-a29c-5d3556abc376"/>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Invulinstructies Prijzenblad</vt:lpstr>
      <vt:lpstr>1. Fictieve inschrijfsom</vt:lpstr>
      <vt:lpstr>2. Eenheidsprijzen</vt:lpstr>
      <vt:lpstr>3. Implementatiefase</vt:lpstr>
      <vt:lpstr>4. Beheer- en Onderhoudsfase</vt:lpstr>
      <vt:lpstr>5. Nadere uitwerkingen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Jurgen den hartog</dc:creator>
  <cp:lastModifiedBy>Jurgen Hartog</cp:lastModifiedBy>
  <cp:lastPrinted>2017-03-22T09:17:24Z</cp:lastPrinted>
  <dcterms:created xsi:type="dcterms:W3CDTF">2010-10-05T07:52:29Z</dcterms:created>
  <dcterms:modified xsi:type="dcterms:W3CDTF">2025-05-12T17:46:54Z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0x0101004A45D67E222DBD41886145165ABA1474</vt:lpwstr>
  </property>
</Properties>
</file>