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rd.shsdir.nl\projdata\BZK\RVB\Projecten\11029 Veldzicht Balkbrug\1.1 aanbesteding D&amp;T 2025\"/>
    </mc:Choice>
  </mc:AlternateContent>
  <xr:revisionPtr revIDLastSave="0" documentId="8_{245E522A-5EB8-4AF7-B5DE-74B9D6EB720C}" xr6:coauthVersionLast="47" xr6:coauthVersionMax="47" xr10:uidLastSave="{00000000-0000-0000-0000-000000000000}"/>
  <bookViews>
    <workbookView xWindow="-103" yWindow="-103" windowWidth="16663" windowHeight="8863" xr2:uid="{5BC55A49-D8C3-4606-8C2B-F7ADD6155AF6}"/>
  </bookViews>
  <sheets>
    <sheet name="Berekening advieskosten" sheetId="1" r:id="rId1"/>
    <sheet name="Blad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1" l="1"/>
  <c r="E6" i="1"/>
  <c r="L6" i="1" s="1"/>
  <c r="C6" i="1"/>
  <c r="K6" i="1" s="1"/>
  <c r="R6" i="1" l="1"/>
  <c r="D8" i="1"/>
  <c r="E8" i="1"/>
  <c r="F8" i="1"/>
  <c r="D9" i="1"/>
  <c r="E9" i="1"/>
  <c r="F9" i="1"/>
  <c r="D10" i="1"/>
  <c r="E10" i="1"/>
  <c r="F10" i="1"/>
  <c r="D11" i="1"/>
  <c r="E11" i="1"/>
  <c r="F11" i="1"/>
  <c r="D13" i="1"/>
  <c r="E13" i="1"/>
  <c r="F13" i="1"/>
  <c r="E7" i="1"/>
  <c r="F7" i="1"/>
  <c r="D7" i="1"/>
  <c r="C8" i="1"/>
  <c r="C9" i="1"/>
  <c r="C10" i="1"/>
  <c r="C11" i="1"/>
  <c r="K11" i="1" s="1"/>
  <c r="C13" i="1"/>
  <c r="C7" i="1"/>
  <c r="K7" i="1" l="1"/>
  <c r="L10" i="1"/>
  <c r="R10" i="1" s="1"/>
  <c r="K13" i="1"/>
  <c r="Q13" i="1" s="1"/>
  <c r="K9" i="1"/>
  <c r="L8" i="1"/>
  <c r="R8" i="1" s="1"/>
  <c r="L7" i="1"/>
  <c r="R7" i="1" s="1"/>
  <c r="K8" i="1"/>
  <c r="L9" i="1"/>
  <c r="R9" i="1" s="1"/>
  <c r="K10" i="1"/>
  <c r="L11" i="1"/>
  <c r="R11" i="1" s="1"/>
  <c r="L13" i="1"/>
  <c r="R13" i="1" s="1"/>
  <c r="Q6" i="1" l="1"/>
  <c r="Q8" i="1"/>
  <c r="Q11" i="1"/>
  <c r="Q7" i="1"/>
  <c r="Q9" i="1"/>
  <c r="Q10" i="1"/>
  <c r="Q17" i="1" l="1"/>
  <c r="R17" i="1"/>
  <c r="M8" i="1"/>
  <c r="P8" i="1" s="1"/>
  <c r="M6" i="1"/>
  <c r="P6" i="1" s="1"/>
  <c r="M10" i="1"/>
  <c r="P10" i="1" s="1"/>
  <c r="M13" i="1"/>
  <c r="P13" i="1" s="1"/>
  <c r="M11" i="1"/>
  <c r="P11" i="1" s="1"/>
  <c r="M9" i="1"/>
  <c r="P9" i="1" s="1"/>
  <c r="M7" i="1"/>
  <c r="P7" i="1" l="1"/>
  <c r="P17" i="1"/>
</calcChain>
</file>

<file path=xl/sharedStrings.xml><?xml version="1.0" encoding="utf-8"?>
<sst xmlns="http://schemas.openxmlformats.org/spreadsheetml/2006/main" count="44" uniqueCount="38">
  <si>
    <t>11029 Transitie</t>
  </si>
  <si>
    <t xml:space="preserve">Uurtarief </t>
  </si>
  <si>
    <t>Directie algemeen</t>
  </si>
  <si>
    <t>Totaal uren</t>
  </si>
  <si>
    <t>15722 BMI</t>
  </si>
  <si>
    <t xml:space="preserve">15722 BMI </t>
  </si>
  <si>
    <t>Tijdsbesteding 
per week 
Nazorg</t>
  </si>
  <si>
    <t xml:space="preserve">Advieskosten 
Totaal </t>
  </si>
  <si>
    <t>Advieskosten per deelproject</t>
  </si>
  <si>
    <t>11029 Transitie Uitvoering</t>
  </si>
  <si>
    <t>11029 Transitie Nazorg</t>
  </si>
  <si>
    <t>15722 BMI Uitvoering</t>
  </si>
  <si>
    <t>15722 BMI Nazorg</t>
  </si>
  <si>
    <t>Doorlooptijden 
Projecten
in maanden</t>
  </si>
  <si>
    <t>Startdatum</t>
  </si>
  <si>
    <t>Oplevering</t>
  </si>
  <si>
    <t>Einde nazorg</t>
  </si>
  <si>
    <t xml:space="preserve">Bedrag op </t>
  </si>
  <si>
    <t>Inschrijvings-</t>
  </si>
  <si>
    <t>biljet 11029</t>
  </si>
  <si>
    <t>biljet 15722</t>
  </si>
  <si>
    <t>Totaalbedrag</t>
  </si>
  <si>
    <t>Inschrijving</t>
  </si>
  <si>
    <t>Directievoering</t>
  </si>
  <si>
    <t>en Toezicht</t>
  </si>
  <si>
    <t>Stelposten techn. ondersteuning</t>
  </si>
  <si>
    <t>ALLEEN DEZE KOLOM 
IN TE VULLEN DOOR INSCHRIJVER</t>
  </si>
  <si>
    <t>11029 Transitie Uitvoering en nazorg</t>
  </si>
  <si>
    <t xml:space="preserve">Stelpost Reisuren </t>
  </si>
  <si>
    <t xml:space="preserve">Tijdsbesteding 
per week 
Uitvoering </t>
  </si>
  <si>
    <t>Totaal uren 
deelproject bij
48 werkweken/jaar</t>
  </si>
  <si>
    <t>Toezicht Beveiliging</t>
  </si>
  <si>
    <t>Toezicht Elektrotechniek</t>
  </si>
  <si>
    <t>Toezicht Brandveiligheid</t>
  </si>
  <si>
    <t>Toezicht Bouwkunde</t>
  </si>
  <si>
    <t>Toezicht Werktuigbouw</t>
  </si>
  <si>
    <t>Projectnummers 11029 en 15722</t>
  </si>
  <si>
    <t>Berekening advieskosten aanbesteding Directievoering, toezicht CTP Veldzicht te Balkbrug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</si>
</sst>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_ ;_ [$€-413]\ * \-#,##0_ ;_ [$€-413]\ * &quot;-&quot;??_ ;_ @_ "/>
    <numFmt numFmtId="165" formatCode="_ [$€-413]\ * #,##0.00_ ;_ [$€-413]\ * \-#,##0.00_ ;_ [$€-413]\ * &quot;-&quot;??_ ;_ @_ "/>
    <numFmt numFmtId="166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0" fillId="0" borderId="5" xfId="0" applyFill="1" applyBorder="1"/>
    <xf numFmtId="0" fontId="0" fillId="0" borderId="0" xfId="0" applyFill="1" applyBorder="1" applyAlignment="1">
      <alignment horizontal="right"/>
    </xf>
    <xf numFmtId="0" fontId="0" fillId="0" borderId="6" xfId="0" applyFill="1" applyBorder="1"/>
    <xf numFmtId="0" fontId="0" fillId="0" borderId="9" xfId="0" applyFill="1" applyBorder="1"/>
    <xf numFmtId="164" fontId="0" fillId="0" borderId="0" xfId="0" applyNumberFormat="1" applyFill="1" applyBorder="1"/>
    <xf numFmtId="0" fontId="0" fillId="0" borderId="13" xfId="0" applyFill="1" applyBorder="1"/>
    <xf numFmtId="0" fontId="0" fillId="0" borderId="0" xfId="0" applyFill="1"/>
    <xf numFmtId="0" fontId="0" fillId="0" borderId="3" xfId="0" applyFill="1" applyBorder="1"/>
    <xf numFmtId="0" fontId="0" fillId="0" borderId="4" xfId="0" applyFill="1" applyBorder="1"/>
    <xf numFmtId="0" fontId="0" fillId="0" borderId="4" xfId="0" applyFill="1" applyBorder="1" applyAlignment="1">
      <alignment textRotation="90"/>
    </xf>
    <xf numFmtId="0" fontId="0" fillId="0" borderId="0" xfId="0" applyFill="1" applyBorder="1" applyAlignment="1">
      <alignment textRotation="90"/>
    </xf>
    <xf numFmtId="0" fontId="0" fillId="0" borderId="2" xfId="0" applyFill="1" applyBorder="1"/>
    <xf numFmtId="0" fontId="0" fillId="0" borderId="5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7" xfId="0" applyFill="1" applyBorder="1"/>
    <xf numFmtId="0" fontId="0" fillId="0" borderId="8" xfId="0" applyFill="1" applyBorder="1"/>
    <xf numFmtId="0" fontId="0" fillId="0" borderId="0" xfId="0" applyFill="1" applyBorder="1" applyAlignment="1">
      <alignment wrapText="1"/>
    </xf>
    <xf numFmtId="3" fontId="0" fillId="0" borderId="5" xfId="0" applyNumberFormat="1" applyFill="1" applyBorder="1"/>
    <xf numFmtId="3" fontId="0" fillId="0" borderId="0" xfId="0" applyNumberFormat="1" applyFill="1" applyBorder="1"/>
    <xf numFmtId="3" fontId="0" fillId="0" borderId="6" xfId="0" applyNumberFormat="1" applyFill="1" applyBorder="1"/>
    <xf numFmtId="3" fontId="0" fillId="0" borderId="7" xfId="0" applyNumberFormat="1" applyFill="1" applyBorder="1"/>
    <xf numFmtId="165" fontId="0" fillId="0" borderId="14" xfId="0" applyNumberFormat="1" applyFill="1" applyBorder="1"/>
    <xf numFmtId="165" fontId="0" fillId="0" borderId="15" xfId="0" applyNumberFormat="1" applyFill="1" applyBorder="1"/>
    <xf numFmtId="165" fontId="1" fillId="0" borderId="10" xfId="0" applyNumberFormat="1" applyFont="1" applyFill="1" applyBorder="1"/>
    <xf numFmtId="0" fontId="1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17" xfId="0" applyFill="1" applyBorder="1" applyAlignment="1">
      <alignment horizontal="right"/>
    </xf>
    <xf numFmtId="0" fontId="0" fillId="0" borderId="18" xfId="0" applyFill="1" applyBorder="1" applyAlignment="1">
      <alignment horizontal="right"/>
    </xf>
    <xf numFmtId="0" fontId="0" fillId="0" borderId="20" xfId="0" applyFill="1" applyBorder="1"/>
    <xf numFmtId="0" fontId="0" fillId="0" borderId="21" xfId="0" applyFill="1" applyBorder="1"/>
    <xf numFmtId="0" fontId="0" fillId="0" borderId="18" xfId="0" applyBorder="1"/>
    <xf numFmtId="0" fontId="0" fillId="0" borderId="23" xfId="0" applyBorder="1"/>
    <xf numFmtId="0" fontId="0" fillId="0" borderId="19" xfId="0" applyFill="1" applyBorder="1"/>
    <xf numFmtId="165" fontId="0" fillId="0" borderId="24" xfId="0" applyNumberFormat="1" applyFill="1" applyBorder="1"/>
    <xf numFmtId="0" fontId="0" fillId="0" borderId="24" xfId="0" applyFill="1" applyBorder="1" applyAlignment="1">
      <alignment horizontal="center"/>
    </xf>
    <xf numFmtId="0" fontId="0" fillId="0" borderId="25" xfId="0" applyBorder="1" applyAlignment="1">
      <alignment horizontal="center"/>
    </xf>
    <xf numFmtId="164" fontId="1" fillId="0" borderId="14" xfId="0" applyNumberFormat="1" applyFont="1" applyFill="1" applyBorder="1" applyAlignment="1">
      <alignment horizontal="center"/>
    </xf>
    <xf numFmtId="0" fontId="0" fillId="0" borderId="15" xfId="0" applyBorder="1"/>
    <xf numFmtId="0" fontId="1" fillId="0" borderId="5" xfId="0" applyFont="1" applyFill="1" applyBorder="1"/>
    <xf numFmtId="0" fontId="0" fillId="0" borderId="14" xfId="0" applyBorder="1"/>
    <xf numFmtId="0" fontId="0" fillId="0" borderId="24" xfId="0" applyBorder="1" applyAlignment="1">
      <alignment horizontal="center"/>
    </xf>
    <xf numFmtId="3" fontId="0" fillId="0" borderId="0" xfId="0" applyNumberFormat="1"/>
    <xf numFmtId="0" fontId="1" fillId="0" borderId="7" xfId="0" applyFont="1" applyFill="1" applyBorder="1"/>
    <xf numFmtId="165" fontId="0" fillId="2" borderId="14" xfId="0" applyNumberFormat="1" applyFill="1" applyBorder="1"/>
    <xf numFmtId="0" fontId="1" fillId="0" borderId="1" xfId="0" applyFont="1" applyFill="1" applyBorder="1"/>
    <xf numFmtId="0" fontId="1" fillId="2" borderId="1" xfId="0" applyFont="1" applyFill="1" applyBorder="1" applyAlignment="1">
      <alignment horizontal="center" textRotation="90" wrapText="1"/>
    </xf>
    <xf numFmtId="0" fontId="0" fillId="0" borderId="19" xfId="0" applyFill="1" applyBorder="1" applyAlignment="1">
      <alignment horizontal="center" textRotation="90"/>
    </xf>
    <xf numFmtId="0" fontId="0" fillId="0" borderId="4" xfId="0" applyFill="1" applyBorder="1" applyAlignment="1">
      <alignment horizontal="center" textRotation="90"/>
    </xf>
    <xf numFmtId="0" fontId="0" fillId="0" borderId="10" xfId="0" applyFill="1" applyBorder="1" applyAlignment="1">
      <alignment horizontal="center" textRotation="90"/>
    </xf>
    <xf numFmtId="0" fontId="0" fillId="0" borderId="16" xfId="0" applyFill="1" applyBorder="1" applyAlignment="1">
      <alignment horizontal="center" textRotation="90"/>
    </xf>
    <xf numFmtId="0" fontId="0" fillId="0" borderId="11" xfId="0" applyFill="1" applyBorder="1" applyAlignment="1">
      <alignment horizontal="center" textRotation="90"/>
    </xf>
    <xf numFmtId="0" fontId="0" fillId="0" borderId="2" xfId="0" applyFill="1" applyBorder="1" applyAlignment="1">
      <alignment horizontal="center" textRotation="90"/>
    </xf>
    <xf numFmtId="0" fontId="1" fillId="0" borderId="12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" fontId="0" fillId="0" borderId="8" xfId="0" applyNumberFormat="1" applyFill="1" applyBorder="1"/>
    <xf numFmtId="165" fontId="0" fillId="3" borderId="14" xfId="0" applyNumberFormat="1" applyFill="1" applyBorder="1"/>
    <xf numFmtId="165" fontId="0" fillId="3" borderId="24" xfId="0" applyNumberFormat="1" applyFill="1" applyBorder="1"/>
    <xf numFmtId="3" fontId="0" fillId="0" borderId="15" xfId="0" applyNumberFormat="1" applyFill="1" applyBorder="1"/>
    <xf numFmtId="0" fontId="0" fillId="0" borderId="26" xfId="0" applyFill="1" applyBorder="1" applyAlignment="1">
      <alignment horizontal="center" textRotation="90"/>
    </xf>
    <xf numFmtId="0" fontId="0" fillId="0" borderId="26" xfId="0" applyFill="1" applyBorder="1"/>
    <xf numFmtId="165" fontId="0" fillId="0" borderId="27" xfId="0" applyNumberFormat="1" applyFill="1" applyBorder="1"/>
    <xf numFmtId="165" fontId="0" fillId="3" borderId="27" xfId="0" applyNumberFormat="1" applyFill="1" applyBorder="1"/>
    <xf numFmtId="3" fontId="0" fillId="0" borderId="25" xfId="0" applyNumberFormat="1" applyFill="1" applyBorder="1"/>
    <xf numFmtId="3" fontId="0" fillId="0" borderId="28" xfId="0" applyNumberFormat="1" applyFill="1" applyBorder="1"/>
    <xf numFmtId="164" fontId="1" fillId="0" borderId="13" xfId="0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165" fontId="0" fillId="0" borderId="29" xfId="0" applyNumberFormat="1" applyFill="1" applyBorder="1"/>
    <xf numFmtId="165" fontId="0" fillId="0" borderId="30" xfId="0" applyNumberFormat="1" applyFill="1" applyBorder="1"/>
    <xf numFmtId="0" fontId="1" fillId="0" borderId="0" xfId="0" applyFont="1" applyFill="1" applyBorder="1" applyAlignment="1">
      <alignment wrapText="1"/>
    </xf>
    <xf numFmtId="0" fontId="0" fillId="0" borderId="9" xfId="0" applyBorder="1"/>
    <xf numFmtId="0" fontId="0" fillId="0" borderId="5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3" fontId="0" fillId="0" borderId="5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quotePrefix="1" applyBorder="1"/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/>
    </xf>
    <xf numFmtId="14" fontId="0" fillId="0" borderId="17" xfId="0" applyNumberFormat="1" applyFill="1" applyBorder="1" applyAlignment="1">
      <alignment horizontal="center"/>
    </xf>
    <xf numFmtId="14" fontId="0" fillId="0" borderId="22" xfId="0" applyNumberFormat="1" applyFill="1" applyBorder="1" applyAlignment="1">
      <alignment horizontal="center"/>
    </xf>
    <xf numFmtId="14" fontId="0" fillId="0" borderId="6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B99C-0856-48DC-A6EF-7B22BDD0CAE2}">
  <dimension ref="A1:AC26"/>
  <sheetViews>
    <sheetView tabSelected="1" topLeftCell="B4" zoomScaleNormal="100" workbookViewId="0"/>
  </sheetViews>
  <sheetFormatPr defaultRowHeight="14.6" x14ac:dyDescent="0.4"/>
  <cols>
    <col min="1" max="1" width="16.3046875" customWidth="1"/>
    <col min="2" max="2" width="22.69140625" customWidth="1"/>
    <col min="3" max="6" width="5.69140625" customWidth="1"/>
    <col min="7" max="10" width="7.69140625" customWidth="1"/>
    <col min="11" max="12" width="8.69140625" customWidth="1"/>
    <col min="13" max="13" width="10.69140625" customWidth="1"/>
    <col min="14" max="14" width="14.3828125" customWidth="1"/>
    <col min="15" max="15" width="1.69140625" customWidth="1"/>
    <col min="16" max="18" width="13.69140625" customWidth="1"/>
    <col min="19" max="22" width="15.69140625" customWidth="1"/>
  </cols>
  <sheetData>
    <row r="1" spans="1:29" x14ac:dyDescent="0.4">
      <c r="A1" s="89" t="s">
        <v>37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1"/>
    </row>
    <row r="2" spans="1:29" ht="12.75" customHeight="1" thickBot="1" x14ac:dyDescent="0.45">
      <c r="A2" s="1" t="s">
        <v>36</v>
      </c>
      <c r="B2" s="9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  <c r="S2" s="82"/>
      <c r="T2" s="82"/>
      <c r="U2" s="82"/>
      <c r="V2" s="82"/>
      <c r="W2" s="5"/>
      <c r="X2" s="5"/>
      <c r="Y2" s="5"/>
      <c r="Z2" s="5"/>
      <c r="AA2" s="12"/>
      <c r="AB2" s="12"/>
      <c r="AC2" s="12"/>
    </row>
    <row r="3" spans="1:29" ht="52.5" customHeight="1" thickBot="1" x14ac:dyDescent="0.45">
      <c r="A3" s="1"/>
      <c r="B3" s="2"/>
      <c r="C3" s="97" t="s">
        <v>13</v>
      </c>
      <c r="D3" s="98"/>
      <c r="E3" s="98"/>
      <c r="F3" s="99"/>
      <c r="G3" s="97" t="s">
        <v>29</v>
      </c>
      <c r="H3" s="98"/>
      <c r="I3" s="95" t="s">
        <v>6</v>
      </c>
      <c r="J3" s="96"/>
      <c r="K3" s="95" t="s">
        <v>30</v>
      </c>
      <c r="L3" s="96"/>
      <c r="M3" s="31" t="s">
        <v>3</v>
      </c>
      <c r="N3" s="32" t="s">
        <v>1</v>
      </c>
      <c r="O3" s="33"/>
      <c r="P3" s="34" t="s">
        <v>7</v>
      </c>
      <c r="Q3" s="63" t="s">
        <v>8</v>
      </c>
      <c r="R3" s="62"/>
      <c r="S3" s="5"/>
      <c r="T3" s="5"/>
      <c r="U3" s="5"/>
      <c r="V3" s="5"/>
      <c r="W3" s="5"/>
      <c r="X3" s="5"/>
      <c r="Y3" s="5"/>
      <c r="Z3" s="2"/>
    </row>
    <row r="4" spans="1:29" ht="168.45" thickBot="1" x14ac:dyDescent="0.45">
      <c r="A4" s="1"/>
      <c r="B4" s="2"/>
      <c r="C4" s="58" t="s">
        <v>9</v>
      </c>
      <c r="D4" s="59" t="s">
        <v>10</v>
      </c>
      <c r="E4" s="60" t="s">
        <v>11</v>
      </c>
      <c r="F4" s="59" t="s">
        <v>12</v>
      </c>
      <c r="G4" s="58" t="s">
        <v>0</v>
      </c>
      <c r="H4" s="60" t="s">
        <v>5</v>
      </c>
      <c r="I4" s="58" t="s">
        <v>0</v>
      </c>
      <c r="J4" s="60" t="s">
        <v>4</v>
      </c>
      <c r="K4" s="61" t="s">
        <v>27</v>
      </c>
      <c r="L4" s="57" t="s">
        <v>5</v>
      </c>
      <c r="M4" s="15"/>
      <c r="N4" s="55" t="s">
        <v>26</v>
      </c>
      <c r="O4" s="16"/>
      <c r="P4" s="54"/>
      <c r="Q4" s="56" t="s">
        <v>0</v>
      </c>
      <c r="R4" s="68" t="s">
        <v>5</v>
      </c>
      <c r="S4" s="12"/>
      <c r="T4" s="12"/>
      <c r="U4" s="12"/>
      <c r="V4" s="12"/>
      <c r="W4" s="12"/>
      <c r="X4" s="12"/>
      <c r="Y4" s="12"/>
    </row>
    <row r="5" spans="1:29" x14ac:dyDescent="0.4">
      <c r="A5" s="17"/>
      <c r="B5" s="13"/>
      <c r="C5" s="6"/>
      <c r="D5" s="35"/>
      <c r="E5" s="5"/>
      <c r="F5" s="35"/>
      <c r="G5" s="6"/>
      <c r="H5" s="5"/>
      <c r="I5" s="17"/>
      <c r="J5" s="13"/>
      <c r="K5" s="17"/>
      <c r="L5" s="14"/>
      <c r="M5" s="13"/>
      <c r="N5" s="11"/>
      <c r="O5" s="5"/>
      <c r="P5" s="11"/>
      <c r="Q5" s="42"/>
      <c r="R5" s="69"/>
      <c r="S5" s="12"/>
      <c r="T5" s="12"/>
      <c r="U5" s="12"/>
      <c r="V5" s="12"/>
      <c r="W5" s="12"/>
      <c r="X5" s="12"/>
      <c r="Y5" s="12"/>
    </row>
    <row r="6" spans="1:29" x14ac:dyDescent="0.4">
      <c r="A6" s="48" t="s">
        <v>23</v>
      </c>
      <c r="B6" s="5" t="s">
        <v>2</v>
      </c>
      <c r="C6" s="84">
        <f>ROUND((C19-C18)/30,0)</f>
        <v>10</v>
      </c>
      <c r="D6" s="85">
        <v>12</v>
      </c>
      <c r="E6" s="86">
        <f>ROUND((E19-E18)/30,0)</f>
        <v>14</v>
      </c>
      <c r="F6" s="85">
        <v>12</v>
      </c>
      <c r="G6" s="84">
        <v>10</v>
      </c>
      <c r="H6" s="86">
        <v>8</v>
      </c>
      <c r="I6" s="84">
        <v>2</v>
      </c>
      <c r="J6" s="86">
        <v>2</v>
      </c>
      <c r="K6" s="87">
        <f t="shared" ref="K6:K11" si="0">(G6*C6*4)+(I6*D6*4)</f>
        <v>496</v>
      </c>
      <c r="L6" s="88">
        <f t="shared" ref="L6:L11" si="1">(H6*E6*4)+(J6*F6*4)</f>
        <v>544</v>
      </c>
      <c r="M6" s="25">
        <f t="shared" ref="M6:M11" si="2">SUM(K6:L6)</f>
        <v>1040</v>
      </c>
      <c r="N6" s="53">
        <v>0</v>
      </c>
      <c r="O6" s="10"/>
      <c r="P6" s="28">
        <f>M6*N6</f>
        <v>0</v>
      </c>
      <c r="Q6" s="43">
        <f t="shared" ref="Q6:Q11" si="3">K6*N6</f>
        <v>0</v>
      </c>
      <c r="R6" s="70">
        <f t="shared" ref="R6:R11" si="4">L6*N6</f>
        <v>0</v>
      </c>
      <c r="S6" s="12"/>
      <c r="T6" s="12"/>
      <c r="U6" s="12"/>
      <c r="V6" s="12"/>
      <c r="W6" s="12"/>
      <c r="X6" s="12"/>
      <c r="Y6" s="12"/>
    </row>
    <row r="7" spans="1:29" x14ac:dyDescent="0.4">
      <c r="A7" s="48" t="s">
        <v>24</v>
      </c>
      <c r="B7" s="5" t="s">
        <v>32</v>
      </c>
      <c r="C7" s="84">
        <f>C$6</f>
        <v>10</v>
      </c>
      <c r="D7" s="85">
        <f>D$6</f>
        <v>12</v>
      </c>
      <c r="E7" s="86">
        <f t="shared" ref="E7:F13" si="5">E$6</f>
        <v>14</v>
      </c>
      <c r="F7" s="85">
        <f t="shared" si="5"/>
        <v>12</v>
      </c>
      <c r="G7" s="84">
        <v>4</v>
      </c>
      <c r="H7" s="86">
        <v>4</v>
      </c>
      <c r="I7" s="84">
        <v>2</v>
      </c>
      <c r="J7" s="86">
        <v>2</v>
      </c>
      <c r="K7" s="87">
        <f t="shared" si="0"/>
        <v>256</v>
      </c>
      <c r="L7" s="88">
        <f t="shared" si="1"/>
        <v>320</v>
      </c>
      <c r="M7" s="25">
        <f t="shared" si="2"/>
        <v>576</v>
      </c>
      <c r="N7" s="53">
        <v>0</v>
      </c>
      <c r="O7" s="10"/>
      <c r="P7" s="28">
        <f t="shared" ref="P7:P13" si="6">M7*N7</f>
        <v>0</v>
      </c>
      <c r="Q7" s="43">
        <f t="shared" si="3"/>
        <v>0</v>
      </c>
      <c r="R7" s="70">
        <f t="shared" si="4"/>
        <v>0</v>
      </c>
      <c r="S7" s="12"/>
      <c r="T7" s="12"/>
      <c r="U7" s="12"/>
      <c r="V7" s="12"/>
      <c r="W7" s="12"/>
      <c r="X7" s="12"/>
      <c r="Y7" s="12"/>
    </row>
    <row r="8" spans="1:29" x14ac:dyDescent="0.4">
      <c r="A8" s="6"/>
      <c r="B8" s="5" t="s">
        <v>33</v>
      </c>
      <c r="C8" s="84">
        <f t="shared" ref="C8:D13" si="7">C$6</f>
        <v>10</v>
      </c>
      <c r="D8" s="85">
        <f t="shared" si="7"/>
        <v>12</v>
      </c>
      <c r="E8" s="86">
        <f t="shared" si="5"/>
        <v>14</v>
      </c>
      <c r="F8" s="85">
        <f t="shared" si="5"/>
        <v>12</v>
      </c>
      <c r="G8" s="84">
        <v>2</v>
      </c>
      <c r="H8" s="86">
        <v>8</v>
      </c>
      <c r="I8" s="84">
        <v>2</v>
      </c>
      <c r="J8" s="86">
        <v>2</v>
      </c>
      <c r="K8" s="87">
        <f t="shared" si="0"/>
        <v>176</v>
      </c>
      <c r="L8" s="88">
        <f t="shared" si="1"/>
        <v>544</v>
      </c>
      <c r="M8" s="25">
        <f t="shared" si="2"/>
        <v>720</v>
      </c>
      <c r="N8" s="53">
        <v>0</v>
      </c>
      <c r="O8" s="10"/>
      <c r="P8" s="28">
        <f t="shared" si="6"/>
        <v>0</v>
      </c>
      <c r="Q8" s="43">
        <f t="shared" si="3"/>
        <v>0</v>
      </c>
      <c r="R8" s="70">
        <f t="shared" si="4"/>
        <v>0</v>
      </c>
      <c r="S8" s="12"/>
      <c r="T8" s="12"/>
      <c r="U8" s="12"/>
      <c r="V8" s="12"/>
      <c r="W8" s="12"/>
      <c r="X8" s="12"/>
      <c r="Y8" s="12"/>
    </row>
    <row r="9" spans="1:29" x14ac:dyDescent="0.4">
      <c r="A9" s="6"/>
      <c r="B9" s="5" t="s">
        <v>34</v>
      </c>
      <c r="C9" s="84">
        <f t="shared" si="7"/>
        <v>10</v>
      </c>
      <c r="D9" s="85">
        <f t="shared" si="7"/>
        <v>12</v>
      </c>
      <c r="E9" s="86">
        <f t="shared" si="5"/>
        <v>14</v>
      </c>
      <c r="F9" s="85">
        <f t="shared" si="5"/>
        <v>12</v>
      </c>
      <c r="G9" s="84">
        <v>8</v>
      </c>
      <c r="H9" s="86">
        <v>4</v>
      </c>
      <c r="I9" s="84">
        <v>2</v>
      </c>
      <c r="J9" s="86">
        <v>2</v>
      </c>
      <c r="K9" s="87">
        <f t="shared" si="0"/>
        <v>416</v>
      </c>
      <c r="L9" s="88">
        <f t="shared" si="1"/>
        <v>320</v>
      </c>
      <c r="M9" s="25">
        <f t="shared" si="2"/>
        <v>736</v>
      </c>
      <c r="N9" s="53">
        <v>0</v>
      </c>
      <c r="O9" s="10"/>
      <c r="P9" s="28">
        <f t="shared" si="6"/>
        <v>0</v>
      </c>
      <c r="Q9" s="43">
        <f t="shared" si="3"/>
        <v>0</v>
      </c>
      <c r="R9" s="70">
        <f t="shared" si="4"/>
        <v>0</v>
      </c>
      <c r="S9" s="12"/>
      <c r="T9" s="12"/>
      <c r="U9" s="12"/>
      <c r="V9" s="12"/>
      <c r="W9" s="12"/>
      <c r="X9" s="12"/>
      <c r="Y9" s="12"/>
    </row>
    <row r="10" spans="1:29" x14ac:dyDescent="0.4">
      <c r="A10" s="6"/>
      <c r="B10" s="5" t="s">
        <v>35</v>
      </c>
      <c r="C10" s="84">
        <f t="shared" si="7"/>
        <v>10</v>
      </c>
      <c r="D10" s="85">
        <f t="shared" si="7"/>
        <v>12</v>
      </c>
      <c r="E10" s="86">
        <f t="shared" si="5"/>
        <v>14</v>
      </c>
      <c r="F10" s="85">
        <f t="shared" si="5"/>
        <v>12</v>
      </c>
      <c r="G10" s="84">
        <v>8</v>
      </c>
      <c r="H10" s="86">
        <v>0</v>
      </c>
      <c r="I10" s="84">
        <v>2</v>
      </c>
      <c r="J10" s="86">
        <v>2</v>
      </c>
      <c r="K10" s="87">
        <f t="shared" si="0"/>
        <v>416</v>
      </c>
      <c r="L10" s="88">
        <f t="shared" si="1"/>
        <v>96</v>
      </c>
      <c r="M10" s="25">
        <f t="shared" si="2"/>
        <v>512</v>
      </c>
      <c r="N10" s="53">
        <v>0</v>
      </c>
      <c r="O10" s="10"/>
      <c r="P10" s="28">
        <f t="shared" si="6"/>
        <v>0</v>
      </c>
      <c r="Q10" s="43">
        <f t="shared" si="3"/>
        <v>0</v>
      </c>
      <c r="R10" s="70">
        <f t="shared" si="4"/>
        <v>0</v>
      </c>
      <c r="S10" s="12"/>
      <c r="T10" s="12"/>
      <c r="U10" s="12"/>
      <c r="V10" s="12"/>
      <c r="W10" s="12"/>
      <c r="X10" s="12"/>
      <c r="Y10" s="12"/>
    </row>
    <row r="11" spans="1:29" x14ac:dyDescent="0.4">
      <c r="A11" s="6"/>
      <c r="B11" s="5" t="s">
        <v>31</v>
      </c>
      <c r="C11" s="84">
        <f t="shared" si="7"/>
        <v>10</v>
      </c>
      <c r="D11" s="85">
        <f t="shared" si="7"/>
        <v>12</v>
      </c>
      <c r="E11" s="86">
        <f t="shared" si="5"/>
        <v>14</v>
      </c>
      <c r="F11" s="85">
        <f t="shared" si="5"/>
        <v>12</v>
      </c>
      <c r="G11" s="84">
        <v>8</v>
      </c>
      <c r="H11" s="86">
        <v>4</v>
      </c>
      <c r="I11" s="84">
        <v>2</v>
      </c>
      <c r="J11" s="86">
        <v>2</v>
      </c>
      <c r="K11" s="87">
        <f t="shared" si="0"/>
        <v>416</v>
      </c>
      <c r="L11" s="88">
        <f t="shared" si="1"/>
        <v>320</v>
      </c>
      <c r="M11" s="25">
        <f t="shared" si="2"/>
        <v>736</v>
      </c>
      <c r="N11" s="53">
        <v>0</v>
      </c>
      <c r="O11" s="10"/>
      <c r="P11" s="28">
        <f t="shared" si="6"/>
        <v>0</v>
      </c>
      <c r="Q11" s="43">
        <f t="shared" si="3"/>
        <v>0</v>
      </c>
      <c r="R11" s="70">
        <f t="shared" si="4"/>
        <v>0</v>
      </c>
      <c r="S11" s="12"/>
      <c r="T11" s="12"/>
      <c r="U11" s="12"/>
      <c r="V11" s="12"/>
      <c r="W11" s="12"/>
      <c r="X11" s="12"/>
    </row>
    <row r="12" spans="1:29" x14ac:dyDescent="0.4">
      <c r="A12" s="6"/>
      <c r="B12" s="5"/>
      <c r="C12" s="84"/>
      <c r="D12" s="85"/>
      <c r="E12" s="86"/>
      <c r="F12" s="85"/>
      <c r="G12" s="84"/>
      <c r="H12" s="86"/>
      <c r="I12" s="84"/>
      <c r="J12" s="86"/>
      <c r="K12" s="87"/>
      <c r="L12" s="88"/>
      <c r="M12" s="25"/>
      <c r="N12" s="28"/>
      <c r="O12" s="10"/>
      <c r="P12" s="28"/>
      <c r="Q12" s="43"/>
      <c r="R12" s="70"/>
      <c r="S12" s="12"/>
      <c r="T12" s="12"/>
      <c r="U12" s="12"/>
      <c r="V12" s="12"/>
      <c r="W12" s="12"/>
      <c r="X12" s="12"/>
    </row>
    <row r="13" spans="1:29" x14ac:dyDescent="0.4">
      <c r="A13" s="48" t="s">
        <v>28</v>
      </c>
      <c r="B13" s="23"/>
      <c r="C13" s="84">
        <f t="shared" si="7"/>
        <v>10</v>
      </c>
      <c r="D13" s="85">
        <f t="shared" si="7"/>
        <v>12</v>
      </c>
      <c r="E13" s="86">
        <f t="shared" si="5"/>
        <v>14</v>
      </c>
      <c r="F13" s="85">
        <f t="shared" si="5"/>
        <v>12</v>
      </c>
      <c r="G13" s="84">
        <v>10</v>
      </c>
      <c r="H13" s="86">
        <v>10</v>
      </c>
      <c r="I13" s="84">
        <v>1</v>
      </c>
      <c r="J13" s="86">
        <v>1</v>
      </c>
      <c r="K13" s="87">
        <f>(G13*C13*4)+(I13*D13*4)</f>
        <v>448</v>
      </c>
      <c r="L13" s="88">
        <f>(H13*E13*4)+(J13*F13*4)</f>
        <v>608</v>
      </c>
      <c r="M13" s="25">
        <f>SUM(K13:L13)</f>
        <v>1056</v>
      </c>
      <c r="N13" s="65">
        <v>75</v>
      </c>
      <c r="O13" s="10"/>
      <c r="P13" s="65">
        <f t="shared" si="6"/>
        <v>79200</v>
      </c>
      <c r="Q13" s="66">
        <f>K13*N13</f>
        <v>33600</v>
      </c>
      <c r="R13" s="71">
        <f>L13*N13</f>
        <v>45600</v>
      </c>
      <c r="S13" s="12"/>
      <c r="T13" s="12"/>
      <c r="U13" s="12"/>
      <c r="V13" s="12"/>
      <c r="W13" s="12"/>
      <c r="X13" s="12"/>
    </row>
    <row r="14" spans="1:29" x14ac:dyDescent="0.4">
      <c r="A14" s="6"/>
      <c r="B14" s="23"/>
      <c r="C14" s="18"/>
      <c r="D14" s="36"/>
      <c r="E14" s="7"/>
      <c r="F14" s="36"/>
      <c r="G14" s="6"/>
      <c r="H14" s="5"/>
      <c r="I14" s="6"/>
      <c r="J14" s="5"/>
      <c r="K14" s="24"/>
      <c r="L14" s="26"/>
      <c r="M14" s="25"/>
      <c r="N14" s="28"/>
      <c r="O14" s="10"/>
      <c r="P14" s="28"/>
      <c r="Q14" s="43"/>
      <c r="R14" s="70"/>
      <c r="S14" s="12"/>
      <c r="T14" s="12"/>
      <c r="U14" s="12"/>
      <c r="V14" s="12"/>
      <c r="W14" s="12"/>
      <c r="X14" s="12"/>
    </row>
    <row r="15" spans="1:29" x14ac:dyDescent="0.4">
      <c r="A15" s="48" t="s">
        <v>25</v>
      </c>
      <c r="B15" s="5"/>
      <c r="C15" s="18"/>
      <c r="D15" s="36"/>
      <c r="E15" s="7"/>
      <c r="F15" s="36"/>
      <c r="G15" s="6"/>
      <c r="H15" s="5"/>
      <c r="I15" s="6"/>
      <c r="J15" s="5"/>
      <c r="K15" s="24"/>
      <c r="L15" s="26"/>
      <c r="M15" s="25"/>
      <c r="N15" s="28"/>
      <c r="O15" s="10"/>
      <c r="P15" s="28">
        <f>Q15+R15</f>
        <v>100000</v>
      </c>
      <c r="Q15" s="43">
        <v>50000</v>
      </c>
      <c r="R15" s="70">
        <v>50000</v>
      </c>
      <c r="S15" s="12"/>
      <c r="T15" s="12"/>
      <c r="U15" s="12"/>
      <c r="V15" s="12"/>
      <c r="W15" s="12"/>
      <c r="X15" s="12"/>
    </row>
    <row r="16" spans="1:29" ht="15" thickBot="1" x14ac:dyDescent="0.45">
      <c r="A16" s="52"/>
      <c r="B16" s="22"/>
      <c r="C16" s="19"/>
      <c r="D16" s="37"/>
      <c r="E16" s="20"/>
      <c r="F16" s="37"/>
      <c r="G16" s="21"/>
      <c r="H16" s="22"/>
      <c r="I16" s="21"/>
      <c r="J16" s="22"/>
      <c r="K16" s="27"/>
      <c r="L16" s="9"/>
      <c r="M16" s="64"/>
      <c r="N16" s="29"/>
      <c r="O16" s="10"/>
      <c r="P16" s="67"/>
      <c r="Q16" s="72"/>
      <c r="R16" s="73"/>
      <c r="S16" s="12"/>
      <c r="T16" s="12"/>
      <c r="U16" s="12"/>
      <c r="V16" s="12"/>
      <c r="W16" s="12"/>
      <c r="X16" s="12"/>
    </row>
    <row r="17" spans="1:25" ht="15" thickBot="1" x14ac:dyDescent="0.45">
      <c r="A17" s="17"/>
      <c r="B17" s="13"/>
      <c r="C17" s="17"/>
      <c r="D17" s="38"/>
      <c r="E17" s="39"/>
      <c r="F17" s="14"/>
      <c r="G17" s="5"/>
      <c r="H17" s="5"/>
      <c r="I17" s="5"/>
      <c r="J17" s="5"/>
      <c r="K17" s="5"/>
      <c r="L17" s="5"/>
      <c r="M17" s="5"/>
      <c r="N17" s="5"/>
      <c r="O17" s="5"/>
      <c r="P17" s="30">
        <f>SUM(P6:P16)</f>
        <v>179200</v>
      </c>
      <c r="Q17" s="80">
        <f>SUM(Q5:Q16)</f>
        <v>83600</v>
      </c>
      <c r="R17" s="81">
        <f>SUM(R5:R16)</f>
        <v>95600</v>
      </c>
      <c r="S17" s="12"/>
      <c r="T17" s="12"/>
      <c r="U17" s="12"/>
      <c r="V17" s="12"/>
      <c r="W17" s="12"/>
      <c r="X17" s="12"/>
      <c r="Y17" s="12"/>
    </row>
    <row r="18" spans="1:25" x14ac:dyDescent="0.4">
      <c r="A18" s="1"/>
      <c r="B18" s="5" t="s">
        <v>14</v>
      </c>
      <c r="C18" s="100">
        <v>45962</v>
      </c>
      <c r="D18" s="101"/>
      <c r="E18" s="102">
        <v>45962</v>
      </c>
      <c r="F18" s="103"/>
      <c r="G18" s="5"/>
      <c r="H18" s="5"/>
      <c r="I18" s="5"/>
      <c r="J18" s="5"/>
      <c r="K18" s="25"/>
      <c r="L18" s="25"/>
      <c r="M18" s="25"/>
      <c r="N18" s="5"/>
      <c r="O18" s="5"/>
      <c r="P18" s="74" t="s">
        <v>21</v>
      </c>
      <c r="Q18" s="75" t="s">
        <v>17</v>
      </c>
      <c r="R18" s="76" t="s">
        <v>17</v>
      </c>
      <c r="S18" s="12"/>
      <c r="T18" s="12"/>
      <c r="U18" s="12"/>
      <c r="V18" s="12"/>
      <c r="W18" s="12"/>
      <c r="X18" s="12"/>
      <c r="Y18" s="12"/>
    </row>
    <row r="19" spans="1:25" x14ac:dyDescent="0.4">
      <c r="A19" s="1"/>
      <c r="B19" s="5" t="s">
        <v>15</v>
      </c>
      <c r="C19" s="100">
        <v>46265</v>
      </c>
      <c r="D19" s="101"/>
      <c r="E19" s="102">
        <v>46387</v>
      </c>
      <c r="F19" s="103"/>
      <c r="G19" s="5"/>
      <c r="H19" s="5"/>
      <c r="I19" s="5"/>
      <c r="J19" s="5"/>
      <c r="K19" s="5"/>
      <c r="L19" s="5"/>
      <c r="M19" s="25"/>
      <c r="N19" s="5"/>
      <c r="O19" s="5"/>
      <c r="P19" s="46" t="s">
        <v>22</v>
      </c>
      <c r="Q19" s="44" t="s">
        <v>18</v>
      </c>
      <c r="R19" s="77" t="s">
        <v>18</v>
      </c>
      <c r="S19" s="12"/>
      <c r="T19" s="12"/>
      <c r="U19" s="12"/>
      <c r="V19" s="12"/>
      <c r="W19" s="12"/>
      <c r="X19" s="12"/>
      <c r="Y19" s="12"/>
    </row>
    <row r="20" spans="1:25" x14ac:dyDescent="0.4">
      <c r="A20" s="1"/>
      <c r="B20" s="5" t="s">
        <v>16</v>
      </c>
      <c r="C20" s="100">
        <v>46630</v>
      </c>
      <c r="D20" s="101"/>
      <c r="E20" s="102">
        <v>46752</v>
      </c>
      <c r="F20" s="103"/>
      <c r="G20" s="5"/>
      <c r="H20" s="5"/>
      <c r="I20" s="5"/>
      <c r="J20" s="5"/>
      <c r="K20" s="5"/>
      <c r="L20" s="5"/>
      <c r="M20" s="5"/>
      <c r="N20" s="5"/>
      <c r="O20" s="5"/>
      <c r="P20" s="49"/>
      <c r="Q20" s="50" t="s">
        <v>19</v>
      </c>
      <c r="R20" s="78" t="s">
        <v>20</v>
      </c>
      <c r="S20" s="12"/>
      <c r="T20" s="12"/>
      <c r="U20" s="12"/>
      <c r="V20" s="12"/>
      <c r="W20" s="12"/>
      <c r="X20" s="12"/>
      <c r="Y20" s="12"/>
    </row>
    <row r="21" spans="1:25" ht="15" thickBot="1" x14ac:dyDescent="0.45">
      <c r="A21" s="3"/>
      <c r="B21" s="4"/>
      <c r="C21" s="3"/>
      <c r="D21" s="40"/>
      <c r="E21" s="41"/>
      <c r="F21" s="83"/>
      <c r="G21" s="4"/>
      <c r="H21" s="4"/>
      <c r="I21" s="4"/>
      <c r="J21" s="4"/>
      <c r="K21" s="4"/>
      <c r="L21" s="4"/>
      <c r="M21" s="4"/>
      <c r="N21" s="4"/>
      <c r="O21" s="4"/>
      <c r="P21" s="47"/>
      <c r="Q21" s="45"/>
      <c r="R21" s="79"/>
    </row>
    <row r="22" spans="1:25" x14ac:dyDescent="0.4">
      <c r="Q22" s="2"/>
    </row>
    <row r="23" spans="1:25" x14ac:dyDescent="0.4">
      <c r="C23" s="94"/>
      <c r="D23" s="94"/>
      <c r="E23" s="94"/>
      <c r="F23" s="94"/>
      <c r="G23" s="94"/>
      <c r="H23" s="94"/>
      <c r="N23" s="51"/>
      <c r="O23" s="51"/>
      <c r="Q23" s="2"/>
    </row>
    <row r="24" spans="1:25" x14ac:dyDescent="0.4">
      <c r="C24" s="93"/>
      <c r="D24" s="93"/>
      <c r="E24" s="93"/>
      <c r="F24" s="93"/>
      <c r="G24" s="93"/>
      <c r="H24" s="93"/>
      <c r="Q24" s="2"/>
    </row>
    <row r="25" spans="1:25" x14ac:dyDescent="0.4">
      <c r="Q25" s="2"/>
    </row>
    <row r="26" spans="1:25" x14ac:dyDescent="0.4">
      <c r="R26" s="2"/>
    </row>
  </sheetData>
  <mergeCells count="16">
    <mergeCell ref="K3:L3"/>
    <mergeCell ref="C3:F3"/>
    <mergeCell ref="G3:H3"/>
    <mergeCell ref="I3:J3"/>
    <mergeCell ref="C23:D23"/>
    <mergeCell ref="C18:D18"/>
    <mergeCell ref="C19:D19"/>
    <mergeCell ref="C20:D20"/>
    <mergeCell ref="E18:F18"/>
    <mergeCell ref="E19:F19"/>
    <mergeCell ref="E20:F20"/>
    <mergeCell ref="C24:D24"/>
    <mergeCell ref="E23:F23"/>
    <mergeCell ref="E24:F24"/>
    <mergeCell ref="G23:H23"/>
    <mergeCell ref="G24:H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BB0F-3415-4EB9-8D89-285FBCEF8D4F}">
  <dimension ref="A1"/>
  <sheetViews>
    <sheetView topLeftCell="A13"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Berekening advieskosten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Blaauw, Sander</dc:creator>
  <cp:lastModifiedBy>Blaauw, Sander</cp:lastModifiedBy>
  <dcterms:created xsi:type="dcterms:W3CDTF">2025-05-12T06:38:51Z</dcterms:created>
  <dcterms:modified xsi:type="dcterms:W3CDTF">2025-07-21T09:00:15Z</dcterms:modified>
</cp:coreProperties>
</file>