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scons-my.sharepoint.com/personal/t_de_heer_ssc-ons_nl/Documents/HomeFolder/Z023771/2024 Ommen GoudAdvies/NvI 2 vragen/"/>
    </mc:Choice>
  </mc:AlternateContent>
  <xr:revisionPtr revIDLastSave="0" documentId="8_{EF80F7BC-C346-4FA8-9BA4-EAA4F171F2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blad A - Totaal" sheetId="2" r:id="rId1"/>
    <sheet name="Tabblad B - Uurtarieven " sheetId="3" r:id="rId2"/>
    <sheet name="Tabblad C - Raadzaal" sheetId="1" r:id="rId3"/>
    <sheet name="Tabblad D - Nadere opdrachten" sheetId="7" r:id="rId4"/>
    <sheet name="Tabblad E - Exploitatiekost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4" l="1"/>
  <c r="F9" i="7"/>
  <c r="I9" i="7" s="1"/>
  <c r="H13" i="4" l="1"/>
  <c r="J13" i="4" s="1"/>
  <c r="F12" i="4"/>
  <c r="G10" i="4"/>
  <c r="I7" i="7"/>
  <c r="E10" i="4" s="1"/>
  <c r="F10" i="7"/>
  <c r="I10" i="7" s="1"/>
  <c r="F11" i="7"/>
  <c r="I11" i="7" s="1"/>
  <c r="F12" i="7"/>
  <c r="I12" i="7" s="1"/>
  <c r="F13" i="7"/>
  <c r="I13" i="7" s="1"/>
  <c r="F14" i="7"/>
  <c r="I14" i="7" s="1"/>
  <c r="F15" i="7"/>
  <c r="I15" i="7" s="1"/>
  <c r="F8" i="7"/>
  <c r="I8" i="7" s="1"/>
  <c r="B2" i="7"/>
  <c r="B1" i="7"/>
  <c r="H10" i="4" l="1"/>
  <c r="I17" i="7"/>
  <c r="F9" i="2" s="1"/>
  <c r="H8" i="4" l="1"/>
  <c r="J8" i="4" s="1"/>
  <c r="J10" i="4"/>
  <c r="H12" i="4"/>
  <c r="J12" i="4" s="1"/>
  <c r="F11" i="4"/>
  <c r="H11" i="4" s="1"/>
  <c r="J11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15" i="1" l="1"/>
  <c r="G10" i="1" l="1"/>
  <c r="G8" i="1" l="1"/>
  <c r="G18" i="1" l="1"/>
  <c r="G17" i="1"/>
  <c r="G16" i="1"/>
  <c r="G14" i="1"/>
  <c r="G13" i="1"/>
  <c r="G12" i="1"/>
  <c r="G11" i="1"/>
  <c r="G9" i="1"/>
  <c r="G7" i="1"/>
  <c r="E9" i="4" s="1"/>
  <c r="H9" i="4" l="1"/>
  <c r="J9" i="4" s="1"/>
  <c r="J16" i="4" s="1"/>
  <c r="F10" i="2" s="1"/>
  <c r="G20" i="1"/>
  <c r="F7" i="2" l="1"/>
  <c r="F8" i="2" s="1"/>
  <c r="F12" i="2" s="1"/>
</calcChain>
</file>

<file path=xl/sharedStrings.xml><?xml version="1.0" encoding="utf-8"?>
<sst xmlns="http://schemas.openxmlformats.org/spreadsheetml/2006/main" count="141" uniqueCount="78">
  <si>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</si>
  <si>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</si>
  <si>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</si>
  <si>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</si>
  <si>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</si>
  <si>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</si>
  <si>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</si>
  <si>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</si>
  <si>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</si>
  <si>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</si>
  <si>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</si>
  <si>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</si>
  <si>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</si>
  <si>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</si>
  <si>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</si>
  <si>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</si>
  <si>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</si>
  <si>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</si>
  <si>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</si>
  <si>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</si>
  <si>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</si>
  <si>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</si>
  <si>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</si>
  <si>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</si>
  <si>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</si>
  <si>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</si>
  <si>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</si>
  <si>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</si>
  <si>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</si>
  <si>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</si>
  <si>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</si>
  <si>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</si>
  <si>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</si>
  <si>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 xml:space="preserve">Sub-totaal tabblad D - exploitatiekosten  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</si>
  <si>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</si>
  <si>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</si>
  <si>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</si>
  <si>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</si>
  <si>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</si>
  <si>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</si>
  <si>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</si>
  <si>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</si>
  <si>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</si>
  <si>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</si>
  <si>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</si>
  <si>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</si>
  <si>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 xml:space="preserve">Periodieke exploitatiekosten voor Licenties voor het gebruik van de Programmatuur voor het vergadermanagementsysteem in de raadzaal </t>
  </si>
  <si>
    <t>Kosten voor Onderhoud en beheer voor de Producten (excl. Programmatuur en Licenties) van de raadzaal</t>
  </si>
  <si>
    <t>Kosten voor Onderhoud en beheer voor de onder de Nadere overeenkomsten af te nemen Producten, Programmatuur en Licenties</t>
  </si>
  <si>
    <t>Sub-totaal AV middelen</t>
  </si>
  <si>
    <t>Prijsonderdeel optionele exploitatiekosten na afloop van de Garantieperiode</t>
  </si>
  <si>
    <t>Aantal</t>
  </si>
  <si>
    <t>Uurtarief</t>
  </si>
  <si>
    <t>Prijs Productent</t>
  </si>
  <si>
    <t>Opslagpercentage</t>
  </si>
  <si>
    <t>Producten, Programmatuur en Licenties nadere overeenkomsten</t>
  </si>
  <si>
    <t>Aantal / Percentage</t>
  </si>
  <si>
    <t xml:space="preserve">Sub-totaal tabblad C - AV middelen raadzaal </t>
  </si>
  <si>
    <t>Prijsonderdeel Audiovisuele middelen raadzaal</t>
  </si>
  <si>
    <t xml:space="preserve">Sub-totaal tabblad C </t>
  </si>
  <si>
    <t xml:space="preserve">Sub-totaal tabblad G </t>
  </si>
  <si>
    <t>Geschatte kosten Incidentenafhandeling (zie PvE paragraaf 4.10)</t>
  </si>
  <si>
    <t>D1</t>
  </si>
  <si>
    <t xml:space="preserve">Sub-totaal tabblad E - Optionele exploitatiekosten </t>
  </si>
  <si>
    <t>E1</t>
  </si>
  <si>
    <t>E2</t>
  </si>
  <si>
    <t>E3</t>
  </si>
  <si>
    <t>E4</t>
  </si>
  <si>
    <t>E5</t>
  </si>
  <si>
    <t>E6</t>
  </si>
  <si>
    <t>E7</t>
  </si>
  <si>
    <t>Toelichting bij onderdeel E6: De in te vullen opslagfactor bedraagt minimaal 1,0 en maximaal 3,0</t>
  </si>
  <si>
    <t>Bijlage XI - Prijzenblad</t>
  </si>
  <si>
    <t>Prijsonderdeel Nadere opdrachten</t>
  </si>
  <si>
    <t>Sub-totaal tabblad D - Nadere opdrachten</t>
  </si>
  <si>
    <t>Audiovisuele middelen gemeente Ommen, referentienummer 24.OM.107</t>
  </si>
  <si>
    <t>De geschatte kosten op basis van Uurtarieven bij Calamiteiten , zie PvE paragraaf 4.2.2)</t>
  </si>
  <si>
    <t xml:space="preserve">De geschatte kosten voor Producten, Programmatuur en Licenties bij Calamiteiten (zie PvE paragraaf 4.2.2)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</si>
</sst>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2" fillId="0" borderId="0" xfId="0" applyFont="1"/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2" borderId="3" xfId="0" applyFill="1" applyBorder="1"/>
    <xf numFmtId="0" fontId="0" fillId="0" borderId="7" xfId="0" applyBorder="1"/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7" xfId="0" applyFill="1" applyBorder="1"/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1"/>
  <sheetViews>
    <sheetView tabSelected="1" zoomScale="110" zoomScaleNormal="110" workbookViewId="0">
      <selection activeCell="C25" sqref="C25:C31"/>
    </sheetView>
  </sheetViews>
  <sheetFormatPr defaultColWidth="9.109375" defaultRowHeight="14.4" x14ac:dyDescent="0.3"/>
  <cols>
    <col min="1" max="1" width="2.6640625" customWidth="1"/>
    <col min="2" max="2" width="17.6640625" customWidth="1"/>
    <col min="3" max="3" width="64.44140625" customWidth="1"/>
    <col min="4" max="4" width="11.77734375" bestFit="1" customWidth="1"/>
    <col min="5" max="6" width="16.44140625" customWidth="1"/>
  </cols>
  <sheetData>
    <row r="1" spans="2:6" s="5" customFormat="1" ht="69" customHeight="1" x14ac:dyDescent="0.3">
      <c r="B1" s="4" t="s">
        <v>72</v>
      </c>
    </row>
    <row r="2" spans="2:6" s="7" customFormat="1" ht="13.8" x14ac:dyDescent="0.3">
      <c r="B2" s="6" t="s">
        <v>75</v>
      </c>
    </row>
    <row r="3" spans="2:6" s="7" customFormat="1" ht="13.8" x14ac:dyDescent="0.3">
      <c r="B3" s="6"/>
    </row>
    <row r="4" spans="2:6" ht="15" thickBot="1" x14ac:dyDescent="0.35"/>
    <row r="5" spans="2:6" ht="22.2" thickTop="1" thickBot="1" x14ac:dyDescent="0.45">
      <c r="B5" s="35" t="s">
        <v>7</v>
      </c>
      <c r="C5" s="36"/>
      <c r="D5" s="36"/>
      <c r="E5" s="36"/>
      <c r="F5" s="37"/>
    </row>
    <row r="6" spans="2:6" ht="15.6" thickTop="1" thickBot="1" x14ac:dyDescent="0.35">
      <c r="B6" s="38" t="s">
        <v>44</v>
      </c>
      <c r="C6" s="39"/>
      <c r="D6" s="39"/>
      <c r="E6" s="40"/>
      <c r="F6" s="8" t="s">
        <v>20</v>
      </c>
    </row>
    <row r="7" spans="2:6" ht="15.6" thickTop="1" thickBot="1" x14ac:dyDescent="0.35">
      <c r="B7" s="38" t="s">
        <v>57</v>
      </c>
      <c r="C7" s="39"/>
      <c r="D7" s="39"/>
      <c r="E7" s="40"/>
      <c r="F7" s="8">
        <f>'Tabblad C - Raadzaal'!G20</f>
        <v>0</v>
      </c>
    </row>
    <row r="8" spans="2:6" ht="15.6" thickTop="1" thickBot="1" x14ac:dyDescent="0.35">
      <c r="B8" s="32" t="s">
        <v>49</v>
      </c>
      <c r="C8" s="33"/>
      <c r="D8" s="33"/>
      <c r="E8" s="34"/>
      <c r="F8" s="9">
        <f>SUM(F7:F7)</f>
        <v>0</v>
      </c>
    </row>
    <row r="9" spans="2:6" ht="15.6" thickTop="1" thickBot="1" x14ac:dyDescent="0.35">
      <c r="B9" s="38" t="s">
        <v>74</v>
      </c>
      <c r="C9" s="39"/>
      <c r="D9" s="39"/>
      <c r="E9" s="40"/>
      <c r="F9" s="8">
        <f>'Tabblad D - Nadere opdrachten'!I17</f>
        <v>210000</v>
      </c>
    </row>
    <row r="10" spans="2:6" ht="15.6" thickTop="1" thickBot="1" x14ac:dyDescent="0.35">
      <c r="B10" s="38" t="s">
        <v>63</v>
      </c>
      <c r="C10" s="39"/>
      <c r="D10" s="39"/>
      <c r="E10" s="40"/>
      <c r="F10" s="8">
        <f>'Tabblad E - Exploitatiekosten'!J16</f>
        <v>0</v>
      </c>
    </row>
    <row r="11" spans="2:6" ht="15.6" thickTop="1" thickBot="1" x14ac:dyDescent="0.35"/>
    <row r="12" spans="2:6" ht="15.6" thickTop="1" thickBot="1" x14ac:dyDescent="0.35">
      <c r="B12" s="32" t="s">
        <v>43</v>
      </c>
      <c r="C12" s="33"/>
      <c r="D12" s="33"/>
      <c r="E12" s="34"/>
      <c r="F12" s="9">
        <f>SUM(F8:F10)</f>
        <v>210000</v>
      </c>
    </row>
    <row r="13" spans="2:6" ht="15" thickTop="1" x14ac:dyDescent="0.3"/>
    <row r="17" spans="2:3" x14ac:dyDescent="0.3">
      <c r="B17" t="s">
        <v>8</v>
      </c>
      <c r="C17" s="3"/>
    </row>
    <row r="19" spans="2:3" x14ac:dyDescent="0.3">
      <c r="B19" t="s">
        <v>9</v>
      </c>
      <c r="C19" s="3"/>
    </row>
    <row r="21" spans="2:3" x14ac:dyDescent="0.3">
      <c r="B21" t="s">
        <v>10</v>
      </c>
      <c r="C21" s="3"/>
    </row>
    <row r="23" spans="2:3" x14ac:dyDescent="0.3">
      <c r="B23" t="s">
        <v>11</v>
      </c>
      <c r="C23" s="3"/>
    </row>
    <row r="25" spans="2:3" x14ac:dyDescent="0.3">
      <c r="B25" t="s">
        <v>12</v>
      </c>
      <c r="C25" s="31"/>
    </row>
    <row r="26" spans="2:3" x14ac:dyDescent="0.3">
      <c r="C26" s="31"/>
    </row>
    <row r="27" spans="2:3" x14ac:dyDescent="0.3">
      <c r="C27" s="31"/>
    </row>
    <row r="28" spans="2:3" x14ac:dyDescent="0.3">
      <c r="C28" s="31"/>
    </row>
    <row r="29" spans="2:3" x14ac:dyDescent="0.3">
      <c r="C29" s="31"/>
    </row>
    <row r="30" spans="2:3" x14ac:dyDescent="0.3">
      <c r="C30" s="31"/>
    </row>
    <row r="31" spans="2:3" x14ac:dyDescent="0.3">
      <c r="C31" s="31"/>
    </row>
  </sheetData>
  <sheetProtection algorithmName="SHA-512" hashValue="Dqpbn7jqBdVpLU9/6oAojT2lB6CtqaGCDKwQwU6+jZErTe2trSQrnGVg6DQ5DAMj9RTV6vNR6RVodsNJ6p1V2A==" saltValue="JKIWj7mW/7Kl6u6Iv5hbeg==" spinCount="100000" sheet="1" selectLockedCells="1"/>
  <mergeCells count="8">
    <mergeCell ref="C25:C31"/>
    <mergeCell ref="B12:E12"/>
    <mergeCell ref="B5:F5"/>
    <mergeCell ref="B6:E6"/>
    <mergeCell ref="B7:E7"/>
    <mergeCell ref="B10:E10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Normal="100" workbookViewId="0">
      <selection activeCell="D7" sqref="D7"/>
    </sheetView>
  </sheetViews>
  <sheetFormatPr defaultColWidth="9.109375" defaultRowHeight="14.4" x14ac:dyDescent="0.3"/>
  <cols>
    <col min="1" max="1" width="2.6640625" customWidth="1"/>
    <col min="2" max="2" width="10.6640625" customWidth="1"/>
    <col min="3" max="3" width="64.44140625" customWidth="1"/>
    <col min="4" max="4" width="16.44140625" customWidth="1"/>
  </cols>
  <sheetData>
    <row r="1" spans="2:4" s="5" customFormat="1" ht="69" customHeight="1" x14ac:dyDescent="0.3">
      <c r="B1" s="4" t="str">
        <f>'Tabblad A - Totaal'!B1</f>
        <v>Bijlage XI - Prijzenblad</v>
      </c>
    </row>
    <row r="2" spans="2:4" s="7" customFormat="1" ht="13.8" x14ac:dyDescent="0.3">
      <c r="B2" s="6" t="str">
        <f>'Tabblad A - Totaal'!B2</f>
        <v>Audiovisuele middelen gemeente Ommen, referentienummer 24.OM.107</v>
      </c>
    </row>
    <row r="3" spans="2:4" s="7" customFormat="1" ht="13.8" x14ac:dyDescent="0.3">
      <c r="B3" s="6"/>
    </row>
    <row r="4" spans="2:4" ht="15" thickBot="1" x14ac:dyDescent="0.35"/>
    <row r="5" spans="2:4" ht="22.2" thickTop="1" thickBot="1" x14ac:dyDescent="0.45">
      <c r="B5" s="35" t="s">
        <v>42</v>
      </c>
      <c r="C5" s="36"/>
      <c r="D5" s="37"/>
    </row>
    <row r="6" spans="2:4" ht="15" thickTop="1" x14ac:dyDescent="0.3">
      <c r="B6" s="10" t="s">
        <v>1</v>
      </c>
      <c r="C6" s="11" t="s">
        <v>4</v>
      </c>
      <c r="D6" s="10" t="s">
        <v>3</v>
      </c>
    </row>
    <row r="7" spans="2:4" x14ac:dyDescent="0.3">
      <c r="B7" s="12" t="s">
        <v>5</v>
      </c>
      <c r="C7" s="13" t="s">
        <v>13</v>
      </c>
      <c r="D7" s="1"/>
    </row>
    <row r="8" spans="2:4" x14ac:dyDescent="0.3">
      <c r="B8" s="12" t="s">
        <v>21</v>
      </c>
      <c r="C8" s="13" t="s">
        <v>14</v>
      </c>
      <c r="D8" s="1"/>
    </row>
    <row r="9" spans="2:4" x14ac:dyDescent="0.3">
      <c r="B9" s="12" t="s">
        <v>22</v>
      </c>
      <c r="C9" s="13" t="s">
        <v>16</v>
      </c>
      <c r="D9" s="1"/>
    </row>
    <row r="10" spans="2:4" x14ac:dyDescent="0.3">
      <c r="B10" s="12" t="s">
        <v>23</v>
      </c>
      <c r="C10" s="13" t="s">
        <v>15</v>
      </c>
      <c r="D10" s="1"/>
    </row>
    <row r="11" spans="2:4" x14ac:dyDescent="0.3">
      <c r="B11" s="12" t="s">
        <v>24</v>
      </c>
      <c r="C11" s="13" t="s">
        <v>17</v>
      </c>
      <c r="D11" s="1"/>
    </row>
    <row r="12" spans="2:4" x14ac:dyDescent="0.3">
      <c r="B12" s="12" t="s">
        <v>25</v>
      </c>
      <c r="C12" s="13" t="s">
        <v>18</v>
      </c>
      <c r="D12" s="1"/>
    </row>
    <row r="13" spans="2:4" x14ac:dyDescent="0.3">
      <c r="B13" s="12" t="s">
        <v>26</v>
      </c>
      <c r="C13" s="13" t="s">
        <v>19</v>
      </c>
      <c r="D13" s="1"/>
    </row>
    <row r="14" spans="2:4" x14ac:dyDescent="0.3">
      <c r="B14" s="12" t="s">
        <v>34</v>
      </c>
      <c r="C14" s="13" t="s">
        <v>35</v>
      </c>
      <c r="D14" s="1"/>
    </row>
  </sheetData>
  <sheetProtection algorithmName="SHA-512" hashValue="MxUptWn8Jp7877uykwbqLqzun50Da83msvU44ntCaMZ2GROHPSGRHOJrqJheIbD3AGAmF2gRkeoQEO5QOL3jEQ==" saltValue="XgzbnmwzQ8HIkv0FlcvpWA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Normal="100" workbookViewId="0">
      <selection activeCell="F7" sqref="F7"/>
    </sheetView>
  </sheetViews>
  <sheetFormatPr defaultColWidth="9.109375" defaultRowHeight="14.4" x14ac:dyDescent="0.3"/>
  <cols>
    <col min="1" max="1" width="2.6640625" customWidth="1"/>
    <col min="2" max="2" width="10.6640625" customWidth="1"/>
    <col min="3" max="3" width="50.44140625" customWidth="1"/>
    <col min="4" max="4" width="10.6640625" customWidth="1"/>
    <col min="5" max="7" width="16.44140625" customWidth="1"/>
  </cols>
  <sheetData>
    <row r="1" spans="2:7" s="5" customFormat="1" ht="69" customHeight="1" x14ac:dyDescent="0.3">
      <c r="B1" s="4" t="str">
        <f>'Tabblad A - Totaal'!B1</f>
        <v>Bijlage XI - Prijzenblad</v>
      </c>
    </row>
    <row r="2" spans="2:7" s="7" customFormat="1" ht="13.8" x14ac:dyDescent="0.3">
      <c r="B2" s="6" t="str">
        <f>'Tabblad A - Totaal'!B2</f>
        <v>Audiovisuele middelen gemeente Ommen, referentienummer 24.OM.107</v>
      </c>
    </row>
    <row r="3" spans="2:7" s="7" customFormat="1" ht="13.8" x14ac:dyDescent="0.3">
      <c r="B3" s="6"/>
    </row>
    <row r="4" spans="2:7" ht="15" thickBot="1" x14ac:dyDescent="0.35"/>
    <row r="5" spans="2:7" ht="22.2" thickTop="1" thickBot="1" x14ac:dyDescent="0.45">
      <c r="B5" s="35" t="s">
        <v>58</v>
      </c>
      <c r="C5" s="43"/>
      <c r="D5" s="43"/>
      <c r="E5" s="43"/>
      <c r="F5" s="43"/>
      <c r="G5" s="44"/>
    </row>
    <row r="6" spans="2:7" ht="15" thickTop="1" x14ac:dyDescent="0.3">
      <c r="B6" s="10" t="s">
        <v>1</v>
      </c>
      <c r="C6" s="45" t="s">
        <v>4</v>
      </c>
      <c r="D6" s="46"/>
      <c r="E6" s="14" t="s">
        <v>0</v>
      </c>
      <c r="F6" s="10" t="s">
        <v>3</v>
      </c>
      <c r="G6" s="10" t="s">
        <v>2</v>
      </c>
    </row>
    <row r="7" spans="2:7" x14ac:dyDescent="0.3">
      <c r="B7" s="12" t="s">
        <v>28</v>
      </c>
      <c r="C7" s="41" t="s">
        <v>27</v>
      </c>
      <c r="D7" s="42"/>
      <c r="E7" s="12">
        <v>1</v>
      </c>
      <c r="F7" s="1"/>
      <c r="G7" s="15">
        <f t="shared" ref="G7:G18" si="0">E7*F7</f>
        <v>0</v>
      </c>
    </row>
    <row r="8" spans="2:7" x14ac:dyDescent="0.3">
      <c r="B8" s="12" t="s">
        <v>29</v>
      </c>
      <c r="C8" s="41" t="s">
        <v>39</v>
      </c>
      <c r="D8" s="42"/>
      <c r="E8" s="12">
        <v>1</v>
      </c>
      <c r="F8" s="1"/>
      <c r="G8" s="15">
        <f t="shared" si="0"/>
        <v>0</v>
      </c>
    </row>
    <row r="9" spans="2:7" x14ac:dyDescent="0.3">
      <c r="B9" s="12" t="s">
        <v>5</v>
      </c>
      <c r="C9" s="41" t="s">
        <v>13</v>
      </c>
      <c r="D9" s="42"/>
      <c r="E9" s="2"/>
      <c r="F9" s="15">
        <f>'Tabblad B - Uurtarieven '!D7</f>
        <v>0</v>
      </c>
      <c r="G9" s="15">
        <f t="shared" si="0"/>
        <v>0</v>
      </c>
    </row>
    <row r="10" spans="2:7" x14ac:dyDescent="0.3">
      <c r="B10" s="12" t="s">
        <v>22</v>
      </c>
      <c r="C10" s="41" t="s">
        <v>16</v>
      </c>
      <c r="D10" s="42"/>
      <c r="E10" s="2"/>
      <c r="F10" s="15">
        <f>'Tabblad B - Uurtarieven '!D9</f>
        <v>0</v>
      </c>
      <c r="G10" s="15">
        <f t="shared" si="0"/>
        <v>0</v>
      </c>
    </row>
    <row r="11" spans="2:7" x14ac:dyDescent="0.3">
      <c r="B11" s="12" t="s">
        <v>23</v>
      </c>
      <c r="C11" s="41" t="s">
        <v>15</v>
      </c>
      <c r="D11" s="42"/>
      <c r="E11" s="2"/>
      <c r="F11" s="15">
        <f>'Tabblad B - Uurtarieven '!D10</f>
        <v>0</v>
      </c>
      <c r="G11" s="15">
        <f t="shared" si="0"/>
        <v>0</v>
      </c>
    </row>
    <row r="12" spans="2:7" x14ac:dyDescent="0.3">
      <c r="B12" s="12" t="s">
        <v>24</v>
      </c>
      <c r="C12" s="41" t="s">
        <v>17</v>
      </c>
      <c r="D12" s="42"/>
      <c r="E12" s="2"/>
      <c r="F12" s="15">
        <f>'Tabblad B - Uurtarieven '!D11</f>
        <v>0</v>
      </c>
      <c r="G12" s="15">
        <f t="shared" si="0"/>
        <v>0</v>
      </c>
    </row>
    <row r="13" spans="2:7" x14ac:dyDescent="0.3">
      <c r="B13" s="12" t="s">
        <v>25</v>
      </c>
      <c r="C13" s="41" t="s">
        <v>18</v>
      </c>
      <c r="D13" s="42"/>
      <c r="E13" s="2"/>
      <c r="F13" s="15">
        <f>'Tabblad B - Uurtarieven '!D12</f>
        <v>0</v>
      </c>
      <c r="G13" s="15">
        <f t="shared" si="0"/>
        <v>0</v>
      </c>
    </row>
    <row r="14" spans="2:7" x14ac:dyDescent="0.3">
      <c r="B14" s="12" t="s">
        <v>26</v>
      </c>
      <c r="C14" s="41" t="s">
        <v>19</v>
      </c>
      <c r="D14" s="42"/>
      <c r="E14" s="2"/>
      <c r="F14" s="15">
        <f>'Tabblad B - Uurtarieven '!D13</f>
        <v>0</v>
      </c>
      <c r="G14" s="15">
        <f t="shared" si="0"/>
        <v>0</v>
      </c>
    </row>
    <row r="15" spans="2:7" x14ac:dyDescent="0.3">
      <c r="B15" s="12" t="s">
        <v>34</v>
      </c>
      <c r="C15" s="41" t="s">
        <v>41</v>
      </c>
      <c r="D15" s="42"/>
      <c r="E15" s="2"/>
      <c r="F15" s="15">
        <f>'Tabblad B - Uurtarieven '!D14</f>
        <v>0</v>
      </c>
      <c r="G15" s="15">
        <f t="shared" ref="G15" si="1">E15*F15</f>
        <v>0</v>
      </c>
    </row>
    <row r="16" spans="2:7" x14ac:dyDescent="0.3">
      <c r="B16" s="12" t="s">
        <v>30</v>
      </c>
      <c r="C16" s="49" t="s">
        <v>6</v>
      </c>
      <c r="D16" s="50"/>
      <c r="E16" s="2"/>
      <c r="F16" s="1"/>
      <c r="G16" s="15">
        <f t="shared" si="0"/>
        <v>0</v>
      </c>
    </row>
    <row r="17" spans="2:7" x14ac:dyDescent="0.3">
      <c r="B17" s="12" t="s">
        <v>31</v>
      </c>
      <c r="C17" s="49" t="s">
        <v>6</v>
      </c>
      <c r="D17" s="50"/>
      <c r="E17" s="2"/>
      <c r="F17" s="1"/>
      <c r="G17" s="15">
        <f t="shared" si="0"/>
        <v>0</v>
      </c>
    </row>
    <row r="18" spans="2:7" x14ac:dyDescent="0.3">
      <c r="B18" s="12" t="s">
        <v>32</v>
      </c>
      <c r="C18" s="49" t="s">
        <v>6</v>
      </c>
      <c r="D18" s="50"/>
      <c r="E18" s="2"/>
      <c r="F18" s="1"/>
      <c r="G18" s="15">
        <f t="shared" si="0"/>
        <v>0</v>
      </c>
    </row>
    <row r="19" spans="2:7" ht="8.25" customHeight="1" thickBot="1" x14ac:dyDescent="0.35"/>
    <row r="20" spans="2:7" ht="15.6" thickTop="1" thickBot="1" x14ac:dyDescent="0.35">
      <c r="B20" s="32" t="s">
        <v>59</v>
      </c>
      <c r="C20" s="47"/>
      <c r="D20" s="47"/>
      <c r="E20" s="47"/>
      <c r="F20" s="48"/>
      <c r="G20" s="16">
        <f>SUM(G7:G18)</f>
        <v>0</v>
      </c>
    </row>
    <row r="21" spans="2:7" ht="15" thickTop="1" x14ac:dyDescent="0.3"/>
  </sheetData>
  <sheetProtection algorithmName="SHA-512" hashValue="TMoQ7kswXSA0qhct2OcSdl8wiXeyfbb54QPcN/Ux5WKy9vduzi/SdMrMCc5cePPiG+ITcSxxrQMttbbB828k+Q==" saltValue="GSQr2ThIf50986MAQbfo/Q==" spinCount="100000" sheet="1" selectLockedCells="1"/>
  <mergeCells count="15"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  <mergeCell ref="C8:D8"/>
    <mergeCell ref="B5:G5"/>
    <mergeCell ref="C7:D7"/>
    <mergeCell ref="C6:D6"/>
    <mergeCell ref="C11:D11"/>
    <mergeCell ref="C9:D9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9"/>
  <sheetViews>
    <sheetView zoomScaleNormal="100" workbookViewId="0">
      <selection activeCell="H7" sqref="H7"/>
    </sheetView>
  </sheetViews>
  <sheetFormatPr defaultColWidth="9.109375" defaultRowHeight="14.4" x14ac:dyDescent="0.3"/>
  <cols>
    <col min="1" max="1" width="2.6640625" customWidth="1"/>
    <col min="2" max="2" width="10.6640625" customWidth="1"/>
    <col min="3" max="3" width="47.109375" customWidth="1"/>
    <col min="4" max="4" width="14.109375" customWidth="1"/>
    <col min="5" max="6" width="11.77734375" customWidth="1"/>
    <col min="7" max="7" width="16.44140625" customWidth="1"/>
    <col min="8" max="8" width="18.109375" customWidth="1"/>
    <col min="9" max="9" width="16.44140625" customWidth="1"/>
    <col min="11" max="11" width="10.77734375" bestFit="1" customWidth="1"/>
  </cols>
  <sheetData>
    <row r="1" spans="2:11" s="5" customFormat="1" ht="69" customHeight="1" x14ac:dyDescent="0.3">
      <c r="B1" s="4" t="str">
        <f>'Tabblad A - Totaal'!B1</f>
        <v>Bijlage XI - Prijzenblad</v>
      </c>
    </row>
    <row r="2" spans="2:11" s="7" customFormat="1" ht="13.8" x14ac:dyDescent="0.3">
      <c r="B2" s="6" t="str">
        <f>'Tabblad A - Totaal'!B2</f>
        <v>Audiovisuele middelen gemeente Ommen, referentienummer 24.OM.107</v>
      </c>
    </row>
    <row r="3" spans="2:11" s="7" customFormat="1" ht="13.8" x14ac:dyDescent="0.3">
      <c r="B3" s="6"/>
    </row>
    <row r="4" spans="2:11" ht="15" thickBot="1" x14ac:dyDescent="0.35"/>
    <row r="5" spans="2:11" ht="22.2" thickTop="1" thickBot="1" x14ac:dyDescent="0.45">
      <c r="B5" s="35" t="s">
        <v>73</v>
      </c>
      <c r="C5" s="36"/>
      <c r="D5" s="36"/>
      <c r="E5" s="36"/>
      <c r="F5" s="36"/>
      <c r="G5" s="36"/>
      <c r="H5" s="36"/>
      <c r="I5" s="37"/>
    </row>
    <row r="6" spans="2:11" ht="15" thickTop="1" x14ac:dyDescent="0.3">
      <c r="B6" s="10" t="s">
        <v>1</v>
      </c>
      <c r="C6" s="45" t="s">
        <v>4</v>
      </c>
      <c r="D6" s="46"/>
      <c r="E6" s="17" t="s">
        <v>51</v>
      </c>
      <c r="F6" s="17" t="s">
        <v>52</v>
      </c>
      <c r="G6" s="14" t="s">
        <v>53</v>
      </c>
      <c r="H6" s="14" t="s">
        <v>54</v>
      </c>
      <c r="I6" s="14" t="s">
        <v>2</v>
      </c>
    </row>
    <row r="7" spans="2:11" x14ac:dyDescent="0.3">
      <c r="B7" s="12" t="s">
        <v>62</v>
      </c>
      <c r="C7" s="41" t="s">
        <v>55</v>
      </c>
      <c r="D7" s="42"/>
      <c r="E7" s="13">
        <v>1</v>
      </c>
      <c r="F7" s="12" t="s">
        <v>20</v>
      </c>
      <c r="G7" s="19">
        <v>210000</v>
      </c>
      <c r="H7" s="27"/>
      <c r="I7" s="15">
        <f>E7*(1+H7)*G7</f>
        <v>210000</v>
      </c>
      <c r="K7" s="18"/>
    </row>
    <row r="8" spans="2:11" x14ac:dyDescent="0.3">
      <c r="B8" s="12" t="s">
        <v>5</v>
      </c>
      <c r="C8" s="41" t="s">
        <v>13</v>
      </c>
      <c r="D8" s="42"/>
      <c r="E8" s="13">
        <v>300</v>
      </c>
      <c r="F8" s="19">
        <f>'Tabblad B - Uurtarieven '!D7</f>
        <v>0</v>
      </c>
      <c r="G8" s="12" t="s">
        <v>20</v>
      </c>
      <c r="H8" s="12" t="s">
        <v>20</v>
      </c>
      <c r="I8" s="15">
        <f>E8*F8</f>
        <v>0</v>
      </c>
    </row>
    <row r="9" spans="2:11" x14ac:dyDescent="0.3">
      <c r="B9" s="12" t="s">
        <v>21</v>
      </c>
      <c r="C9" s="41" t="s">
        <v>14</v>
      </c>
      <c r="D9" s="51"/>
      <c r="E9" s="13">
        <v>0</v>
      </c>
      <c r="F9" s="19">
        <f>'Tabblad B - Uurtarieven '!D8</f>
        <v>0</v>
      </c>
      <c r="G9" s="12" t="s">
        <v>20</v>
      </c>
      <c r="H9" s="12" t="s">
        <v>20</v>
      </c>
      <c r="I9" s="15">
        <f t="shared" ref="I9:I15" si="0">E9*F9</f>
        <v>0</v>
      </c>
    </row>
    <row r="10" spans="2:11" x14ac:dyDescent="0.3">
      <c r="B10" s="12" t="s">
        <v>22</v>
      </c>
      <c r="C10" s="41" t="s">
        <v>16</v>
      </c>
      <c r="D10" s="42"/>
      <c r="E10" s="13">
        <v>100</v>
      </c>
      <c r="F10" s="19">
        <f>'Tabblad B - Uurtarieven '!D9</f>
        <v>0</v>
      </c>
      <c r="G10" s="12" t="s">
        <v>20</v>
      </c>
      <c r="H10" s="12" t="s">
        <v>20</v>
      </c>
      <c r="I10" s="15">
        <f t="shared" si="0"/>
        <v>0</v>
      </c>
    </row>
    <row r="11" spans="2:11" x14ac:dyDescent="0.3">
      <c r="B11" s="12" t="s">
        <v>23</v>
      </c>
      <c r="C11" s="41" t="s">
        <v>15</v>
      </c>
      <c r="D11" s="42"/>
      <c r="E11" s="13">
        <v>60</v>
      </c>
      <c r="F11" s="19">
        <f>'Tabblad B - Uurtarieven '!D10</f>
        <v>0</v>
      </c>
      <c r="G11" s="12" t="s">
        <v>20</v>
      </c>
      <c r="H11" s="12" t="s">
        <v>20</v>
      </c>
      <c r="I11" s="15">
        <f t="shared" si="0"/>
        <v>0</v>
      </c>
    </row>
    <row r="12" spans="2:11" x14ac:dyDescent="0.3">
      <c r="B12" s="12" t="s">
        <v>24</v>
      </c>
      <c r="C12" s="41" t="s">
        <v>17</v>
      </c>
      <c r="D12" s="42"/>
      <c r="E12" s="13">
        <v>40</v>
      </c>
      <c r="F12" s="19">
        <f>'Tabblad B - Uurtarieven '!D11</f>
        <v>0</v>
      </c>
      <c r="G12" s="12" t="s">
        <v>20</v>
      </c>
      <c r="H12" s="12" t="s">
        <v>20</v>
      </c>
      <c r="I12" s="15">
        <f t="shared" si="0"/>
        <v>0</v>
      </c>
    </row>
    <row r="13" spans="2:11" x14ac:dyDescent="0.3">
      <c r="B13" s="12" t="s">
        <v>25</v>
      </c>
      <c r="C13" s="41" t="s">
        <v>18</v>
      </c>
      <c r="D13" s="42"/>
      <c r="E13" s="13">
        <v>150</v>
      </c>
      <c r="F13" s="19">
        <f>'Tabblad B - Uurtarieven '!D12</f>
        <v>0</v>
      </c>
      <c r="G13" s="12" t="s">
        <v>20</v>
      </c>
      <c r="H13" s="12" t="s">
        <v>20</v>
      </c>
      <c r="I13" s="15">
        <f t="shared" si="0"/>
        <v>0</v>
      </c>
    </row>
    <row r="14" spans="2:11" x14ac:dyDescent="0.3">
      <c r="B14" s="12" t="s">
        <v>26</v>
      </c>
      <c r="C14" s="41" t="s">
        <v>19</v>
      </c>
      <c r="D14" s="42"/>
      <c r="E14" s="13">
        <v>40</v>
      </c>
      <c r="F14" s="19">
        <f>'Tabblad B - Uurtarieven '!D13</f>
        <v>0</v>
      </c>
      <c r="G14" s="12" t="s">
        <v>20</v>
      </c>
      <c r="H14" s="12" t="s">
        <v>20</v>
      </c>
      <c r="I14" s="15">
        <f t="shared" si="0"/>
        <v>0</v>
      </c>
    </row>
    <row r="15" spans="2:11" x14ac:dyDescent="0.3">
      <c r="B15" s="12" t="s">
        <v>34</v>
      </c>
      <c r="C15" s="41" t="s">
        <v>35</v>
      </c>
      <c r="D15" s="42"/>
      <c r="E15" s="13">
        <v>24</v>
      </c>
      <c r="F15" s="19">
        <f>'Tabblad B - Uurtarieven '!D14</f>
        <v>0</v>
      </c>
      <c r="G15" s="12" t="s">
        <v>20</v>
      </c>
      <c r="H15" s="12" t="s">
        <v>20</v>
      </c>
      <c r="I15" s="15">
        <f t="shared" si="0"/>
        <v>0</v>
      </c>
    </row>
    <row r="16" spans="2:11" ht="15" thickBot="1" x14ac:dyDescent="0.35"/>
    <row r="17" spans="2:9" ht="15.6" thickTop="1" thickBot="1" x14ac:dyDescent="0.35">
      <c r="B17" s="32" t="s">
        <v>60</v>
      </c>
      <c r="C17" s="47"/>
      <c r="D17" s="47"/>
      <c r="E17" s="47"/>
      <c r="F17" s="47"/>
      <c r="G17" s="47"/>
      <c r="H17" s="48"/>
      <c r="I17" s="16">
        <f>SUM(I7:I15)</f>
        <v>210000</v>
      </c>
    </row>
    <row r="18" spans="2:9" ht="15" thickTop="1" x14ac:dyDescent="0.3"/>
    <row r="19" spans="2:9" x14ac:dyDescent="0.3">
      <c r="B19" s="20"/>
    </row>
  </sheetData>
  <sheetProtection algorithmName="SHA-512" hashValue="tr0Rp7J+OsNGETct4AEeKaiGbqH3q9ZEzGwZsG0NyFmt7EPrBvT0tK3jYWNpWbCQ3zQb5yX1Ub7WOAK/aSiNRw==" saltValue="9FiRTquAJBIsy5x7tfozFg==" spinCount="100000" sheet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18"/>
  <sheetViews>
    <sheetView zoomScaleNormal="100" workbookViewId="0">
      <selection activeCell="F7" sqref="F7"/>
    </sheetView>
  </sheetViews>
  <sheetFormatPr defaultColWidth="9.109375" defaultRowHeight="14.4" x14ac:dyDescent="0.3"/>
  <cols>
    <col min="1" max="1" width="2.6640625" customWidth="1"/>
    <col min="2" max="2" width="10.6640625" customWidth="1"/>
    <col min="3" max="3" width="64.44140625" customWidth="1"/>
    <col min="4" max="4" width="63" customWidth="1"/>
    <col min="5" max="5" width="16.44140625" customWidth="1"/>
    <col min="6" max="6" width="14.6640625" customWidth="1"/>
    <col min="7" max="7" width="14.44140625" customWidth="1"/>
    <col min="8" max="8" width="14.6640625" customWidth="1"/>
    <col min="9" max="9" width="18.33203125" customWidth="1"/>
    <col min="10" max="10" width="14" customWidth="1"/>
  </cols>
  <sheetData>
    <row r="1" spans="2:10" s="5" customFormat="1" ht="69" customHeight="1" x14ac:dyDescent="0.3">
      <c r="B1" s="4" t="str">
        <f>'Tabblad A - Totaal'!B1</f>
        <v>Bijlage XI - Prijzenblad</v>
      </c>
    </row>
    <row r="2" spans="2:10" s="7" customFormat="1" ht="13.8" x14ac:dyDescent="0.3">
      <c r="B2" s="6" t="str">
        <f>'Tabblad A - Totaal'!B2</f>
        <v>Audiovisuele middelen gemeente Ommen, referentienummer 24.OM.107</v>
      </c>
    </row>
    <row r="3" spans="2:10" s="7" customFormat="1" ht="13.8" x14ac:dyDescent="0.3">
      <c r="B3" s="6"/>
    </row>
    <row r="4" spans="2:10" ht="15" thickBot="1" x14ac:dyDescent="0.35"/>
    <row r="5" spans="2:10" ht="22.2" thickTop="1" thickBot="1" x14ac:dyDescent="0.45">
      <c r="B5" s="35" t="s">
        <v>50</v>
      </c>
      <c r="C5" s="36"/>
      <c r="D5" s="36"/>
      <c r="E5" s="36"/>
      <c r="F5" s="36"/>
      <c r="G5" s="36"/>
      <c r="H5" s="36"/>
      <c r="I5" s="36"/>
      <c r="J5" s="37"/>
    </row>
    <row r="6" spans="2:10" ht="15" thickTop="1" x14ac:dyDescent="0.3">
      <c r="B6" s="10" t="s">
        <v>1</v>
      </c>
      <c r="C6" s="45" t="s">
        <v>4</v>
      </c>
      <c r="D6" s="46"/>
      <c r="E6" s="21" t="s">
        <v>56</v>
      </c>
      <c r="F6" s="14" t="s">
        <v>40</v>
      </c>
      <c r="G6" s="14" t="s">
        <v>38</v>
      </c>
      <c r="H6" s="14" t="s">
        <v>37</v>
      </c>
      <c r="I6" s="14" t="s">
        <v>36</v>
      </c>
      <c r="J6" s="14" t="s">
        <v>2</v>
      </c>
    </row>
    <row r="7" spans="2:10" x14ac:dyDescent="0.3">
      <c r="B7" s="12" t="s">
        <v>64</v>
      </c>
      <c r="C7" s="41" t="s">
        <v>45</v>
      </c>
      <c r="D7" s="42"/>
      <c r="E7" s="13">
        <v>1</v>
      </c>
      <c r="F7" s="28"/>
      <c r="G7" s="19" t="s">
        <v>20</v>
      </c>
      <c r="H7" s="22">
        <f t="shared" ref="H7:H8" si="0">E7*F7</f>
        <v>0</v>
      </c>
      <c r="I7" s="23">
        <v>6</v>
      </c>
      <c r="J7" s="22">
        <f t="shared" ref="J7:J13" si="1">H7*I7</f>
        <v>0</v>
      </c>
    </row>
    <row r="8" spans="2:10" x14ac:dyDescent="0.3">
      <c r="B8" s="12" t="s">
        <v>65</v>
      </c>
      <c r="C8" s="41" t="s">
        <v>46</v>
      </c>
      <c r="D8" s="42"/>
      <c r="E8" s="13">
        <v>1</v>
      </c>
      <c r="F8" s="28"/>
      <c r="G8" s="19" t="s">
        <v>20</v>
      </c>
      <c r="H8" s="22">
        <f t="shared" si="0"/>
        <v>0</v>
      </c>
      <c r="I8" s="23">
        <v>6</v>
      </c>
      <c r="J8" s="22">
        <f t="shared" si="1"/>
        <v>0</v>
      </c>
    </row>
    <row r="9" spans="2:10" x14ac:dyDescent="0.3">
      <c r="B9" s="12" t="s">
        <v>66</v>
      </c>
      <c r="C9" s="41" t="s">
        <v>47</v>
      </c>
      <c r="D9" s="42"/>
      <c r="E9" s="22">
        <f>'Tabblad C - Raadzaal'!G7</f>
        <v>0</v>
      </c>
      <c r="F9" s="19" t="s">
        <v>20</v>
      </c>
      <c r="G9" s="29"/>
      <c r="H9" s="22">
        <f>E9*G9</f>
        <v>0</v>
      </c>
      <c r="I9" s="23">
        <v>6</v>
      </c>
      <c r="J9" s="22">
        <f t="shared" si="1"/>
        <v>0</v>
      </c>
    </row>
    <row r="10" spans="2:10" x14ac:dyDescent="0.3">
      <c r="B10" s="12" t="s">
        <v>67</v>
      </c>
      <c r="C10" s="41" t="s">
        <v>48</v>
      </c>
      <c r="D10" s="42"/>
      <c r="E10" s="22">
        <f>'Tabblad D - Nadere opdrachten'!I7</f>
        <v>210000</v>
      </c>
      <c r="F10" s="19" t="s">
        <v>20</v>
      </c>
      <c r="G10" s="24">
        <f>G9</f>
        <v>0</v>
      </c>
      <c r="H10" s="22">
        <f>E10*G10</f>
        <v>0</v>
      </c>
      <c r="I10" s="23">
        <v>6</v>
      </c>
      <c r="J10" s="22">
        <f t="shared" si="1"/>
        <v>0</v>
      </c>
    </row>
    <row r="11" spans="2:10" x14ac:dyDescent="0.3">
      <c r="B11" s="12" t="s">
        <v>68</v>
      </c>
      <c r="C11" s="41" t="s">
        <v>61</v>
      </c>
      <c r="D11" s="51"/>
      <c r="E11" s="23">
        <v>15</v>
      </c>
      <c r="F11" s="22">
        <f>'Tabblad B - Uurtarieven '!D8</f>
        <v>0</v>
      </c>
      <c r="G11" s="19" t="s">
        <v>20</v>
      </c>
      <c r="H11" s="22">
        <f>E11*F11</f>
        <v>0</v>
      </c>
      <c r="I11" s="23">
        <v>6</v>
      </c>
      <c r="J11" s="22">
        <f t="shared" si="1"/>
        <v>0</v>
      </c>
    </row>
    <row r="12" spans="2:10" x14ac:dyDescent="0.3">
      <c r="B12" s="12" t="s">
        <v>69</v>
      </c>
      <c r="C12" s="41" t="s">
        <v>76</v>
      </c>
      <c r="D12" s="51"/>
      <c r="E12" s="23">
        <v>25</v>
      </c>
      <c r="F12" s="22">
        <f>'Tabblad B - Uurtarieven '!D8</f>
        <v>0</v>
      </c>
      <c r="G12" s="30">
        <v>1</v>
      </c>
      <c r="H12" s="22">
        <f>E12*F12*G12</f>
        <v>0</v>
      </c>
      <c r="I12" s="23">
        <v>6</v>
      </c>
      <c r="J12" s="22">
        <f t="shared" si="1"/>
        <v>0</v>
      </c>
    </row>
    <row r="13" spans="2:10" x14ac:dyDescent="0.3">
      <c r="B13" s="12" t="s">
        <v>70</v>
      </c>
      <c r="C13" s="41" t="s">
        <v>77</v>
      </c>
      <c r="D13" s="51"/>
      <c r="E13" s="25">
        <f>'Tabblad D - Nadere opdrachten'!H7</f>
        <v>0</v>
      </c>
      <c r="F13" s="22">
        <v>10000</v>
      </c>
      <c r="G13" s="19" t="s">
        <v>20</v>
      </c>
      <c r="H13" s="22">
        <f>E13*F13</f>
        <v>0</v>
      </c>
      <c r="I13" s="23">
        <v>6</v>
      </c>
      <c r="J13" s="22">
        <f t="shared" si="1"/>
        <v>0</v>
      </c>
    </row>
    <row r="15" spans="2:10" ht="8.25" customHeight="1" thickBot="1" x14ac:dyDescent="0.35"/>
    <row r="16" spans="2:10" ht="15.6" thickTop="1" thickBot="1" x14ac:dyDescent="0.35">
      <c r="B16" s="32" t="s">
        <v>33</v>
      </c>
      <c r="C16" s="47"/>
      <c r="D16" s="47"/>
      <c r="E16" s="47"/>
      <c r="F16" s="47"/>
      <c r="G16" s="47"/>
      <c r="H16" s="47"/>
      <c r="I16" s="48"/>
      <c r="J16" s="16">
        <f>SUM(J7:J13)</f>
        <v>0</v>
      </c>
    </row>
    <row r="17" spans="2:2" ht="15" thickTop="1" x14ac:dyDescent="0.3"/>
    <row r="18" spans="2:2" ht="21" x14ac:dyDescent="0.4">
      <c r="B18" s="26" t="s">
        <v>71</v>
      </c>
    </row>
  </sheetData>
  <sheetProtection algorithmName="SHA-512" hashValue="4bznlUUuZ6KmfSPSHmJDYuLjYgDIIUYGMU7kupSG2oHVc4qxoYykijQJ/wd8vIUIhdtaH/L0BUG4Yj2i9kedlQ==" saltValue="tzt+JFbQsAdUuHkkNta5pg==" spinCount="100000" sheet="1" selectLockedCells="1"/>
  <mergeCells count="10">
    <mergeCell ref="C11:D11"/>
    <mergeCell ref="B16:I16"/>
    <mergeCell ref="B5:J5"/>
    <mergeCell ref="C6:D6"/>
    <mergeCell ref="C7:D7"/>
    <mergeCell ref="C13:D13"/>
    <mergeCell ref="C8:D8"/>
    <mergeCell ref="C9:D9"/>
    <mergeCell ref="C12:D12"/>
    <mergeCell ref="C10:D10"/>
  </mergeCells>
  <phoneticPr fontId="11" type="noConversion"/>
  <conditionalFormatting sqref="G12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RCUS45HN67DU-974321440-346256</_dlc_DocId>
    <_dlc_DocIdUrl xmlns="558c601a-c172-4142-980b-33deeaa1e95d">
      <Url>https://sscons.sharepoint.com/sites/ORG-IC/_layouts/15/DocIdRedir.aspx?ID=RCUS45HN67DU-974321440-346256</Url>
      <Description>RCUS45HN67DU-974321440-346256</Description>
    </_dlc_DocIdUrl>
  </documentManagement>
</p:properties>
</file>

<file path=customXml/itemProps1.xml><?xml version="1.0" encoding="utf-8"?>
<ds:datastoreItem xmlns:ds="http://schemas.openxmlformats.org/officeDocument/2006/customXml" ds:itemID="{1A3B5AC6-71A8-4966-8A4D-3BE61197702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A8593-886B-43D6-83DD-747ED7CDE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Tabblad A - Totaal</vt:lpstr>
      <vt:lpstr>Tabblad B - Uurtarieven </vt:lpstr>
      <vt:lpstr>Tabblad C - Raadzaal</vt:lpstr>
      <vt:lpstr>Tabblad D - Nadere opdrachten</vt:lpstr>
      <vt:lpstr>Tabblad E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Theo de Heer</cp:lastModifiedBy>
  <cp:lastPrinted>2017-12-17T17:52:12Z</cp:lastPrinted>
  <dcterms:created xsi:type="dcterms:W3CDTF">2017-12-17T13:33:33Z</dcterms:created>
  <dcterms:modified xsi:type="dcterms:W3CDTF">2025-09-17T08:51:03Z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77080be7-d25f-4ccc-a3c7-1877ac1ffa7e</vt:lpwstr>
  </property>
</Properties>
</file>