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Restafval\"/>
    </mc:Choice>
  </mc:AlternateContent>
  <xr:revisionPtr revIDLastSave="0" documentId="8_{77BF9528-AC1A-45F0-8436-15EA9473F36A}" xr6:coauthVersionLast="47" xr6:coauthVersionMax="47" xr10:uidLastSave="{00000000-0000-0000-0000-000000000000}"/>
  <bookViews>
    <workbookView xWindow="-120" yWindow="-16320" windowWidth="29040" windowHeight="15720" tabRatio="766" firstSheet="2" activeTab="5" xr2:uid="{00000000-000D-0000-FFFF-FFFF00000000}"/>
  </bookViews>
  <sheets>
    <sheet name="Voorblad" sheetId="6" r:id="rId1"/>
    <sheet name="1.Kwalitatieve gunningscriteria" sheetId="29" r:id="rId2"/>
    <sheet name="2. Prijsinvulformulier 2026" sheetId="32" r:id="rId3"/>
    <sheet name="2. Prijsinvulformulier 2027" sheetId="36" r:id="rId4"/>
    <sheet name="2. Prijsinvulformulier 2028" sheetId="37" r:id="rId5"/>
    <sheet name="2. Prijsinvulformulier 2029" sheetId="38" r:id="rId6"/>
    <sheet name="2.Prijsinvulformulier 2030-2033" sheetId="39" r:id="rId7"/>
    <sheet name="3. Fictieve inschrijfprijs" sheetId="34" r:id="rId8"/>
  </sheets>
  <definedNames>
    <definedName name="_xlnm.Print_Area" localSheetId="1">'1.Kwalitatieve gunningscriteria'!$A$1:$F$13</definedName>
    <definedName name="_xlnm.Print_Area" localSheetId="2">'2. Prijsinvulformulier 2026'!$A$1:$G$55</definedName>
    <definedName name="_xlnm.Print_Area" localSheetId="3">'2. Prijsinvulformulier 2027'!$A$1:$G$55</definedName>
    <definedName name="_xlnm.Print_Area" localSheetId="4">'2. Prijsinvulformulier 2028'!$A$1:$G$55</definedName>
    <definedName name="_xlnm.Print_Area" localSheetId="5">'2. Prijsinvulformulier 2029'!$A$1:$G$55</definedName>
    <definedName name="_xlnm.Print_Area" localSheetId="6">'2.Prijsinvulformulier 2030-2033'!$A$1:$G$55</definedName>
    <definedName name="_xlnm.Print_Area" localSheetId="7">'3. Fictieve inschrijfprijs'!$A$1:$C$5</definedName>
    <definedName name="_xlnm.Print_Area" localSheetId="0">Voorblad!$A$2:$F$28</definedName>
    <definedName name="_xlnm.Print_Titles" localSheetId="1">'1.Kwalitatieve gunningscriteria'!$1:$1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6" l="1"/>
  <c r="G31" i="39"/>
  <c r="E4" i="37" l="1"/>
  <c r="D10" i="37"/>
  <c r="E11" i="36"/>
  <c r="E12" i="36"/>
  <c r="C25" i="32"/>
  <c r="C24" i="32"/>
  <c r="G5" i="32" l="1"/>
  <c r="G4" i="32"/>
  <c r="D14" i="39"/>
  <c r="D10" i="39"/>
  <c r="E5" i="39"/>
  <c r="E4" i="39"/>
  <c r="E16" i="38"/>
  <c r="E15" i="38"/>
  <c r="D14" i="38"/>
  <c r="D10" i="38"/>
  <c r="E5" i="38"/>
  <c r="E4" i="38"/>
  <c r="D14" i="37"/>
  <c r="E11" i="32"/>
  <c r="E12" i="32"/>
  <c r="E16" i="36"/>
  <c r="E15" i="36"/>
  <c r="D14" i="36"/>
  <c r="E14" i="36" s="1"/>
  <c r="E13" i="36" s="1"/>
  <c r="G13" i="36" s="1"/>
  <c r="D10" i="36" l="1"/>
  <c r="E10" i="36" s="1"/>
  <c r="G9" i="36" s="1"/>
  <c r="E5" i="36"/>
  <c r="G5" i="36" s="1"/>
  <c r="E4" i="36"/>
  <c r="G4" i="36" s="1"/>
  <c r="E5" i="37"/>
  <c r="G5" i="37" s="1"/>
  <c r="G4" i="37"/>
  <c r="G5" i="39"/>
  <c r="G4" i="39"/>
  <c r="C25" i="39"/>
  <c r="C24" i="39"/>
  <c r="E16" i="39"/>
  <c r="E15" i="39"/>
  <c r="E14" i="39"/>
  <c r="E12" i="39"/>
  <c r="E11" i="39"/>
  <c r="E10" i="39"/>
  <c r="C25" i="38"/>
  <c r="C24" i="38"/>
  <c r="E14" i="38"/>
  <c r="E13" i="38" s="1"/>
  <c r="G13" i="38" s="1"/>
  <c r="E12" i="38"/>
  <c r="E11" i="38"/>
  <c r="E10" i="38"/>
  <c r="G5" i="38"/>
  <c r="G4" i="38"/>
  <c r="C25" i="37"/>
  <c r="C24" i="37"/>
  <c r="E16" i="37"/>
  <c r="E15" i="37"/>
  <c r="E14" i="37"/>
  <c r="E12" i="37"/>
  <c r="E11" i="37"/>
  <c r="C25" i="36"/>
  <c r="C24" i="36"/>
  <c r="E16" i="32"/>
  <c r="E15" i="32"/>
  <c r="E13" i="39" l="1"/>
  <c r="G13" i="39" s="1"/>
  <c r="G31" i="36"/>
  <c r="E9" i="39"/>
  <c r="G9" i="39" s="1"/>
  <c r="E13" i="37"/>
  <c r="G13" i="37" s="1"/>
  <c r="E10" i="37"/>
  <c r="E9" i="37" s="1"/>
  <c r="G9" i="37" s="1"/>
  <c r="E9" i="38"/>
  <c r="G9" i="38" s="1"/>
  <c r="G31" i="38" s="1"/>
  <c r="E5" i="29"/>
  <c r="F12" i="29"/>
  <c r="G12" i="29" s="1"/>
  <c r="G31" i="37" l="1"/>
  <c r="C3" i="29"/>
  <c r="E3" i="29" s="1"/>
  <c r="C3" i="34" s="1"/>
  <c r="E14" i="32" l="1"/>
  <c r="E13" i="32" l="1"/>
  <c r="G13" i="32" s="1"/>
  <c r="E10" i="32"/>
  <c r="E9" i="32" s="1"/>
  <c r="G9" i="32" s="1"/>
  <c r="F11" i="29"/>
  <c r="G11" i="29" s="1"/>
  <c r="G13" i="29" s="1"/>
  <c r="D3" i="29" s="1"/>
  <c r="G31" i="32" l="1"/>
  <c r="C4" i="34" s="1"/>
  <c r="C5" i="34" s="1"/>
</calcChain>
</file>

<file path=xl/sharedStrings.xml><?xml version="1.0" encoding="utf-8"?>
<sst xmlns="http://schemas.openxmlformats.org/spreadsheetml/2006/main" count="622" uniqueCount="141">
  <si>
    <t>Verwerking</t>
  </si>
  <si>
    <t>Inhoud:</t>
  </si>
  <si>
    <t>Fictieve inschrijfprijs</t>
  </si>
  <si>
    <t>NR.</t>
  </si>
  <si>
    <t>Omschrijving</t>
  </si>
  <si>
    <t>Eenheid</t>
  </si>
  <si>
    <t>PR-1</t>
  </si>
  <si>
    <t>Prijs componenten</t>
  </si>
  <si>
    <t>Ton</t>
  </si>
  <si>
    <t>Afvalstoffenbelasting, zijnde wet belastingen op milieugrondslag (WBM)</t>
  </si>
  <si>
    <t>Prijs per eenheid</t>
  </si>
  <si>
    <t>Percentage</t>
  </si>
  <si>
    <t>PR-4</t>
  </si>
  <si>
    <t>Eigenaar</t>
  </si>
  <si>
    <t xml:space="preserve">Voorwaarden </t>
  </si>
  <si>
    <t>Voorwaarde</t>
  </si>
  <si>
    <t>ALG</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</si>
  <si>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</si>
  <si>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Antwoordinstructie</t>
  </si>
  <si>
    <t>Max. kwaliteitswaarde</t>
  </si>
  <si>
    <t>Fictieve korting (behaalde kwaliteitswaarde)</t>
  </si>
  <si>
    <t>Systematiek voor toekennen van de score</t>
  </si>
  <si>
    <t>Beantwoording door inschrijver</t>
  </si>
  <si>
    <t>Vormvereisten beantwoording</t>
  </si>
  <si>
    <t>Naam:
Adres:
Type:
Eigenaar:</t>
  </si>
  <si>
    <t>Formule
Verwijderen/verbergen</t>
  </si>
  <si>
    <t>Eis (max. reistijd in min)</t>
  </si>
  <si>
    <t>Minimale reistijd (in min)</t>
  </si>
  <si>
    <t>Prijs per uur</t>
  </si>
  <si>
    <t>Tonnage per jaar</t>
  </si>
  <si>
    <t>Tonnage per transport</t>
  </si>
  <si>
    <t>Transport bewegingen per jaar</t>
  </si>
  <si>
    <t>Antwoord vraag A: Benoemen van de ontvangstlocatie ↓</t>
  </si>
  <si>
    <t>Antwoord vraag B: Reistijd enkele reis ↓</t>
  </si>
  <si>
    <t>Reistijd enkele reis</t>
  </si>
  <si>
    <t xml:space="preserve">Inschrijver past, op straffe van uitsluiting, alleen de geel gearceerde cellen aan. Inschrijver moet alle geel gearceerde cellen correct en ondubbelzinnig invullen. Inschrijver moet de geel gearceerde cellen met in achtneming van de overige in dit document opgenomen voorwaarden (en/of eisen) invullen. </t>
  </si>
  <si>
    <t>Onderdeel</t>
  </si>
  <si>
    <t>Prijs</t>
  </si>
  <si>
    <t>Gegarandeerd percentage uitgesorteerde deelstromen</t>
  </si>
  <si>
    <t>PR-7</t>
  </si>
  <si>
    <t>Adres</t>
  </si>
  <si>
    <t>1.</t>
  </si>
  <si>
    <t>2.</t>
  </si>
  <si>
    <t>Kwalitatieve gunningscriteria</t>
  </si>
  <si>
    <t>3.</t>
  </si>
  <si>
    <t>Aantal (B)</t>
  </si>
  <si>
    <t>B</t>
  </si>
  <si>
    <t xml:space="preserve">A </t>
  </si>
  <si>
    <t>C</t>
  </si>
  <si>
    <t>D</t>
  </si>
  <si>
    <t>E</t>
  </si>
  <si>
    <t>F</t>
  </si>
  <si>
    <t>G</t>
  </si>
  <si>
    <t>PR-2</t>
  </si>
  <si>
    <t xml:space="preserve">Tonnage </t>
  </si>
  <si>
    <t xml:space="preserve">Naam inschrijver: </t>
  </si>
  <si>
    <t>Prijs voor ontvangst (incl. op-, overslag) GHA</t>
  </si>
  <si>
    <t>Prijs voor transport GHA</t>
  </si>
  <si>
    <t>…......................................................</t>
  </si>
  <si>
    <t>Ontvangst (incl. op- en overslag) en transport GHA</t>
  </si>
  <si>
    <t>Subtotalen (AxB) 
Jaarlijkse kosten excl. btw</t>
  </si>
  <si>
    <t xml:space="preserve">Percentage (gewichtspercentage) van het aangeleverde tonnage huis aan huis ingezameld GHA dat wordt uitgestorteerd en niet wordt verwerkt in AEC </t>
  </si>
  <si>
    <t xml:space="preserve">Percentage (gewichtspercentage) van het aangeleverde tonnage GHA van het zelfbrengdepot dat wordt uitgestorteerd en niet wordt verwerkt in AEC </t>
  </si>
  <si>
    <t>CO2-heffing</t>
  </si>
  <si>
    <t>Nr.</t>
  </si>
  <si>
    <t xml:space="preserve">Omschrijving </t>
  </si>
  <si>
    <t>Naam</t>
  </si>
  <si>
    <t>Stroom</t>
  </si>
  <si>
    <t>Postcode</t>
  </si>
  <si>
    <t>Plaats</t>
  </si>
  <si>
    <t>PR-13</t>
  </si>
  <si>
    <t>PR-15</t>
  </si>
  <si>
    <t>H</t>
  </si>
  <si>
    <t>I</t>
  </si>
  <si>
    <t>Inschrijver vermeldt de correcte NAW gegevens van de verwerkingslocatie(s), de activiteiten die op de betreffende locatie(s) worden uitgevoerd en de eigenaar van de verwerkingsinrichting. Het gaat hierbij minimaal om de locatie waar sortering wordt toegepast (indien van toepassing), de locatie waar het GHA wordt verkleind (bijv. middels shredder) van de locatie van de AEC, waar het brandbare deel wordt verwerkt.</t>
  </si>
  <si>
    <t>Inschrijver vermeldt de correcte NAW gegevens van de ontvangstlocatie.</t>
  </si>
  <si>
    <t>Jaar</t>
  </si>
  <si>
    <r>
      <t>Verwerkingsprijs voor GHA (afkomstig van inzamelroute)</t>
    </r>
    <r>
      <rPr>
        <b/>
        <sz val="10"/>
        <color theme="1"/>
        <rFont val="Century Gothic"/>
        <family val="2"/>
      </rPr>
      <t xml:space="preserve"> (C)</t>
    </r>
  </si>
  <si>
    <r>
      <t xml:space="preserve">Verwerkingsprijs voor GHA (afkomstig van zelfbrengdepot) </t>
    </r>
    <r>
      <rPr>
        <b/>
        <sz val="10"/>
        <color theme="1"/>
        <rFont val="Century Gothic"/>
        <family val="2"/>
      </rPr>
      <t>(D)</t>
    </r>
  </si>
  <si>
    <t>PR-9</t>
  </si>
  <si>
    <t>PR-3 wordt door het formulier berekend a.d.h.v. de door inschrijver in PR-4, PR-5 en PR-6 ingevulde waarden.</t>
  </si>
  <si>
    <t>PR-7 wordt door het formulier berekend a.d.h.v. de door inschrijver in PR-8, PR-9 en PR-10 ingevulde waarden.</t>
  </si>
  <si>
    <t>Ontvangstlocatie GHA - perceel 2</t>
  </si>
  <si>
    <t>PR-12</t>
  </si>
  <si>
    <t>Deze prijs wordt gebruikt voor de beoordeling van het onderdeel prijs en de beoordeling van de fictieve inschrijfprijs.</t>
  </si>
  <si>
    <t>PR-16</t>
  </si>
  <si>
    <t>PR-17</t>
  </si>
  <si>
    <t>J</t>
  </si>
  <si>
    <t>Prijs voor verwerking voor GHA (afkomstig van inzamelroute) (excl. WBM)</t>
  </si>
  <si>
    <t>Prijs voor verwerking GHA (afkomstig van zelfbrengdepot) (excl. WBM)</t>
  </si>
  <si>
    <r>
      <t xml:space="preserve">Indicatieve WBM </t>
    </r>
    <r>
      <rPr>
        <b/>
        <sz val="10"/>
        <color theme="1"/>
        <rFont val="Century Gothic"/>
        <family val="2"/>
      </rPr>
      <t>(F)</t>
    </r>
  </si>
  <si>
    <t>K</t>
  </si>
  <si>
    <t>Totale fictieve inschrijfprijs 
Deze prijs vermelden in TenderNed</t>
  </si>
  <si>
    <t>Kwaliteit (KG-1)</t>
  </si>
  <si>
    <t>Zaaknummer: 2025-023827</t>
  </si>
  <si>
    <r>
      <t xml:space="preserve">Aandeel WBM voor GHA (afkomstig van inzamelroute) </t>
    </r>
    <r>
      <rPr>
        <b/>
        <sz val="10"/>
        <color theme="1"/>
        <rFont val="Century Gothic"/>
        <family val="2"/>
      </rPr>
      <t>(E)</t>
    </r>
  </si>
  <si>
    <r>
      <t xml:space="preserve">Aandeel WBM voor GHA (afkomstig van zelfbrengdepot) </t>
    </r>
    <r>
      <rPr>
        <b/>
        <sz val="10"/>
        <color theme="1"/>
        <rFont val="Century Gothic"/>
        <family val="2"/>
      </rPr>
      <t>(E)</t>
    </r>
  </si>
  <si>
    <t xml:space="preserve"> PR-3 </t>
  </si>
  <si>
    <t xml:space="preserve"> PR-5 </t>
  </si>
  <si>
    <t xml:space="preserve"> PR-6 </t>
  </si>
  <si>
    <t xml:space="preserve"> PR-8 </t>
  </si>
  <si>
    <t xml:space="preserve">  PR-10</t>
  </si>
  <si>
    <t xml:space="preserve">Vaste eenheidsprijzen conform alle voorwaarden uit het programma van eisen en alle overige aanbestedingsdocumenten (waaronder de kwalitatieve gunningscriteria). </t>
  </si>
  <si>
    <t xml:space="preserve">Inschrijver moet in PR-5 en PR-9 het maximale (gewichts)percentage invullen dat per aangeleverde ton GHA wordt verwerkt in een AEC. Voor het resterende percentage (tot 100%, wat door het formulier berekend wordt in PR-12 EN PR-13) wordt verondersteld dat dit deel van het GHA middels een vorm van sortering/(na)scheiding uitgesorteerd wordt in recyclebare deelstromen en dus niet voor verbranding in aanmerking komt. Opdrachtgever betaalt geen WBM over de uitgesorteerde (niet in een AEC verwerkte) deelstromen. </t>
  </si>
  <si>
    <t>In PR-6 en  PR-10 wordt het maximale percentage opgegeven waarover de CO2 heffing kan worden geheven. Dit percentage dient inschrijver op te geven voor de looptijd van de overeenkomst. Opdrachtgever betaalt uitsluitend het opgegeven deel CO2-heffing per ton GHA.</t>
  </si>
  <si>
    <t>Gegevens ontvangstlocatie (J)</t>
  </si>
  <si>
    <t>Gegevens verwerkingslocatie(s) (K)</t>
  </si>
  <si>
    <r>
      <t>Percentage van de CO2-heffing voor GHA (afkomstig van inzamelroute) die in rekening wordt gebracht</t>
    </r>
    <r>
      <rPr>
        <b/>
        <sz val="10"/>
        <color theme="1"/>
        <rFont val="Calibri  "/>
      </rPr>
      <t xml:space="preserve"> (G)</t>
    </r>
  </si>
  <si>
    <r>
      <t>Percentage van de CO2-heffing GHA (afkomstig van zelfbrengdepot) die in rekening wordt gebracht</t>
    </r>
    <r>
      <rPr>
        <b/>
        <sz val="10"/>
        <color theme="1"/>
        <rFont val="Calibri  "/>
      </rPr>
      <t xml:space="preserve"> G)</t>
    </r>
  </si>
  <si>
    <r>
      <t xml:space="preserve">Indicatieve CO2-heffing </t>
    </r>
    <r>
      <rPr>
        <b/>
        <sz val="10"/>
        <color theme="1"/>
        <rFont val="Century Gothic"/>
        <family val="2"/>
      </rPr>
      <t>(H)</t>
    </r>
  </si>
  <si>
    <r>
      <t xml:space="preserve">A: Benoemen van de aangeboden ontvangstlocatie. Minimaal de volgende gegevens moeten worden verstrekt:
- volledige naam van de ontvangstlocatie;
- volledig adres van de ontvangstlocatie;
- type locatie (verwerkingslocatie of overslaglocatie)
- eigenaar van de ontvangstlocatie.
B: Opgeven van de reistijd voor een enkele reis in minuten, vanaf de rekenlocatie (t.b.v. logistiek) naar de ontvangstlocatie. Waarbij de reistijd afgerond wordt op hele minuten (mag naar beneden). 
C: Indienen van bewijsvoering conform de in eis O-14 van het Programma van eisen uitgewerkte methode, zie ook de instructie conform bijlage 10. </t>
    </r>
    <r>
      <rPr>
        <b/>
        <u/>
        <sz val="9"/>
        <rFont val="Century Gothic"/>
        <family val="2"/>
      </rPr>
      <t>In een PDF document bijvoegen als onderdeel van de inschrijving.</t>
    </r>
  </si>
  <si>
    <t>Inschrijver moet de reistijd opgeven van een enkele reis vanaf de in tabblad 1 opgegeven rekenlocatie (t.b.v. logistiek) van perceel 2 naar de door inschrijver aangeboden ontvangstlocatie. 
De door inschrijver opgegeven enkele reistijd moet berekend zijn conform de in eis O-14 van het Programma van eisen (en instructie uit bijlage 10) uitgewerkte methode.</t>
  </si>
  <si>
    <r>
      <rPr>
        <b/>
        <sz val="9"/>
        <rFont val="Century Gothic"/>
        <family val="2"/>
      </rPr>
      <t>Reistijd</t>
    </r>
    <r>
      <rPr>
        <sz val="9"/>
        <rFont val="Century Gothic"/>
        <family val="2"/>
      </rPr>
      <t xml:space="preserve">
Voor het toekennen van de score wordt uitgegaan van de door inschrijver opgegeven reistijd. 
</t>
    </r>
    <r>
      <rPr>
        <b/>
        <sz val="9"/>
        <rFont val="Century Gothic"/>
        <family val="2"/>
      </rPr>
      <t>Toekennen van de score</t>
    </r>
    <r>
      <rPr>
        <sz val="9"/>
        <rFont val="Century Gothic"/>
        <family val="2"/>
      </rPr>
      <t xml:space="preserve">
Als de  reistijd gelijk is aan de voor dit perceel vastgestelde maximale reistijd (</t>
    </r>
    <r>
      <rPr>
        <b/>
        <sz val="9"/>
        <rFont val="Century Gothic"/>
        <family val="2"/>
      </rPr>
      <t>zie eis O-14 van het Programma van eisen</t>
    </r>
    <r>
      <rPr>
        <sz val="9"/>
        <rFont val="Century Gothic"/>
        <family val="2"/>
      </rPr>
      <t xml:space="preserve">) = geen kwaliteitswaarde (zijnde €0,- fictieve korting op de inschrijfprijs). 
Als de reistijd gelijk is aan de minimale reistijd (zijnde 5 minuten) = maximale kwaliteitswaarde (zijnde de maximale fictieve korting op inschrijfprijs). 
</t>
    </r>
    <r>
      <rPr>
        <b/>
        <sz val="9"/>
        <rFont val="Century Gothic"/>
        <family val="2"/>
      </rPr>
      <t>Formule voor het berekenen van de behaalde kwaliteitswaarde (zijnde de fictieve korting op de inschrijfprijs):</t>
    </r>
    <r>
      <rPr>
        <sz val="9"/>
        <rFont val="Century Gothic"/>
        <family val="2"/>
      </rPr>
      <t xml:space="preserve">
Formule: (1-(aangeboden reistijd-minimale reistijd)/(maximale reistijd-minimale reistijd))*maximale kwaliteitswaarde = fictieve korting op inschrijfprijs</t>
    </r>
  </si>
  <si>
    <r>
      <rPr>
        <b/>
        <sz val="9"/>
        <rFont val="Century Gothic"/>
        <family val="2"/>
      </rPr>
      <t xml:space="preserve">Algemeen: </t>
    </r>
    <r>
      <rPr>
        <sz val="9"/>
        <rFont val="Century Gothic"/>
        <family val="2"/>
      </rPr>
      <t xml:space="preserve">Inschrijver past, op straffe van uitsluiting, alleen de geel gearceerde cellen aan. Inschrijver moet alle geel gearceerde cellen correct en ondubbelzinnig invullen. Het onvolledig invullen van deze bijlage leid tot ongeldigverklaring van de inschrijving.
</t>
    </r>
    <r>
      <rPr>
        <b/>
        <sz val="9"/>
        <rFont val="Century Gothic"/>
        <family val="2"/>
      </rPr>
      <t xml:space="preserve">Antwoord vraag A: </t>
    </r>
    <r>
      <rPr>
        <sz val="9"/>
        <rFont val="Century Gothic"/>
        <family val="2"/>
      </rPr>
      <t xml:space="preserve"> Het antwoord op vraag A is de enige manier om een ontvangstlocatie aan te bieden. Verwijzingen naar bijlagen en/of andere antwoorden zijn niet toegestaan.
</t>
    </r>
    <r>
      <rPr>
        <b/>
        <sz val="9"/>
        <rFont val="Century Gothic"/>
        <family val="2"/>
      </rPr>
      <t xml:space="preserve">Antwoord vraag B: </t>
    </r>
    <r>
      <rPr>
        <sz val="9"/>
        <rFont val="Century Gothic"/>
        <family val="2"/>
      </rPr>
      <t xml:space="preserve">De minimale reistijd (enkele reis) is 5 minuten. Als de reistijd korter is dan 5 minuten moet inschrijver alsnog 5 minuten invullen als antwoord op vraag C. Inschrijver moet de reistijd afronden op hele minuten (naar beneden). 
</t>
    </r>
    <r>
      <rPr>
        <b/>
        <sz val="9"/>
        <rFont val="Century Gothic"/>
        <family val="2"/>
      </rPr>
      <t>Antwoord vraag C:</t>
    </r>
    <r>
      <rPr>
        <sz val="9"/>
        <rFont val="Century Gothic"/>
        <family val="2"/>
      </rPr>
      <t xml:space="preserve"> Inschrijver moet per rekenlocatie de bewijsvoering conform de in eis O-14 van het Programma van eisen uitgewerkte methode indienen (als separaat PDF document). Als niet alle informatie (incl. de gekozen instellingen) zoals in O-14 is opgenomen en niet inzichtelijk is, leidt dit tot ongeldig verklaring van de inschrijving.
</t>
    </r>
    <r>
      <rPr>
        <b/>
        <sz val="9"/>
        <rFont val="Century Gothic"/>
        <family val="2"/>
      </rPr>
      <t xml:space="preserve">Antwoord vraag B en C: </t>
    </r>
    <r>
      <rPr>
        <sz val="9"/>
        <rFont val="Century Gothic"/>
        <family val="2"/>
      </rPr>
      <t xml:space="preserve">De bij B ingediende reistijd (voor een enkele reis) moet één op één overeen komen met de als antwoord op vraag C ingediende bewijsvoering. Afwijkingen tussen de beantwoording van vraag B en de bewijsvoering inzake vraag C leid tot ongeldig verklaring van de inschrijving. </t>
    </r>
  </si>
  <si>
    <t>KG-1 Vraagstelling</t>
  </si>
  <si>
    <t xml:space="preserve">Inschrijver past, op straffe van uitsluiting, alleen de geel gearceerde cellen aan. Inschrijver moet alle geel gearceerde cellen correct en ondubbelzinnig invullen. </t>
  </si>
  <si>
    <t>…………………………….................................</t>
  </si>
  <si>
    <t>Prijs per eenheid (A) excl. Btw</t>
  </si>
  <si>
    <t>Per ton GHA</t>
  </si>
  <si>
    <t>PR-11</t>
  </si>
  <si>
    <t>PR-14</t>
  </si>
  <si>
    <t>Totale inschrijfprijs 2026 (I)</t>
  </si>
  <si>
    <t xml:space="preserve">De hoogte van de WBM (afvalstoffenbelasting op grond van de Wet belastingen op milieugrondslag) wordt door de rijksoverheid vastgesteld. In dit prijsinvulformulier is de indicatieve WBM opgenomen. Als de WBM door de rijksoverheid wordt gewijzigd, wordt de wijziging onverkort doorgevoerd, wat resulteert in een aangepaste prijs per eenheid voor PR-5 en PR-9. </t>
  </si>
  <si>
    <t>Verwachting indicatieve CO2-heffing (in € per ton) t.b.v. de verwerking GHA. Deze CO2-heffing wordt jaarlijks van overheidswege vastgesteld en moet door de inschrijver worden toegepast in de facturatie.</t>
  </si>
  <si>
    <t>Totale inschrijfprijs 2027 (I)</t>
  </si>
  <si>
    <t>Totale inschrijfprijs 2028 (I)</t>
  </si>
  <si>
    <t>Totale inschrijfprijs 2029 (I)</t>
  </si>
  <si>
    <t>2030-2033</t>
  </si>
  <si>
    <t>Totale inschrijfprijs 2030-2033 (I)</t>
  </si>
  <si>
    <t>Behaalde fictieve korting (2026-2033)</t>
  </si>
  <si>
    <t>Totale inschrijfprijs (2026-2033)</t>
  </si>
  <si>
    <t>Prijsinvulformulier (2026, 2027, 2028, 2029 en 2030-2033)</t>
  </si>
  <si>
    <t>Subtotalen (AxB) 
kosten 2030-2033 excl. btw</t>
  </si>
  <si>
    <r>
      <t xml:space="preserve">Bijlage 9 - Invulformulier gunningscriteria
Behorende bij de Europese openbare aanbesteding 
'Overslag, transport en verwerking huishoudelijk (fijn) restafval en grof huishoudelijk (rest)afval'
Perceel 2 - Overslag, transport en verwerking grof huishoudelijk (rest)afval
</t>
    </r>
    <r>
      <rPr>
        <b/>
        <sz val="14"/>
        <color rgb="FFFF0000"/>
        <rFont val="Century Gothic"/>
        <family val="2"/>
      </rPr>
      <t>Gewijzigd bij Nota van inlichtingen 2</t>
    </r>
  </si>
  <si>
    <r>
      <t xml:space="preserve">Invulformulier gunningscriteria </t>
    </r>
    <r>
      <rPr>
        <b/>
        <sz val="14"/>
        <color rgb="FFFF0000"/>
        <rFont val="Century Gothic"/>
        <family val="2"/>
      </rPr>
      <t>Gewijzigd bij Nota van inlichtingen 2</t>
    </r>
    <r>
      <rPr>
        <b/>
        <sz val="14"/>
        <color theme="0"/>
        <rFont val="Century Gothic"/>
        <family val="2"/>
      </rPr>
      <t xml:space="preserve">
Perceel 2 - Overslag, transport en verwerking grof huishoudelijk (rest)afval
1. Kwalitatieve gunningscriteria</t>
    </r>
  </si>
  <si>
    <r>
      <t xml:space="preserve">Invulformulier gunningscriteria </t>
    </r>
    <r>
      <rPr>
        <b/>
        <sz val="14"/>
        <color rgb="FFFF0000"/>
        <rFont val="Century Gothic"/>
        <family val="2"/>
      </rPr>
      <t>Gewijzigd bij Nota van inlichtingen 2</t>
    </r>
    <r>
      <rPr>
        <b/>
        <sz val="14"/>
        <color indexed="9"/>
        <rFont val="Century Gothic"/>
        <family val="2"/>
      </rPr>
      <t xml:space="preserve">
Perceel 2 - Overslag, transport en verwerking grof huishoudelijk (rest)afval
2. Prijsinvulformulier </t>
    </r>
    <r>
      <rPr>
        <b/>
        <u/>
        <sz val="14"/>
        <color rgb="FFFFFFFF"/>
        <rFont val="Century Gothic"/>
        <family val="2"/>
      </rPr>
      <t>2026</t>
    </r>
  </si>
  <si>
    <r>
      <t xml:space="preserve">Invulformulier gunningscriteria </t>
    </r>
    <r>
      <rPr>
        <b/>
        <sz val="14"/>
        <color rgb="FFFF0000"/>
        <rFont val="Century Gothic"/>
        <family val="2"/>
      </rPr>
      <t>Gewijzigd bij Nota van inlichtingen 2</t>
    </r>
    <r>
      <rPr>
        <b/>
        <sz val="14"/>
        <color indexed="9"/>
        <rFont val="Century Gothic"/>
        <family val="2"/>
      </rPr>
      <t xml:space="preserve">
Perceel 2 - Overslag, transport en verwerking grof huishoudelijk (rest)afval
2. Prijsinvulformulier </t>
    </r>
    <r>
      <rPr>
        <b/>
        <u/>
        <sz val="14"/>
        <color rgb="FFFFFFFF"/>
        <rFont val="Century Gothic"/>
        <family val="2"/>
      </rPr>
      <t>2027</t>
    </r>
  </si>
  <si>
    <r>
      <t xml:space="preserve">Invulformulier gunningscriteria </t>
    </r>
    <r>
      <rPr>
        <b/>
        <sz val="14"/>
        <color rgb="FFFF0000"/>
        <rFont val="Century Gothic"/>
        <family val="2"/>
      </rPr>
      <t>Gewijzigd bij Nota van inlichtingen 2</t>
    </r>
    <r>
      <rPr>
        <b/>
        <sz val="14"/>
        <color indexed="9"/>
        <rFont val="Century Gothic"/>
        <family val="2"/>
      </rPr>
      <t xml:space="preserve">
Perceel 2 - Overslag, transport en verwerking grof huishoudelijk (rest)afval
2. Prijsinvulformulier </t>
    </r>
    <r>
      <rPr>
        <b/>
        <u/>
        <sz val="14"/>
        <color rgb="FFFFFFFF"/>
        <rFont val="Century Gothic"/>
        <family val="2"/>
      </rPr>
      <t>2028</t>
    </r>
  </si>
  <si>
    <r>
      <t xml:space="preserve">Invulformulier gunningscriteria </t>
    </r>
    <r>
      <rPr>
        <b/>
        <sz val="14"/>
        <color rgb="FFFF0000"/>
        <rFont val="Century Gothic"/>
        <family val="2"/>
      </rPr>
      <t>Gewijzigd bij Nota van inlichtingen 2</t>
    </r>
    <r>
      <rPr>
        <b/>
        <sz val="14"/>
        <color indexed="9"/>
        <rFont val="Century Gothic"/>
        <family val="2"/>
      </rPr>
      <t xml:space="preserve">
Perceel 2 - Overslag, transport en verwerking grof huishoudelijk (rest)afval
2. Prijsinvulformulier </t>
    </r>
    <r>
      <rPr>
        <b/>
        <u/>
        <sz val="14"/>
        <color rgb="FFFFFFFF"/>
        <rFont val="Century Gothic"/>
        <family val="2"/>
      </rPr>
      <t>2030-2033</t>
    </r>
  </si>
  <si>
    <r>
      <t xml:space="preserve">Invulformulier gunningscriteria </t>
    </r>
    <r>
      <rPr>
        <b/>
        <sz val="12"/>
        <color rgb="FFFF0000"/>
        <rFont val="Century Gothic"/>
        <family val="2"/>
      </rPr>
      <t>Gewijzigd bij Nota van inlichtingen 2</t>
    </r>
    <r>
      <rPr>
        <b/>
        <sz val="12"/>
        <color theme="0"/>
        <rFont val="Century Gothic"/>
        <family val="2"/>
      </rPr>
      <t xml:space="preserve">
Perceel 2 - Overslag, transport en verwerking grof huishoudelijk (rest)afval
3. Fictieve inschrijfprijs </t>
    </r>
  </si>
  <si>
    <r>
      <t xml:space="preserve">Invulformulier gunningscriteria </t>
    </r>
    <r>
      <rPr>
        <b/>
        <sz val="14"/>
        <color rgb="FFFF0000"/>
        <rFont val="Century Gothic"/>
        <family val="2"/>
      </rPr>
      <t>Gewijzigd bij Nota van inlichtingen 2</t>
    </r>
    <r>
      <rPr>
        <b/>
        <sz val="14"/>
        <color indexed="9"/>
        <rFont val="Century Gothic"/>
        <family val="2"/>
      </rPr>
      <t xml:space="preserve">
Perceel 2 - Overslag, transport en verwerking grof huishoudelijk (rest)afval
2. Prijsinvulformulier </t>
    </r>
    <r>
      <rPr>
        <b/>
        <u/>
        <sz val="14"/>
        <color rgb="FFFFFFFF"/>
        <rFont val="Century Gothic"/>
        <family val="2"/>
      </rPr>
      <t>2029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</si>
</sst>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 numFmtId="166" formatCode="#,##0_ ;\-#,##0\ "/>
    <numFmt numFmtId="167" formatCode="0.0"/>
  </numFmts>
  <fonts count="5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Century Gothic"/>
      <family val="2"/>
    </font>
    <font>
      <b/>
      <sz val="9"/>
      <name val="Century Gothic"/>
      <family val="2"/>
    </font>
    <font>
      <sz val="10"/>
      <name val="Century Gothic"/>
      <family val="2"/>
    </font>
    <font>
      <sz val="12"/>
      <name val="Century Gothic"/>
      <family val="2"/>
    </font>
    <font>
      <sz val="12"/>
      <color indexed="30"/>
      <name val="Century Gothic"/>
      <family val="2"/>
    </font>
    <font>
      <b/>
      <sz val="14"/>
      <name val="Century Gothic"/>
      <family val="2"/>
    </font>
    <font>
      <u/>
      <sz val="10"/>
      <name val="Century Gothic"/>
      <family val="2"/>
    </font>
    <font>
      <sz val="10"/>
      <color theme="1"/>
      <name val="Century Gothic"/>
      <family val="2"/>
    </font>
    <font>
      <sz val="9"/>
      <color theme="1"/>
      <name val="Century Gothic"/>
      <family val="2"/>
    </font>
    <font>
      <sz val="9"/>
      <color rgb="FFFF0000"/>
      <name val="Century Gothic"/>
      <family val="2"/>
    </font>
    <font>
      <sz val="10"/>
      <color rgb="FFFF0000"/>
      <name val="Century Gothic"/>
      <family val="2"/>
    </font>
    <font>
      <b/>
      <sz val="28"/>
      <color rgb="FFFF0000"/>
      <name val="Century Gothic"/>
      <family val="2"/>
    </font>
    <font>
      <b/>
      <sz val="14"/>
      <color rgb="FFFF0000"/>
      <name val="Century Gothic"/>
      <family val="2"/>
    </font>
    <font>
      <sz val="8"/>
      <name val="Arial"/>
      <family val="2"/>
    </font>
    <font>
      <sz val="11"/>
      <color rgb="FF9C0006"/>
      <name val="Calibri"/>
      <family val="2"/>
      <scheme val="minor"/>
    </font>
    <font>
      <b/>
      <sz val="10"/>
      <color indexed="9"/>
      <name val="Century Gothic"/>
      <family val="2"/>
    </font>
    <font>
      <b/>
      <sz val="12"/>
      <name val="Century Gothic"/>
      <family val="2"/>
    </font>
    <font>
      <b/>
      <sz val="10"/>
      <name val="Century Gothic"/>
      <family val="2"/>
    </font>
    <font>
      <i/>
      <sz val="9"/>
      <color theme="1"/>
      <name val="Century Gothic"/>
      <family val="2"/>
    </font>
    <font>
      <b/>
      <sz val="10"/>
      <color theme="1"/>
      <name val="Century Gothic"/>
      <family val="2"/>
    </font>
    <font>
      <b/>
      <sz val="14"/>
      <color theme="0"/>
      <name val="Century Gothic"/>
      <family val="2"/>
    </font>
    <font>
      <b/>
      <sz val="14"/>
      <color indexed="9"/>
      <name val="Century Gothic"/>
      <family val="2"/>
    </font>
    <font>
      <u/>
      <sz val="11"/>
      <name val="Century Gothic"/>
      <family val="2"/>
    </font>
    <font>
      <sz val="11"/>
      <name val="Century Gothic"/>
      <family val="2"/>
    </font>
    <font>
      <b/>
      <sz val="11"/>
      <color indexed="9"/>
      <name val="Century Gothic"/>
      <family val="2"/>
    </font>
    <font>
      <b/>
      <sz val="12"/>
      <color theme="0"/>
      <name val="Century Gothic"/>
      <family val="2"/>
    </font>
    <font>
      <b/>
      <sz val="10"/>
      <color theme="0"/>
      <name val="Century Gothic"/>
      <family val="2"/>
    </font>
    <font>
      <i/>
      <sz val="10"/>
      <color rgb="FFFF0000"/>
      <name val="Century Gothic"/>
      <family val="2"/>
    </font>
    <font>
      <i/>
      <sz val="10"/>
      <color theme="1"/>
      <name val="Century Gothic"/>
      <family val="2"/>
    </font>
    <font>
      <b/>
      <sz val="10"/>
      <color theme="1"/>
      <name val="Calibri  "/>
    </font>
    <font>
      <sz val="10"/>
      <color theme="1"/>
      <name val="Calibri  "/>
    </font>
    <font>
      <sz val="11"/>
      <color theme="1"/>
      <name val="Century Gothic"/>
      <family val="2"/>
    </font>
    <font>
      <b/>
      <sz val="11"/>
      <color theme="0"/>
      <name val="Century Gothic"/>
      <family val="2"/>
    </font>
    <font>
      <b/>
      <sz val="11"/>
      <color theme="1"/>
      <name val="Century Gothic"/>
      <family val="2"/>
    </font>
    <font>
      <b/>
      <sz val="11"/>
      <name val="Century Gothic"/>
      <family val="2"/>
    </font>
    <font>
      <u/>
      <sz val="10"/>
      <color rgb="FF3366FF"/>
      <name val="Century Gothic"/>
      <family val="2"/>
    </font>
    <font>
      <u/>
      <sz val="9"/>
      <color rgb="FF3366FF"/>
      <name val="Century Gothic"/>
      <family val="2"/>
    </font>
    <font>
      <u/>
      <sz val="11"/>
      <color rgb="FF3366FF"/>
      <name val="Century Gothic"/>
      <family val="2"/>
    </font>
    <font>
      <u/>
      <sz val="9"/>
      <color rgb="FFFF0000"/>
      <name val="Century Gothic"/>
      <family val="2"/>
    </font>
    <font>
      <sz val="10"/>
      <name val="Arial"/>
      <family val="2"/>
    </font>
    <font>
      <sz val="9"/>
      <color rgb="FF000000"/>
      <name val="Arial"/>
      <family val="2"/>
    </font>
    <font>
      <b/>
      <u/>
      <sz val="9"/>
      <name val="Century Gothic"/>
      <family val="2"/>
    </font>
    <font>
      <b/>
      <sz val="12"/>
      <color indexed="9"/>
      <name val="Century Gothic"/>
      <family val="2"/>
    </font>
    <font>
      <b/>
      <sz val="12"/>
      <color rgb="FFFF0000"/>
      <name val="Century Gothic"/>
      <family val="2"/>
    </font>
    <font>
      <b/>
      <u/>
      <sz val="14"/>
      <color rgb="FFFFFFFF"/>
      <name val="Century Gothic"/>
      <family val="2"/>
    </font>
  </fonts>
  <fills count="14">
    <fill>
      <patternFill patternType="none"/>
    </fill>
    <fill>
      <patternFill patternType="gray125"/>
    </fill>
    <fill>
      <patternFill patternType="solid">
        <fgColor indexed="48"/>
        <bgColor indexed="64"/>
      </patternFill>
    </fill>
    <fill>
      <patternFill patternType="solid">
        <fgColor theme="0"/>
        <bgColor indexed="64"/>
      </patternFill>
    </fill>
    <fill>
      <patternFill patternType="solid">
        <fgColor theme="0" tint="-0.14999847407452621"/>
        <bgColor indexed="64"/>
      </patternFill>
    </fill>
    <fill>
      <patternFill patternType="solid">
        <fgColor rgb="FFFFC7CE"/>
      </patternFill>
    </fill>
    <fill>
      <patternFill patternType="solid">
        <fgColor rgb="FFFFFF00"/>
        <bgColor indexed="64"/>
      </patternFill>
    </fill>
    <fill>
      <patternFill patternType="solid">
        <fgColor indexed="44"/>
        <bgColor indexed="64"/>
      </patternFill>
    </fill>
    <fill>
      <patternFill patternType="solid">
        <fgColor theme="5"/>
        <bgColor indexed="64"/>
      </patternFill>
    </fill>
    <fill>
      <patternFill patternType="solid">
        <fgColor theme="0" tint="-0.249977111117893"/>
        <bgColor indexed="64"/>
      </patternFill>
    </fill>
    <fill>
      <patternFill patternType="solid">
        <fgColor rgb="FF3366FF"/>
        <bgColor indexed="64"/>
      </patternFill>
    </fill>
    <fill>
      <patternFill patternType="solid">
        <fgColor rgb="FF99CCFF"/>
        <bgColor indexed="64"/>
      </patternFill>
    </fill>
    <fill>
      <patternFill patternType="solid">
        <fgColor theme="5" tint="0.79998168889431442"/>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s>
  <cellStyleXfs count="19">
    <xf numFmtId="0" fontId="0" fillId="0" borderId="0"/>
    <xf numFmtId="0" fontId="5" fillId="0" borderId="0"/>
    <xf numFmtId="0" fontId="5" fillId="0" borderId="0"/>
    <xf numFmtId="0" fontId="13" fillId="0" borderId="0"/>
    <xf numFmtId="4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4" fillId="0" borderId="0"/>
    <xf numFmtId="44" fontId="4"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20" fillId="5" borderId="0" applyNumberFormat="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44" fontId="45" fillId="0" borderId="0" applyFont="0" applyFill="0" applyBorder="0" applyAlignment="0" applyProtection="0"/>
  </cellStyleXfs>
  <cellXfs count="223">
    <xf numFmtId="0" fontId="0" fillId="0" borderId="0" xfId="0"/>
    <xf numFmtId="0" fontId="8" fillId="0" borderId="0" xfId="1" applyFont="1" applyAlignment="1">
      <alignment vertical="center"/>
    </xf>
    <xf numFmtId="0" fontId="5" fillId="0" borderId="0" xfId="1" applyAlignment="1">
      <alignment vertical="center"/>
    </xf>
    <xf numFmtId="0" fontId="8" fillId="0" borderId="0" xfId="1" applyFont="1" applyAlignment="1">
      <alignment horizontal="center" vertical="center"/>
    </xf>
    <xf numFmtId="0" fontId="5" fillId="0" borderId="0" xfId="1" applyAlignment="1">
      <alignment horizontal="center" vertical="center"/>
    </xf>
    <xf numFmtId="0" fontId="10" fillId="0" borderId="0" xfId="1" applyFont="1" applyAlignment="1">
      <alignment vertical="center"/>
    </xf>
    <xf numFmtId="0" fontId="8" fillId="0" borderId="0" xfId="1" applyFont="1" applyAlignment="1">
      <alignment vertical="center" wrapText="1"/>
    </xf>
    <xf numFmtId="0" fontId="5" fillId="0" borderId="0" xfId="1" applyAlignment="1">
      <alignment vertical="center" wrapText="1"/>
    </xf>
    <xf numFmtId="0" fontId="6" fillId="0" borderId="1" xfId="1" applyFont="1" applyBorder="1" applyAlignment="1">
      <alignment vertical="center" wrapText="1"/>
    </xf>
    <xf numFmtId="0" fontId="8" fillId="0" borderId="0" xfId="2" applyFont="1" applyAlignment="1">
      <alignment horizontal="left" vertical="center" wrapText="1"/>
    </xf>
    <xf numFmtId="0" fontId="8" fillId="0" borderId="0" xfId="2" applyFont="1" applyAlignment="1">
      <alignment horizontal="center" vertical="center" wrapText="1"/>
    </xf>
    <xf numFmtId="0" fontId="6" fillId="0" borderId="0" xfId="11" applyFont="1" applyAlignment="1">
      <alignment vertical="center"/>
    </xf>
    <xf numFmtId="0" fontId="6" fillId="0" borderId="0" xfId="11" applyFont="1" applyAlignment="1">
      <alignment horizontal="center" vertical="center"/>
    </xf>
    <xf numFmtId="2" fontId="7" fillId="0" borderId="1" xfId="1" applyNumberFormat="1" applyFont="1" applyBorder="1" applyAlignment="1">
      <alignment horizontal="center" vertical="center" wrapText="1"/>
    </xf>
    <xf numFmtId="1" fontId="6" fillId="6" borderId="1" xfId="1" applyNumberFormat="1" applyFont="1" applyFill="1" applyBorder="1" applyAlignment="1" applyProtection="1">
      <alignment horizontal="center" vertical="center" wrapText="1"/>
      <protection locked="0"/>
    </xf>
    <xf numFmtId="0" fontId="6" fillId="0" borderId="0" xfId="2" applyFont="1" applyAlignment="1">
      <alignment vertical="center" wrapText="1"/>
    </xf>
    <xf numFmtId="0" fontId="21" fillId="0" borderId="0" xfId="2" applyFont="1" applyAlignment="1">
      <alignment horizontal="left" vertical="center" wrapText="1"/>
    </xf>
    <xf numFmtId="0" fontId="6" fillId="4" borderId="0" xfId="2" applyFont="1" applyFill="1" applyAlignment="1">
      <alignment horizontal="center" vertical="center" wrapText="1"/>
    </xf>
    <xf numFmtId="44" fontId="6" fillId="4" borderId="0" xfId="2" applyNumberFormat="1" applyFont="1" applyFill="1" applyAlignment="1">
      <alignment horizontal="center" vertical="center" wrapText="1"/>
    </xf>
    <xf numFmtId="0" fontId="6" fillId="0" borderId="0" xfId="2" applyFont="1" applyAlignment="1">
      <alignment horizontal="center" vertical="center" wrapText="1"/>
    </xf>
    <xf numFmtId="44" fontId="6" fillId="0" borderId="0" xfId="2" applyNumberFormat="1" applyFont="1" applyAlignment="1">
      <alignment horizontal="center" vertical="center" wrapText="1"/>
    </xf>
    <xf numFmtId="0" fontId="6" fillId="0" borderId="0" xfId="2" applyFont="1" applyAlignment="1">
      <alignment horizontal="left" vertical="center" wrapText="1"/>
    </xf>
    <xf numFmtId="0" fontId="6" fillId="0" borderId="0" xfId="12" applyFont="1" applyFill="1" applyBorder="1" applyAlignment="1">
      <alignment vertical="center"/>
    </xf>
    <xf numFmtId="1" fontId="6" fillId="0" borderId="0" xfId="12" applyNumberFormat="1" applyFont="1" applyFill="1" applyBorder="1" applyAlignment="1">
      <alignment vertical="center"/>
    </xf>
    <xf numFmtId="0" fontId="7" fillId="0" borderId="0" xfId="2" applyFont="1" applyAlignment="1">
      <alignment horizontal="left" vertical="center" wrapText="1"/>
    </xf>
    <xf numFmtId="0" fontId="23" fillId="0" borderId="0" xfId="2" applyFont="1" applyAlignment="1">
      <alignment horizontal="left" vertical="center" wrapText="1"/>
    </xf>
    <xf numFmtId="0" fontId="15"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7" fillId="3" borderId="1" xfId="2" applyFont="1" applyFill="1" applyBorder="1" applyAlignment="1">
      <alignment horizontal="center" vertical="center" wrapText="1"/>
    </xf>
    <xf numFmtId="0" fontId="7" fillId="0" borderId="1" xfId="11" applyFont="1" applyBorder="1" applyAlignment="1">
      <alignment horizontal="center" vertical="center"/>
    </xf>
    <xf numFmtId="0" fontId="23" fillId="7" borderId="1" xfId="2" applyFont="1" applyFill="1" applyBorder="1" applyAlignment="1">
      <alignment horizontal="center" vertical="center" wrapText="1"/>
    </xf>
    <xf numFmtId="0" fontId="6" fillId="0" borderId="6" xfId="11" applyFont="1" applyBorder="1" applyAlignment="1">
      <alignment vertical="center"/>
    </xf>
    <xf numFmtId="165" fontId="14" fillId="0" borderId="7" xfId="13" applyNumberFormat="1" applyFont="1" applyBorder="1" applyAlignment="1">
      <alignment horizontal="center" vertical="center" wrapText="1"/>
    </xf>
    <xf numFmtId="0" fontId="14" fillId="0" borderId="7" xfId="13" applyFont="1" applyBorder="1" applyAlignment="1">
      <alignment horizontal="center" vertical="center" wrapText="1"/>
    </xf>
    <xf numFmtId="0" fontId="8" fillId="0" borderId="0" xfId="11" applyFont="1" applyAlignment="1" applyProtection="1">
      <alignment vertical="center"/>
      <protection hidden="1"/>
    </xf>
    <xf numFmtId="0" fontId="8" fillId="0" borderId="6" xfId="16" applyFont="1" applyBorder="1" applyAlignment="1" applyProtection="1">
      <alignment horizontal="center" vertical="center"/>
      <protection hidden="1"/>
    </xf>
    <xf numFmtId="0" fontId="13" fillId="0" borderId="7" xfId="16" applyFont="1" applyBorder="1" applyAlignment="1" applyProtection="1">
      <alignment vertical="center" wrapText="1"/>
      <protection hidden="1"/>
    </xf>
    <xf numFmtId="0" fontId="14" fillId="0" borderId="0" xfId="1" applyFont="1" applyAlignment="1" applyProtection="1">
      <alignment vertical="center"/>
      <protection hidden="1"/>
    </xf>
    <xf numFmtId="0" fontId="14" fillId="0" borderId="1" xfId="1" applyFont="1" applyBorder="1" applyAlignment="1" applyProtection="1">
      <alignment horizontal="center" vertical="center"/>
      <protection hidden="1"/>
    </xf>
    <xf numFmtId="0" fontId="14" fillId="6" borderId="1" xfId="16" applyFont="1" applyFill="1" applyBorder="1" applyAlignment="1" applyProtection="1">
      <alignment horizontal="left" vertical="center"/>
      <protection locked="0"/>
    </xf>
    <xf numFmtId="0" fontId="14" fillId="6" borderId="1" xfId="16" applyFont="1" applyFill="1" applyBorder="1" applyAlignment="1" applyProtection="1">
      <alignment horizontal="center" vertical="center"/>
      <protection locked="0"/>
    </xf>
    <xf numFmtId="0" fontId="14" fillId="6" borderId="1" xfId="16" applyFont="1" applyFill="1" applyBorder="1" applyAlignment="1" applyProtection="1">
      <alignment horizontal="center" vertical="center" wrapText="1"/>
      <protection locked="0"/>
    </xf>
    <xf numFmtId="0" fontId="32" fillId="10" borderId="1" xfId="2" applyFont="1" applyFill="1" applyBorder="1" applyAlignment="1" applyProtection="1">
      <alignment horizontal="center" vertical="center" wrapText="1"/>
      <protection hidden="1"/>
    </xf>
    <xf numFmtId="0" fontId="32" fillId="10" borderId="1" xfId="2" applyFont="1" applyFill="1" applyBorder="1" applyAlignment="1" applyProtection="1">
      <alignment vertical="center" wrapText="1"/>
      <protection hidden="1"/>
    </xf>
    <xf numFmtId="0" fontId="14" fillId="0" borderId="2" xfId="1" applyFont="1" applyBorder="1" applyAlignment="1" applyProtection="1">
      <alignment horizontal="center" vertical="center"/>
      <protection hidden="1"/>
    </xf>
    <xf numFmtId="0" fontId="14" fillId="0" borderId="5" xfId="16" applyFont="1" applyBorder="1" applyAlignment="1" applyProtection="1">
      <alignment horizontal="left" vertical="center"/>
      <protection locked="0"/>
    </xf>
    <xf numFmtId="0" fontId="14" fillId="0" borderId="5" xfId="16" applyFont="1" applyBorder="1" applyAlignment="1" applyProtection="1">
      <alignment horizontal="center" vertical="center"/>
      <protection locked="0"/>
    </xf>
    <xf numFmtId="0" fontId="14" fillId="0" borderId="5" xfId="16" applyFont="1" applyBorder="1" applyAlignment="1" applyProtection="1">
      <alignment horizontal="center" vertical="center" wrapText="1"/>
      <protection locked="0"/>
    </xf>
    <xf numFmtId="0" fontId="14" fillId="0" borderId="3" xfId="16" applyFont="1" applyBorder="1" applyAlignment="1" applyProtection="1">
      <alignment horizontal="center" vertical="center" wrapText="1"/>
      <protection locked="0"/>
    </xf>
    <xf numFmtId="0" fontId="16" fillId="0" borderId="0" xfId="2" applyFont="1" applyAlignment="1">
      <alignment horizontal="left" vertical="center" wrapText="1"/>
    </xf>
    <xf numFmtId="0" fontId="13" fillId="0" borderId="1" xfId="11" applyFont="1" applyBorder="1" applyAlignment="1" applyProtection="1">
      <alignment horizontal="center" vertical="center"/>
      <protection hidden="1"/>
    </xf>
    <xf numFmtId="166" fontId="36" fillId="0" borderId="1" xfId="17" applyNumberFormat="1" applyFont="1" applyBorder="1" applyAlignment="1">
      <alignment horizontal="center" vertical="center"/>
    </xf>
    <xf numFmtId="0" fontId="36" fillId="0" borderId="0" xfId="0" applyFont="1" applyAlignment="1">
      <alignment vertical="center" wrapText="1"/>
    </xf>
    <xf numFmtId="0" fontId="8" fillId="0" borderId="1" xfId="16" applyFont="1" applyBorder="1" applyAlignment="1" applyProtection="1">
      <alignment horizontal="center" vertical="center"/>
      <protection hidden="1"/>
    </xf>
    <xf numFmtId="0" fontId="13" fillId="0" borderId="1" xfId="16" applyFont="1" applyBorder="1" applyAlignment="1" applyProtection="1">
      <alignment horizontal="left" vertical="center" wrapText="1"/>
      <protection hidden="1"/>
    </xf>
    <xf numFmtId="0" fontId="13" fillId="0" borderId="1" xfId="16" applyFont="1" applyBorder="1" applyAlignment="1" applyProtection="1">
      <alignment vertical="center" wrapText="1"/>
      <protection hidden="1"/>
    </xf>
    <xf numFmtId="0" fontId="13" fillId="0" borderId="1" xfId="16" applyFont="1" applyBorder="1" applyAlignment="1" applyProtection="1">
      <alignment horizontal="center" vertical="center" wrapText="1"/>
      <protection hidden="1"/>
    </xf>
    <xf numFmtId="0" fontId="8" fillId="0" borderId="1" xfId="16" applyFont="1" applyBorder="1" applyAlignment="1" applyProtection="1">
      <alignment horizontal="center" vertical="center" wrapText="1"/>
      <protection hidden="1"/>
    </xf>
    <xf numFmtId="0" fontId="5" fillId="0" borderId="0" xfId="11" applyAlignment="1" applyProtection="1">
      <alignment vertical="center"/>
      <protection hidden="1"/>
    </xf>
    <xf numFmtId="165" fontId="39" fillId="8" borderId="1" xfId="17" applyNumberFormat="1" applyFont="1" applyFill="1" applyBorder="1" applyAlignment="1" applyProtection="1">
      <alignment horizontal="center" vertical="center" wrapText="1"/>
      <protection hidden="1"/>
    </xf>
    <xf numFmtId="0" fontId="37" fillId="0" borderId="0" xfId="11" applyFont="1" applyAlignment="1">
      <alignment vertical="center"/>
    </xf>
    <xf numFmtId="9" fontId="13" fillId="6" borderId="1" xfId="14" applyFont="1" applyFill="1" applyBorder="1" applyAlignment="1" applyProtection="1">
      <alignment horizontal="center" vertical="center"/>
      <protection locked="0"/>
    </xf>
    <xf numFmtId="0" fontId="23" fillId="7" borderId="1" xfId="2" applyFont="1" applyFill="1" applyBorder="1" applyAlignment="1">
      <alignment vertical="center" wrapText="1"/>
    </xf>
    <xf numFmtId="0" fontId="13" fillId="0" borderId="1" xfId="13" applyFont="1" applyBorder="1" applyAlignment="1">
      <alignment horizontal="left" vertical="center" wrapText="1"/>
    </xf>
    <xf numFmtId="165" fontId="13" fillId="6" borderId="1" xfId="13" applyNumberFormat="1" applyFont="1" applyFill="1" applyBorder="1" applyAlignment="1" applyProtection="1">
      <alignment horizontal="center" vertical="center" wrapText="1"/>
      <protection locked="0"/>
    </xf>
    <xf numFmtId="0" fontId="29" fillId="0" borderId="0" xfId="11" applyFont="1" applyAlignment="1">
      <alignment vertical="center"/>
    </xf>
    <xf numFmtId="0" fontId="6" fillId="0" borderId="2" xfId="13" applyFont="1" applyBorder="1" applyAlignment="1">
      <alignment vertical="center"/>
    </xf>
    <xf numFmtId="0" fontId="14" fillId="0" borderId="5" xfId="13" applyFont="1" applyBorder="1" applyAlignment="1">
      <alignment horizontal="left" vertical="center" wrapText="1"/>
    </xf>
    <xf numFmtId="9" fontId="14" fillId="0" borderId="5" xfId="14" applyFont="1" applyBorder="1" applyAlignment="1">
      <alignment horizontal="center" vertical="center"/>
    </xf>
    <xf numFmtId="165" fontId="24" fillId="0" borderId="5" xfId="13" applyNumberFormat="1" applyFont="1" applyBorder="1" applyAlignment="1">
      <alignment horizontal="center" vertical="center" wrapText="1"/>
    </xf>
    <xf numFmtId="165" fontId="24" fillId="0" borderId="3" xfId="13" applyNumberFormat="1" applyFont="1" applyBorder="1" applyAlignment="1">
      <alignment horizontal="center" vertical="center" wrapText="1"/>
    </xf>
    <xf numFmtId="0" fontId="8" fillId="0" borderId="1" xfId="11" applyFont="1" applyBorder="1" applyAlignment="1">
      <alignment horizontal="center" vertical="center"/>
    </xf>
    <xf numFmtId="0" fontId="8" fillId="0" borderId="1" xfId="13" applyFont="1" applyBorder="1" applyAlignment="1">
      <alignment horizontal="center" vertical="center"/>
    </xf>
    <xf numFmtId="0" fontId="25" fillId="11" borderId="1" xfId="2" applyFont="1" applyFill="1" applyBorder="1" applyAlignment="1" applyProtection="1">
      <alignment horizontal="center" vertical="center" wrapText="1"/>
      <protection hidden="1"/>
    </xf>
    <xf numFmtId="0" fontId="25" fillId="11" borderId="8" xfId="2" applyFont="1" applyFill="1" applyBorder="1" applyAlignment="1" applyProtection="1">
      <alignment vertical="center" wrapText="1"/>
      <protection hidden="1"/>
    </xf>
    <xf numFmtId="0" fontId="25" fillId="11" borderId="9" xfId="2" applyFont="1" applyFill="1" applyBorder="1" applyAlignment="1" applyProtection="1">
      <alignment horizontal="center" vertical="center" wrapText="1"/>
      <protection hidden="1"/>
    </xf>
    <xf numFmtId="0" fontId="25" fillId="11" borderId="8" xfId="2" applyFont="1" applyFill="1" applyBorder="1" applyAlignment="1" applyProtection="1">
      <alignment horizontal="center" vertical="center" wrapText="1"/>
      <protection hidden="1"/>
    </xf>
    <xf numFmtId="0" fontId="25" fillId="11" borderId="6" xfId="2" applyFont="1" applyFill="1" applyBorder="1" applyAlignment="1" applyProtection="1">
      <alignment horizontal="center" vertical="center" wrapText="1"/>
      <protection hidden="1"/>
    </xf>
    <xf numFmtId="0" fontId="23" fillId="0" borderId="1" xfId="1" applyFont="1" applyBorder="1" applyAlignment="1">
      <alignment vertical="center"/>
    </xf>
    <xf numFmtId="0" fontId="8" fillId="0" borderId="1" xfId="1" applyFont="1" applyBorder="1" applyAlignment="1">
      <alignment horizontal="left" vertical="center"/>
    </xf>
    <xf numFmtId="44" fontId="8" fillId="0" borderId="1" xfId="4" applyFont="1" applyBorder="1" applyAlignment="1">
      <alignment vertical="center"/>
    </xf>
    <xf numFmtId="0" fontId="16" fillId="0" borderId="0" xfId="1" applyFont="1" applyAlignment="1">
      <alignment vertical="center" wrapText="1"/>
    </xf>
    <xf numFmtId="0" fontId="38" fillId="10" borderId="10" xfId="1" applyFont="1" applyFill="1" applyBorder="1" applyAlignment="1" applyProtection="1">
      <alignment horizontal="center" vertical="center" wrapText="1"/>
      <protection hidden="1"/>
    </xf>
    <xf numFmtId="0" fontId="16" fillId="0" borderId="0" xfId="1" applyFont="1" applyAlignment="1">
      <alignment vertical="center"/>
    </xf>
    <xf numFmtId="0" fontId="42" fillId="0" borderId="0" xfId="11" applyFont="1" applyAlignment="1">
      <alignment vertical="center"/>
    </xf>
    <xf numFmtId="167" fontId="41" fillId="0" borderId="0" xfId="11" applyNumberFormat="1" applyFont="1" applyAlignment="1">
      <alignment horizontal="center" vertical="center"/>
    </xf>
    <xf numFmtId="0" fontId="43" fillId="0" borderId="0" xfId="11" applyFont="1" applyAlignment="1">
      <alignment vertical="center"/>
    </xf>
    <xf numFmtId="0" fontId="41" fillId="0" borderId="0" xfId="11" applyFont="1" applyAlignment="1" applyProtection="1">
      <alignment vertical="center"/>
      <protection hidden="1"/>
    </xf>
    <xf numFmtId="0" fontId="41" fillId="0" borderId="0" xfId="11" applyFont="1" applyAlignment="1" applyProtection="1">
      <alignment vertical="center" wrapText="1"/>
      <protection hidden="1"/>
    </xf>
    <xf numFmtId="0" fontId="42" fillId="0" borderId="0" xfId="11" applyFont="1" applyAlignment="1" applyProtection="1">
      <alignment vertical="center"/>
      <protection hidden="1"/>
    </xf>
    <xf numFmtId="0" fontId="42" fillId="0" borderId="0" xfId="1" applyFont="1" applyAlignment="1" applyProtection="1">
      <alignment vertical="center"/>
      <protection hidden="1"/>
    </xf>
    <xf numFmtId="0" fontId="44" fillId="0" borderId="0" xfId="11" applyFont="1" applyAlignment="1">
      <alignment vertical="center"/>
    </xf>
    <xf numFmtId="0" fontId="13" fillId="0" borderId="1" xfId="13" applyFont="1" applyBorder="1" applyAlignment="1">
      <alignment horizontal="left" vertical="center"/>
    </xf>
    <xf numFmtId="3" fontId="8" fillId="0" borderId="1" xfId="13" applyNumberFormat="1" applyFont="1" applyBorder="1" applyAlignment="1">
      <alignment horizontal="center" vertical="center" wrapText="1"/>
    </xf>
    <xf numFmtId="44" fontId="6" fillId="0" borderId="1" xfId="1" applyNumberFormat="1" applyFont="1" applyBorder="1" applyAlignment="1">
      <alignment vertical="center" wrapText="1"/>
    </xf>
    <xf numFmtId="165" fontId="46" fillId="3" borderId="5" xfId="18" applyNumberFormat="1" applyFont="1" applyFill="1" applyBorder="1" applyAlignment="1" applyProtection="1">
      <alignment horizontal="center" vertical="center" wrapText="1"/>
    </xf>
    <xf numFmtId="165" fontId="13" fillId="0" borderId="1" xfId="16" applyNumberFormat="1" applyFont="1" applyBorder="1" applyAlignment="1" applyProtection="1">
      <alignment horizontal="center" vertical="center" wrapText="1"/>
      <protection hidden="1"/>
    </xf>
    <xf numFmtId="44" fontId="7" fillId="12" borderId="1" xfId="1" applyNumberFormat="1" applyFont="1" applyFill="1" applyBorder="1" applyAlignment="1">
      <alignment vertical="center" wrapText="1"/>
    </xf>
    <xf numFmtId="0" fontId="23" fillId="7" borderId="1" xfId="2" applyFont="1" applyFill="1" applyBorder="1" applyAlignment="1">
      <alignment horizontal="left" vertical="center" wrapText="1"/>
    </xf>
    <xf numFmtId="44" fontId="6" fillId="0" borderId="0" xfId="4" applyFont="1" applyFill="1" applyBorder="1" applyAlignment="1">
      <alignment horizontal="center" vertical="center" wrapText="1"/>
    </xf>
    <xf numFmtId="3" fontId="6" fillId="0" borderId="0" xfId="2" applyNumberFormat="1" applyFont="1" applyAlignment="1">
      <alignment horizontal="center" vertical="center" wrapText="1"/>
    </xf>
    <xf numFmtId="0" fontId="29" fillId="0" borderId="0" xfId="1" applyFont="1" applyAlignment="1">
      <alignment vertical="center" wrapText="1"/>
    </xf>
    <xf numFmtId="0" fontId="17" fillId="0" borderId="13" xfId="1" applyFont="1" applyBorder="1" applyAlignment="1">
      <alignment horizontal="center" vertical="center" wrapText="1"/>
    </xf>
    <xf numFmtId="0" fontId="9" fillId="0" borderId="0" xfId="1" applyFont="1" applyAlignment="1">
      <alignment horizontal="center" vertical="center"/>
    </xf>
    <xf numFmtId="0" fontId="9" fillId="0" borderId="7" xfId="1" applyFont="1" applyBorder="1" applyAlignment="1">
      <alignment horizontal="center" vertical="center"/>
    </xf>
    <xf numFmtId="0" fontId="12" fillId="0" borderId="0" xfId="1" applyFont="1" applyAlignment="1">
      <alignment horizontal="left" vertical="center"/>
    </xf>
    <xf numFmtId="0" fontId="12" fillId="0" borderId="7" xfId="1" applyFont="1" applyBorder="1" applyAlignment="1">
      <alignment horizontal="left" vertical="center"/>
    </xf>
    <xf numFmtId="0" fontId="29" fillId="0" borderId="7" xfId="1" applyFont="1" applyBorder="1" applyAlignment="1">
      <alignment vertical="center" wrapText="1"/>
    </xf>
    <xf numFmtId="0" fontId="8" fillId="0" borderId="0" xfId="1" applyFont="1" applyAlignment="1">
      <alignment horizontal="left" vertical="center"/>
    </xf>
    <xf numFmtId="0" fontId="8" fillId="0" borderId="7" xfId="1" applyFont="1" applyBorder="1" applyAlignment="1">
      <alignment horizontal="center" vertical="center"/>
    </xf>
    <xf numFmtId="0" fontId="8" fillId="0" borderId="7" xfId="1" applyFont="1" applyBorder="1" applyAlignment="1">
      <alignment vertical="center"/>
    </xf>
    <xf numFmtId="0" fontId="18" fillId="0" borderId="16" xfId="1" applyFont="1" applyBorder="1" applyAlignment="1">
      <alignment horizontal="center" vertical="center" wrapText="1"/>
    </xf>
    <xf numFmtId="0" fontId="28" fillId="0" borderId="0" xfId="1" applyFont="1" applyAlignment="1">
      <alignment horizontal="right" vertical="center"/>
    </xf>
    <xf numFmtId="0" fontId="29" fillId="0" borderId="0" xfId="1" applyFont="1" applyAlignment="1">
      <alignment horizontal="center" vertical="center"/>
    </xf>
    <xf numFmtId="0" fontId="29" fillId="0" borderId="0" xfId="1" applyFont="1" applyAlignment="1">
      <alignment horizontal="left" vertical="center"/>
    </xf>
    <xf numFmtId="0" fontId="8" fillId="0" borderId="11" xfId="1" applyFont="1" applyBorder="1" applyAlignment="1">
      <alignment vertical="center"/>
    </xf>
    <xf numFmtId="0" fontId="8" fillId="0" borderId="6" xfId="1" applyFont="1" applyBorder="1" applyAlignment="1">
      <alignment horizontal="center" vertical="center"/>
    </xf>
    <xf numFmtId="0" fontId="8" fillId="0" borderId="6" xfId="1" applyFont="1" applyBorder="1" applyAlignment="1">
      <alignment vertical="center"/>
    </xf>
    <xf numFmtId="0" fontId="8" fillId="0" borderId="14" xfId="1" applyFont="1" applyBorder="1" applyAlignment="1">
      <alignment vertical="center" wrapText="1"/>
    </xf>
    <xf numFmtId="0" fontId="6" fillId="0" borderId="1" xfId="4" quotePrefix="1" applyNumberFormat="1" applyFont="1" applyBorder="1" applyAlignment="1">
      <alignment vertical="center" wrapText="1"/>
    </xf>
    <xf numFmtId="0" fontId="6" fillId="0" borderId="1" xfId="1" applyFont="1" applyBorder="1" applyAlignment="1">
      <alignment horizontal="left" vertical="center" wrapText="1"/>
    </xf>
    <xf numFmtId="166" fontId="7" fillId="0" borderId="1" xfId="4" applyNumberFormat="1" applyFont="1" applyFill="1" applyBorder="1" applyAlignment="1">
      <alignment horizontal="center" vertical="center" wrapText="1"/>
    </xf>
    <xf numFmtId="0" fontId="6" fillId="0" borderId="1" xfId="4" quotePrefix="1" applyNumberFormat="1" applyFont="1" applyBorder="1" applyAlignment="1">
      <alignment horizontal="left" vertical="center" wrapText="1"/>
    </xf>
    <xf numFmtId="0" fontId="21" fillId="2" borderId="1" xfId="2" applyFont="1" applyFill="1" applyBorder="1" applyAlignment="1">
      <alignment horizontal="left" vertical="center" wrapText="1"/>
    </xf>
    <xf numFmtId="0" fontId="21" fillId="2" borderId="1" xfId="2" applyFont="1" applyFill="1" applyBorder="1" applyAlignment="1">
      <alignment horizontal="center" vertical="center" wrapText="1"/>
    </xf>
    <xf numFmtId="0" fontId="22" fillId="6" borderId="1" xfId="2" applyFont="1" applyFill="1" applyBorder="1" applyAlignment="1" applyProtection="1">
      <alignment horizontal="center" wrapText="1"/>
      <protection locked="0"/>
    </xf>
    <xf numFmtId="0" fontId="48" fillId="2" borderId="1" xfId="2" applyFont="1" applyFill="1" applyBorder="1" applyAlignment="1">
      <alignment horizontal="left" vertical="center" wrapText="1"/>
    </xf>
    <xf numFmtId="0" fontId="48" fillId="2" borderId="1" xfId="2" applyFont="1" applyFill="1" applyBorder="1" applyAlignment="1">
      <alignment horizontal="right" vertical="center" wrapText="1"/>
    </xf>
    <xf numFmtId="0" fontId="14" fillId="0" borderId="0" xfId="13" applyFont="1" applyAlignment="1">
      <alignment horizontal="left" vertical="center" wrapText="1"/>
    </xf>
    <xf numFmtId="166" fontId="14" fillId="0" borderId="0" xfId="13" applyNumberFormat="1" applyFont="1" applyAlignment="1">
      <alignment horizontal="center" vertical="center"/>
    </xf>
    <xf numFmtId="165" fontId="14" fillId="0" borderId="0" xfId="13" applyNumberFormat="1" applyFont="1" applyAlignment="1" applyProtection="1">
      <alignment horizontal="center" vertical="center" wrapText="1"/>
      <protection locked="0"/>
    </xf>
    <xf numFmtId="3" fontId="14" fillId="0" borderId="0" xfId="13" applyNumberFormat="1" applyFont="1" applyAlignment="1">
      <alignment horizontal="center" vertical="center" wrapText="1"/>
    </xf>
    <xf numFmtId="0" fontId="14" fillId="0" borderId="0" xfId="13" applyFont="1" applyAlignment="1">
      <alignment horizontal="left" vertical="center"/>
    </xf>
    <xf numFmtId="0" fontId="25" fillId="11" borderId="0" xfId="2" applyFont="1" applyFill="1" applyAlignment="1" applyProtection="1">
      <alignment vertical="center" wrapText="1"/>
      <protection hidden="1"/>
    </xf>
    <xf numFmtId="0" fontId="25" fillId="11" borderId="7" xfId="2" applyFont="1" applyFill="1" applyBorder="1" applyAlignment="1" applyProtection="1">
      <alignment horizontal="center" vertical="center" wrapText="1"/>
      <protection hidden="1"/>
    </xf>
    <xf numFmtId="0" fontId="13" fillId="0" borderId="0" xfId="16" applyFont="1" applyAlignment="1" applyProtection="1">
      <alignment horizontal="left" vertical="center" wrapText="1"/>
      <protection hidden="1"/>
    </xf>
    <xf numFmtId="44" fontId="13" fillId="0" borderId="0" xfId="16" applyNumberFormat="1" applyFont="1" applyAlignment="1" applyProtection="1">
      <alignment horizontal="center" vertical="center"/>
      <protection hidden="1"/>
    </xf>
    <xf numFmtId="165" fontId="33" fillId="0" borderId="0" xfId="16" applyNumberFormat="1" applyFont="1" applyAlignment="1" applyProtection="1">
      <alignment horizontal="center" vertical="center" wrapText="1"/>
      <protection hidden="1"/>
    </xf>
    <xf numFmtId="0" fontId="16" fillId="0" borderId="0" xfId="16" applyFont="1" applyAlignment="1" applyProtection="1">
      <alignment horizontal="center" vertical="center" wrapText="1"/>
      <protection hidden="1"/>
    </xf>
    <xf numFmtId="44" fontId="14" fillId="0" borderId="0" xfId="13" applyNumberFormat="1" applyFont="1" applyAlignment="1">
      <alignment horizontal="center" vertical="center"/>
    </xf>
    <xf numFmtId="0" fontId="14" fillId="0" borderId="0" xfId="13" applyFont="1" applyAlignment="1">
      <alignment horizontal="center" vertical="center" wrapText="1"/>
    </xf>
    <xf numFmtId="0" fontId="5" fillId="0" borderId="6" xfId="11" applyBorder="1" applyAlignment="1" applyProtection="1">
      <alignment vertical="center"/>
      <protection hidden="1"/>
    </xf>
    <xf numFmtId="0" fontId="14" fillId="0" borderId="0" xfId="17" applyFont="1" applyAlignment="1" applyProtection="1">
      <alignment horizontal="left" vertical="center"/>
      <protection hidden="1"/>
    </xf>
    <xf numFmtId="44" fontId="14" fillId="0" borderId="0" xfId="17" applyNumberFormat="1" applyFont="1" applyAlignment="1" applyProtection="1">
      <alignment horizontal="center" vertical="center"/>
      <protection hidden="1"/>
    </xf>
    <xf numFmtId="0" fontId="14" fillId="0" borderId="0" xfId="17" applyFont="1" applyAlignment="1" applyProtection="1">
      <alignment horizontal="center" vertical="center" wrapText="1"/>
      <protection hidden="1"/>
    </xf>
    <xf numFmtId="165" fontId="39" fillId="0" borderId="17" xfId="17" applyNumberFormat="1" applyFont="1" applyBorder="1" applyAlignment="1" applyProtection="1">
      <alignment horizontal="center" vertical="center" wrapText="1"/>
      <protection hidden="1"/>
    </xf>
    <xf numFmtId="165" fontId="13" fillId="6" borderId="1" xfId="13" applyNumberFormat="1" applyFont="1" applyFill="1" applyBorder="1" applyAlignment="1" applyProtection="1">
      <alignment horizontal="center" wrapText="1"/>
      <protection locked="0"/>
    </xf>
    <xf numFmtId="165" fontId="13" fillId="3" borderId="1" xfId="2" applyNumberFormat="1" applyFont="1" applyFill="1" applyBorder="1" applyAlignment="1" applyProtection="1">
      <alignment horizontal="center" vertical="center" wrapText="1"/>
      <protection hidden="1"/>
    </xf>
    <xf numFmtId="165" fontId="13" fillId="3" borderId="1" xfId="13" applyNumberFormat="1" applyFont="1" applyFill="1" applyBorder="1" applyAlignment="1" applyProtection="1">
      <alignment horizontal="center" vertical="center" wrapText="1"/>
      <protection hidden="1"/>
    </xf>
    <xf numFmtId="166" fontId="13" fillId="0" borderId="1" xfId="13" applyNumberFormat="1" applyFont="1" applyBorder="1" applyAlignment="1" applyProtection="1">
      <alignment horizontal="center" vertical="center"/>
      <protection hidden="1"/>
    </xf>
    <xf numFmtId="165" fontId="6" fillId="0" borderId="0" xfId="11" applyNumberFormat="1" applyFont="1" applyAlignment="1" applyProtection="1">
      <alignment horizontal="center" vertical="center"/>
      <protection hidden="1"/>
    </xf>
    <xf numFmtId="0" fontId="6" fillId="0" borderId="6" xfId="11" applyFont="1" applyBorder="1" applyAlignment="1" applyProtection="1">
      <alignment vertical="center"/>
      <protection hidden="1"/>
    </xf>
    <xf numFmtId="0" fontId="14" fillId="0" borderId="0" xfId="13" applyFont="1" applyAlignment="1" applyProtection="1">
      <alignment horizontal="left" vertical="center"/>
      <protection hidden="1"/>
    </xf>
    <xf numFmtId="166" fontId="14" fillId="0" borderId="0" xfId="13" applyNumberFormat="1" applyFont="1" applyAlignment="1" applyProtection="1">
      <alignment horizontal="center" vertical="center"/>
      <protection hidden="1"/>
    </xf>
    <xf numFmtId="165" fontId="14" fillId="0" borderId="0" xfId="13" applyNumberFormat="1" applyFont="1" applyAlignment="1" applyProtection="1">
      <alignment horizontal="center" vertical="center" wrapText="1"/>
      <protection hidden="1"/>
    </xf>
    <xf numFmtId="3" fontId="14" fillId="0" borderId="0" xfId="13" applyNumberFormat="1" applyFont="1" applyAlignment="1" applyProtection="1">
      <alignment horizontal="center" vertical="center" wrapText="1"/>
      <protection hidden="1"/>
    </xf>
    <xf numFmtId="165" fontId="14" fillId="0" borderId="7" xfId="13" applyNumberFormat="1" applyFont="1" applyBorder="1" applyAlignment="1" applyProtection="1">
      <alignment horizontal="center" vertical="center" wrapText="1"/>
      <protection hidden="1"/>
    </xf>
    <xf numFmtId="0" fontId="23" fillId="7" borderId="1" xfId="2" applyFont="1" applyFill="1" applyBorder="1" applyAlignment="1" applyProtection="1">
      <alignment horizontal="center" vertical="center" wrapText="1"/>
      <protection hidden="1"/>
    </xf>
    <xf numFmtId="0" fontId="23" fillId="7" borderId="1" xfId="2" applyFont="1" applyFill="1" applyBorder="1" applyAlignment="1" applyProtection="1">
      <alignment vertical="center" wrapText="1"/>
      <protection hidden="1"/>
    </xf>
    <xf numFmtId="0" fontId="8" fillId="0" borderId="1" xfId="13" applyFont="1" applyBorder="1" applyAlignment="1" applyProtection="1">
      <alignment horizontal="center" vertical="center"/>
      <protection hidden="1"/>
    </xf>
    <xf numFmtId="0" fontId="13" fillId="0" borderId="1" xfId="13" applyFont="1" applyBorder="1" applyAlignment="1" applyProtection="1">
      <alignment horizontal="left" vertical="center" wrapText="1"/>
      <protection hidden="1"/>
    </xf>
    <xf numFmtId="0" fontId="6" fillId="0" borderId="2" xfId="13" applyFont="1" applyBorder="1" applyAlignment="1" applyProtection="1">
      <alignment vertical="center"/>
      <protection hidden="1"/>
    </xf>
    <xf numFmtId="0" fontId="14" fillId="0" borderId="5" xfId="13" applyFont="1" applyBorder="1" applyAlignment="1" applyProtection="1">
      <alignment horizontal="left" vertical="center" wrapText="1"/>
      <protection hidden="1"/>
    </xf>
    <xf numFmtId="9" fontId="14" fillId="0" borderId="5" xfId="14" applyFont="1" applyBorder="1" applyAlignment="1" applyProtection="1">
      <alignment horizontal="center" vertical="center"/>
      <protection hidden="1"/>
    </xf>
    <xf numFmtId="165" fontId="24" fillId="0" borderId="5" xfId="13" applyNumberFormat="1" applyFont="1" applyBorder="1" applyAlignment="1" applyProtection="1">
      <alignment horizontal="center" vertical="center" wrapText="1"/>
      <protection hidden="1"/>
    </xf>
    <xf numFmtId="165" fontId="24" fillId="0" borderId="3" xfId="13" applyNumberFormat="1" applyFont="1" applyBorder="1" applyAlignment="1" applyProtection="1">
      <alignment horizontal="center" vertical="center" wrapText="1"/>
      <protection hidden="1"/>
    </xf>
    <xf numFmtId="165" fontId="46" fillId="3" borderId="5" xfId="18" applyNumberFormat="1" applyFont="1" applyFill="1" applyBorder="1" applyAlignment="1" applyProtection="1">
      <alignment horizontal="center" vertical="center" wrapText="1"/>
      <protection hidden="1"/>
    </xf>
    <xf numFmtId="166" fontId="36" fillId="0" borderId="1" xfId="17" applyNumberFormat="1" applyFont="1" applyBorder="1" applyAlignment="1" applyProtection="1">
      <alignment horizontal="center" vertical="center"/>
      <protection hidden="1"/>
    </xf>
    <xf numFmtId="0" fontId="6" fillId="0" borderId="0" xfId="1" applyFont="1" applyAlignment="1" applyProtection="1">
      <alignment vertical="center"/>
      <protection hidden="1"/>
    </xf>
    <xf numFmtId="165" fontId="13" fillId="0" borderId="1" xfId="13" applyNumberFormat="1" applyFont="1" applyBorder="1" applyAlignment="1" applyProtection="1">
      <alignment horizontal="center" vertical="center" wrapText="1"/>
      <protection hidden="1"/>
    </xf>
    <xf numFmtId="0" fontId="17" fillId="0" borderId="12" xfId="1" applyFont="1" applyBorder="1" applyAlignment="1">
      <alignment horizontal="center" vertical="center" wrapText="1"/>
    </xf>
    <xf numFmtId="0" fontId="18" fillId="0" borderId="15" xfId="1" applyFont="1" applyBorder="1" applyAlignment="1">
      <alignment horizontal="center" vertical="center" wrapText="1"/>
    </xf>
    <xf numFmtId="0" fontId="11" fillId="0" borderId="0" xfId="1" applyFont="1" applyAlignment="1">
      <alignment horizontal="center" vertical="center" wrapText="1"/>
    </xf>
    <xf numFmtId="0" fontId="11" fillId="0" borderId="7" xfId="1" applyFont="1" applyBorder="1" applyAlignment="1">
      <alignment horizontal="center" vertical="center" wrapText="1"/>
    </xf>
    <xf numFmtId="0" fontId="8" fillId="9" borderId="0" xfId="2" applyFont="1" applyFill="1" applyAlignment="1">
      <alignment horizontal="center" vertical="center" wrapText="1"/>
    </xf>
    <xf numFmtId="0" fontId="23" fillId="7" borderId="1" xfId="2" applyFont="1" applyFill="1" applyBorder="1" applyAlignment="1">
      <alignment horizontal="left" vertical="center" wrapText="1"/>
    </xf>
    <xf numFmtId="0" fontId="6" fillId="6" borderId="2" xfId="1" applyFont="1" applyFill="1" applyBorder="1" applyAlignment="1" applyProtection="1">
      <alignment horizontal="left" vertical="center" wrapText="1"/>
      <protection locked="0"/>
    </xf>
    <xf numFmtId="0" fontId="6" fillId="6" borderId="3" xfId="1" applyFont="1" applyFill="1" applyBorder="1" applyAlignment="1" applyProtection="1">
      <alignment horizontal="left" vertical="center" wrapText="1"/>
      <protection locked="0"/>
    </xf>
    <xf numFmtId="0" fontId="26" fillId="10" borderId="2" xfId="1" applyFont="1" applyFill="1" applyBorder="1" applyAlignment="1">
      <alignment horizontal="left" vertical="center" wrapText="1"/>
    </xf>
    <xf numFmtId="0" fontId="26" fillId="10" borderId="5" xfId="1" applyFont="1" applyFill="1" applyBorder="1" applyAlignment="1">
      <alignment horizontal="left" vertical="center" wrapText="1"/>
    </xf>
    <xf numFmtId="0" fontId="26" fillId="10" borderId="3" xfId="1" applyFont="1" applyFill="1" applyBorder="1" applyAlignment="1">
      <alignment horizontal="left" vertical="center" wrapText="1"/>
    </xf>
    <xf numFmtId="0" fontId="26" fillId="2" borderId="1" xfId="1" applyFont="1" applyFill="1" applyBorder="1" applyAlignment="1">
      <alignment horizontal="left" vertical="center" wrapText="1"/>
    </xf>
    <xf numFmtId="0" fontId="11" fillId="13" borderId="2" xfId="1" applyFont="1" applyFill="1" applyBorder="1" applyAlignment="1">
      <alignment horizontal="left" vertical="center" wrapText="1"/>
    </xf>
    <xf numFmtId="0" fontId="11" fillId="13" borderId="5" xfId="1" applyFont="1" applyFill="1" applyBorder="1" applyAlignment="1">
      <alignment horizontal="left" vertical="center" wrapText="1"/>
    </xf>
    <xf numFmtId="0" fontId="11" fillId="13" borderId="3" xfId="1" applyFont="1" applyFill="1" applyBorder="1" applyAlignment="1">
      <alignment horizontal="left" vertical="center" wrapText="1"/>
    </xf>
    <xf numFmtId="0" fontId="6" fillId="0" borderId="1" xfId="13" applyFont="1" applyBorder="1" applyAlignment="1">
      <alignment horizontal="left" vertical="center" wrapText="1"/>
    </xf>
    <xf numFmtId="3" fontId="8" fillId="0" borderId="4" xfId="13" applyNumberFormat="1" applyFont="1" applyBorder="1" applyAlignment="1">
      <alignment horizontal="center" vertical="center" wrapText="1"/>
    </xf>
    <xf numFmtId="3" fontId="8" fillId="0" borderId="8" xfId="13" applyNumberFormat="1" applyFont="1" applyBorder="1" applyAlignment="1">
      <alignment horizontal="center" vertical="center" wrapText="1"/>
    </xf>
    <xf numFmtId="3" fontId="8" fillId="0" borderId="9" xfId="13" applyNumberFormat="1" applyFont="1" applyBorder="1" applyAlignment="1">
      <alignment horizontal="center" vertical="center" wrapText="1"/>
    </xf>
    <xf numFmtId="165" fontId="13" fillId="0" borderId="4" xfId="13" applyNumberFormat="1" applyFont="1" applyBorder="1" applyAlignment="1" applyProtection="1">
      <alignment horizontal="center" vertical="center" wrapText="1"/>
      <protection hidden="1"/>
    </xf>
    <xf numFmtId="165" fontId="13" fillId="0" borderId="8" xfId="13" applyNumberFormat="1" applyFont="1" applyBorder="1" applyAlignment="1" applyProtection="1">
      <alignment horizontal="center" vertical="center" wrapText="1"/>
      <protection hidden="1"/>
    </xf>
    <xf numFmtId="165" fontId="13" fillId="0" borderId="9" xfId="13" applyNumberFormat="1" applyFont="1" applyBorder="1" applyAlignment="1" applyProtection="1">
      <alignment horizontal="center" vertical="center" wrapText="1"/>
      <protection hidden="1"/>
    </xf>
    <xf numFmtId="0" fontId="25" fillId="11" borderId="9" xfId="2" applyFont="1" applyFill="1" applyBorder="1" applyAlignment="1" applyProtection="1">
      <alignment horizontal="center" vertical="center" wrapText="1"/>
      <protection hidden="1"/>
    </xf>
    <xf numFmtId="44" fontId="13" fillId="0" borderId="1" xfId="16" applyNumberFormat="1" applyFont="1" applyBorder="1" applyAlignment="1" applyProtection="1">
      <alignment horizontal="center" vertical="center"/>
      <protection hidden="1"/>
    </xf>
    <xf numFmtId="0" fontId="32" fillId="10" borderId="1" xfId="1" applyFont="1" applyFill="1" applyBorder="1" applyAlignment="1" applyProtection="1">
      <alignment horizontal="left" vertical="center" wrapText="1"/>
      <protection hidden="1"/>
    </xf>
    <xf numFmtId="9" fontId="13" fillId="0" borderId="1" xfId="14" applyFont="1" applyBorder="1" applyAlignment="1">
      <alignment horizontal="center" vertical="center"/>
    </xf>
    <xf numFmtId="165" fontId="34" fillId="0" borderId="1" xfId="13" applyNumberFormat="1" applyFont="1" applyBorder="1" applyAlignment="1">
      <alignment horizontal="center" vertical="center" wrapText="1"/>
    </xf>
    <xf numFmtId="0" fontId="38" fillId="10" borderId="1" xfId="1" applyFont="1" applyFill="1" applyBorder="1" applyAlignment="1" applyProtection="1">
      <alignment horizontal="left" vertical="center" wrapText="1"/>
      <protection hidden="1"/>
    </xf>
    <xf numFmtId="0" fontId="30" fillId="2" borderId="2" xfId="1" applyFont="1" applyFill="1" applyBorder="1" applyAlignment="1">
      <alignment horizontal="left" vertical="center" wrapText="1"/>
    </xf>
    <xf numFmtId="0" fontId="30" fillId="2" borderId="5" xfId="1" applyFont="1" applyFill="1" applyBorder="1" applyAlignment="1">
      <alignment horizontal="left" vertical="center" wrapText="1"/>
    </xf>
    <xf numFmtId="0" fontId="30" fillId="2" borderId="3" xfId="1" applyFont="1" applyFill="1" applyBorder="1" applyAlignment="1">
      <alignment horizontal="left" vertical="center" wrapText="1"/>
    </xf>
    <xf numFmtId="0" fontId="27" fillId="2" borderId="2" xfId="1" applyFont="1" applyFill="1" applyBorder="1" applyAlignment="1">
      <alignment horizontal="left" vertical="center" wrapText="1"/>
    </xf>
    <xf numFmtId="0" fontId="27" fillId="2" borderId="5" xfId="1" applyFont="1" applyFill="1" applyBorder="1" applyAlignment="1">
      <alignment horizontal="left" vertical="center" wrapText="1"/>
    </xf>
    <xf numFmtId="0" fontId="13" fillId="0" borderId="1" xfId="13" applyFont="1" applyBorder="1" applyAlignment="1" applyProtection="1">
      <alignment horizontal="center" vertical="center"/>
      <protection hidden="1"/>
    </xf>
    <xf numFmtId="0" fontId="23" fillId="7" borderId="1" xfId="2" applyFont="1" applyFill="1" applyBorder="1" applyAlignment="1">
      <alignment horizontal="center" vertical="center" wrapText="1"/>
    </xf>
    <xf numFmtId="166" fontId="13" fillId="0" borderId="2" xfId="13" applyNumberFormat="1" applyFont="1" applyBorder="1" applyAlignment="1">
      <alignment horizontal="center" vertical="center"/>
    </xf>
    <xf numFmtId="166" fontId="13" fillId="0" borderId="3" xfId="13" applyNumberFormat="1" applyFont="1" applyBorder="1" applyAlignment="1">
      <alignment horizontal="center" vertical="center"/>
    </xf>
    <xf numFmtId="0" fontId="14" fillId="0" borderId="1" xfId="13" applyFont="1" applyBorder="1" applyAlignment="1">
      <alignment horizontal="left" vertical="center" wrapText="1"/>
    </xf>
    <xf numFmtId="0" fontId="6" fillId="0" borderId="1" xfId="13" applyFont="1" applyBorder="1" applyAlignment="1">
      <alignment horizontal="left" vertical="center"/>
    </xf>
    <xf numFmtId="0" fontId="30" fillId="2" borderId="1" xfId="1" applyFont="1" applyFill="1" applyBorder="1" applyAlignment="1">
      <alignment horizontal="left" vertical="center" wrapText="1"/>
    </xf>
    <xf numFmtId="0" fontId="32" fillId="10" borderId="2" xfId="1" applyFont="1" applyFill="1" applyBorder="1" applyAlignment="1" applyProtection="1">
      <alignment horizontal="left" vertical="center" wrapText="1"/>
      <protection hidden="1"/>
    </xf>
    <xf numFmtId="0" fontId="32" fillId="10" borderId="5" xfId="1" applyFont="1" applyFill="1" applyBorder="1" applyAlignment="1" applyProtection="1">
      <alignment horizontal="left" vertical="center" wrapText="1"/>
      <protection hidden="1"/>
    </xf>
    <xf numFmtId="0" fontId="32" fillId="10" borderId="3" xfId="1" applyFont="1" applyFill="1" applyBorder="1" applyAlignment="1" applyProtection="1">
      <alignment horizontal="left" vertical="center" wrapText="1"/>
      <protection hidden="1"/>
    </xf>
    <xf numFmtId="9" fontId="13" fillId="0" borderId="1" xfId="14" applyFont="1" applyBorder="1" applyAlignment="1" applyProtection="1">
      <alignment horizontal="center" vertical="center"/>
      <protection hidden="1"/>
    </xf>
    <xf numFmtId="165" fontId="34" fillId="0" borderId="1" xfId="13" applyNumberFormat="1" applyFont="1" applyBorder="1" applyAlignment="1" applyProtection="1">
      <alignment horizontal="center" vertical="center" wrapText="1"/>
      <protection hidden="1"/>
    </xf>
    <xf numFmtId="0" fontId="13" fillId="0" borderId="1" xfId="13" applyFont="1" applyBorder="1" applyAlignment="1">
      <alignment horizontal="center" vertical="center"/>
    </xf>
    <xf numFmtId="0" fontId="30" fillId="2" borderId="2" xfId="1" applyFont="1" applyFill="1" applyBorder="1" applyAlignment="1" applyProtection="1">
      <alignment horizontal="left" vertical="center" wrapText="1"/>
      <protection hidden="1"/>
    </xf>
    <xf numFmtId="0" fontId="30" fillId="2" borderId="5" xfId="1" applyFont="1" applyFill="1" applyBorder="1" applyAlignment="1" applyProtection="1">
      <alignment horizontal="left" vertical="center" wrapText="1"/>
      <protection hidden="1"/>
    </xf>
    <xf numFmtId="0" fontId="30" fillId="2" borderId="3" xfId="1" applyFont="1" applyFill="1" applyBorder="1" applyAlignment="1" applyProtection="1">
      <alignment horizontal="left" vertical="center" wrapText="1"/>
      <protection hidden="1"/>
    </xf>
    <xf numFmtId="0" fontId="23" fillId="7" borderId="1" xfId="2" applyFont="1" applyFill="1" applyBorder="1" applyAlignment="1" applyProtection="1">
      <alignment horizontal="center" vertical="center" wrapText="1"/>
      <protection hidden="1"/>
    </xf>
    <xf numFmtId="0" fontId="31" fillId="10" borderId="1" xfId="1" applyFont="1" applyFill="1" applyBorder="1" applyAlignment="1">
      <alignment horizontal="left" vertical="center" wrapText="1"/>
    </xf>
    <xf numFmtId="0" fontId="40" fillId="7" borderId="1" xfId="2" applyFont="1" applyFill="1" applyBorder="1" applyAlignment="1">
      <alignment horizontal="left" vertical="center" wrapText="1"/>
    </xf>
  </cellXfs>
  <cellStyles count="19">
    <cellStyle name="Komma 2" xfId="5" xr:uid="{00000000-0005-0000-0000-000000000000}"/>
    <cellStyle name="Ongeldig" xfId="12" builtinId="27"/>
    <cellStyle name="Procent 2" xfId="9" xr:uid="{00000000-0005-0000-0000-000003000000}"/>
    <cellStyle name="Procent 3" xfId="14" xr:uid="{F9FC06D4-9F0D-430E-A484-29F91BE9C841}"/>
    <cellStyle name="Standaard" xfId="0" builtinId="0"/>
    <cellStyle name="Standaard 10" xfId="1" xr:uid="{00000000-0005-0000-0000-000005000000}"/>
    <cellStyle name="Standaard 11" xfId="2" xr:uid="{00000000-0005-0000-0000-000006000000}"/>
    <cellStyle name="Standaard 19" xfId="3" xr:uid="{00000000-0005-0000-0000-000007000000}"/>
    <cellStyle name="Standaard 2" xfId="11" xr:uid="{AC4FE8F3-97F7-4545-8047-C2065151F7E6}"/>
    <cellStyle name="Standaard 27" xfId="7" xr:uid="{00000000-0005-0000-0000-000008000000}"/>
    <cellStyle name="Standaard 27 2" xfId="13" xr:uid="{87C5C101-1EF7-4960-B003-30EDFD316FF3}"/>
    <cellStyle name="Standaard 27 2 2 2" xfId="16" xr:uid="{D5A89774-DE0D-418B-944B-1427E1B09086}"/>
    <cellStyle name="Standaard 27 3 2" xfId="17" xr:uid="{69A3BFFD-1118-415D-AE14-B792558F1ABF}"/>
    <cellStyle name="Standaard 58" xfId="10" xr:uid="{00000000-0005-0000-0000-000009000000}"/>
    <cellStyle name="Valuta" xfId="18" builtinId="4"/>
    <cellStyle name="Valuta 2" xfId="4" xr:uid="{00000000-0005-0000-0000-00000B000000}"/>
    <cellStyle name="Valuta 3" xfId="15" xr:uid="{A0C8E4D9-1FD9-4458-93FB-352DB8F4F53E}"/>
    <cellStyle name="Valuta 5" xfId="6" xr:uid="{00000000-0005-0000-0000-00000C000000}"/>
    <cellStyle name="Valuta 6" xfId="8" xr:uid="{00000000-0005-0000-0000-00000D000000}"/>
  </cellStyles>
  <dxfs count="0"/>
  <tableStyles count="0" defaultTableStyle="TableStyleMedium2" defaultPivotStyle="PivotStyleLight16"/>
  <colors>
    <mruColors>
      <color rgb="FF33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550332</xdr:colOff>
      <xdr:row>1</xdr:row>
      <xdr:rowOff>857250</xdr:rowOff>
    </xdr:from>
    <xdr:to>
      <xdr:col>3</xdr:col>
      <xdr:colOff>5164632</xdr:colOff>
      <xdr:row>1</xdr:row>
      <xdr:rowOff>2402417</xdr:rowOff>
    </xdr:to>
    <xdr:pic>
      <xdr:nvPicPr>
        <xdr:cNvPr id="3" name="Afbeelding 2" descr="Home | Gemeente Zoetermeer">
          <a:extLst>
            <a:ext uri="{FF2B5EF4-FFF2-40B4-BE49-F238E27FC236}">
              <a16:creationId xmlns:a16="http://schemas.microsoft.com/office/drawing/2014/main" id="{1D5B5351-5301-4DEA-888B-C857EB92F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2749" y="857250"/>
          <a:ext cx="4614300" cy="154516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2:I28"/>
  <sheetViews>
    <sheetView showGridLines="0" view="pageBreakPreview" zoomScale="90" zoomScaleNormal="100" zoomScaleSheetLayoutView="90" workbookViewId="0">
      <selection activeCell="C3" sqref="C3:E4"/>
    </sheetView>
  </sheetViews>
  <sheetFormatPr defaultRowHeight="12.5"/>
  <cols>
    <col min="1" max="1" width="7.81640625" style="1" customWidth="1"/>
    <col min="2" max="2" width="2" style="1" customWidth="1"/>
    <col min="3" max="3" width="8.1796875" style="1" customWidth="1"/>
    <col min="4" max="4" width="79.26953125" style="1" customWidth="1"/>
    <col min="5" max="5" width="15.1796875" style="1" customWidth="1"/>
    <col min="6" max="259" width="8.81640625" style="1"/>
    <col min="260" max="260" width="50.26953125" style="1" customWidth="1"/>
    <col min="261" max="515" width="8.81640625" style="1"/>
    <col min="516" max="516" width="50.26953125" style="1" customWidth="1"/>
    <col min="517" max="771" width="8.81640625" style="1"/>
    <col min="772" max="772" width="50.26953125" style="1" customWidth="1"/>
    <col min="773" max="1027" width="8.81640625" style="1"/>
    <col min="1028" max="1028" width="50.26953125" style="1" customWidth="1"/>
    <col min="1029" max="1283" width="8.81640625" style="1"/>
    <col min="1284" max="1284" width="50.26953125" style="1" customWidth="1"/>
    <col min="1285" max="1539" width="8.81640625" style="1"/>
    <col min="1540" max="1540" width="50.26953125" style="1" customWidth="1"/>
    <col min="1541" max="1795" width="8.81640625" style="1"/>
    <col min="1796" max="1796" width="50.26953125" style="1" customWidth="1"/>
    <col min="1797" max="2051" width="8.81640625" style="1"/>
    <col min="2052" max="2052" width="50.26953125" style="1" customWidth="1"/>
    <col min="2053" max="2307" width="8.81640625" style="1"/>
    <col min="2308" max="2308" width="50.26953125" style="1" customWidth="1"/>
    <col min="2309" max="2563" width="8.81640625" style="1"/>
    <col min="2564" max="2564" width="50.26953125" style="1" customWidth="1"/>
    <col min="2565" max="2819" width="8.81640625" style="1"/>
    <col min="2820" max="2820" width="50.26953125" style="1" customWidth="1"/>
    <col min="2821" max="3075" width="8.81640625" style="1"/>
    <col min="3076" max="3076" width="50.26953125" style="1" customWidth="1"/>
    <col min="3077" max="3331" width="8.81640625" style="1"/>
    <col min="3332" max="3332" width="50.26953125" style="1" customWidth="1"/>
    <col min="3333" max="3587" width="8.81640625" style="1"/>
    <col min="3588" max="3588" width="50.26953125" style="1" customWidth="1"/>
    <col min="3589" max="3843" width="8.81640625" style="1"/>
    <col min="3844" max="3844" width="50.26953125" style="1" customWidth="1"/>
    <col min="3845" max="4099" width="8.81640625" style="1"/>
    <col min="4100" max="4100" width="50.26953125" style="1" customWidth="1"/>
    <col min="4101" max="4355" width="8.81640625" style="1"/>
    <col min="4356" max="4356" width="50.26953125" style="1" customWidth="1"/>
    <col min="4357" max="4611" width="8.81640625" style="1"/>
    <col min="4612" max="4612" width="50.26953125" style="1" customWidth="1"/>
    <col min="4613" max="4867" width="8.81640625" style="1"/>
    <col min="4868" max="4868" width="50.26953125" style="1" customWidth="1"/>
    <col min="4869" max="5123" width="8.81640625" style="1"/>
    <col min="5124" max="5124" width="50.26953125" style="1" customWidth="1"/>
    <col min="5125" max="5379" width="8.81640625" style="1"/>
    <col min="5380" max="5380" width="50.26953125" style="1" customWidth="1"/>
    <col min="5381" max="5635" width="8.81640625" style="1"/>
    <col min="5636" max="5636" width="50.26953125" style="1" customWidth="1"/>
    <col min="5637" max="5891" width="8.81640625" style="1"/>
    <col min="5892" max="5892" width="50.26953125" style="1" customWidth="1"/>
    <col min="5893" max="6147" width="8.81640625" style="1"/>
    <col min="6148" max="6148" width="50.26953125" style="1" customWidth="1"/>
    <col min="6149" max="6403" width="8.81640625" style="1"/>
    <col min="6404" max="6404" width="50.26953125" style="1" customWidth="1"/>
    <col min="6405" max="6659" width="8.81640625" style="1"/>
    <col min="6660" max="6660" width="50.26953125" style="1" customWidth="1"/>
    <col min="6661" max="6915" width="8.81640625" style="1"/>
    <col min="6916" max="6916" width="50.26953125" style="1" customWidth="1"/>
    <col min="6917" max="7171" width="8.81640625" style="1"/>
    <col min="7172" max="7172" width="50.26953125" style="1" customWidth="1"/>
    <col min="7173" max="7427" width="8.81640625" style="1"/>
    <col min="7428" max="7428" width="50.26953125" style="1" customWidth="1"/>
    <col min="7429" max="7683" width="8.81640625" style="1"/>
    <col min="7684" max="7684" width="50.26953125" style="1" customWidth="1"/>
    <col min="7685" max="7939" width="8.81640625" style="1"/>
    <col min="7940" max="7940" width="50.26953125" style="1" customWidth="1"/>
    <col min="7941" max="8195" width="8.81640625" style="1"/>
    <col min="8196" max="8196" width="50.26953125" style="1" customWidth="1"/>
    <col min="8197" max="8451" width="8.81640625" style="1"/>
    <col min="8452" max="8452" width="50.26953125" style="1" customWidth="1"/>
    <col min="8453" max="8707" width="8.81640625" style="1"/>
    <col min="8708" max="8708" width="50.26953125" style="1" customWidth="1"/>
    <col min="8709" max="8963" width="8.81640625" style="1"/>
    <col min="8964" max="8964" width="50.26953125" style="1" customWidth="1"/>
    <col min="8965" max="9219" width="8.81640625" style="1"/>
    <col min="9220" max="9220" width="50.26953125" style="1" customWidth="1"/>
    <col min="9221" max="9475" width="8.81640625" style="1"/>
    <col min="9476" max="9476" width="50.26953125" style="1" customWidth="1"/>
    <col min="9477" max="9731" width="8.81640625" style="1"/>
    <col min="9732" max="9732" width="50.26953125" style="1" customWidth="1"/>
    <col min="9733" max="9987" width="8.81640625" style="1"/>
    <col min="9988" max="9988" width="50.26953125" style="1" customWidth="1"/>
    <col min="9989" max="10243" width="8.81640625" style="1"/>
    <col min="10244" max="10244" width="50.26953125" style="1" customWidth="1"/>
    <col min="10245" max="10499" width="8.81640625" style="1"/>
    <col min="10500" max="10500" width="50.26953125" style="1" customWidth="1"/>
    <col min="10501" max="10755" width="8.81640625" style="1"/>
    <col min="10756" max="10756" width="50.26953125" style="1" customWidth="1"/>
    <col min="10757" max="11011" width="8.81640625" style="1"/>
    <col min="11012" max="11012" width="50.26953125" style="1" customWidth="1"/>
    <col min="11013" max="11267" width="8.81640625" style="1"/>
    <col min="11268" max="11268" width="50.26953125" style="1" customWidth="1"/>
    <col min="11269" max="11523" width="8.81640625" style="1"/>
    <col min="11524" max="11524" width="50.26953125" style="1" customWidth="1"/>
    <col min="11525" max="11779" width="8.81640625" style="1"/>
    <col min="11780" max="11780" width="50.26953125" style="1" customWidth="1"/>
    <col min="11781" max="12035" width="8.81640625" style="1"/>
    <col min="12036" max="12036" width="50.26953125" style="1" customWidth="1"/>
    <col min="12037" max="12291" width="8.81640625" style="1"/>
    <col min="12292" max="12292" width="50.26953125" style="1" customWidth="1"/>
    <col min="12293" max="12547" width="8.81640625" style="1"/>
    <col min="12548" max="12548" width="50.26953125" style="1" customWidth="1"/>
    <col min="12549" max="12803" width="8.81640625" style="1"/>
    <col min="12804" max="12804" width="50.26953125" style="1" customWidth="1"/>
    <col min="12805" max="13059" width="8.81640625" style="1"/>
    <col min="13060" max="13060" width="50.26953125" style="1" customWidth="1"/>
    <col min="13061" max="13315" width="8.81640625" style="1"/>
    <col min="13316" max="13316" width="50.26953125" style="1" customWidth="1"/>
    <col min="13317" max="13571" width="8.81640625" style="1"/>
    <col min="13572" max="13572" width="50.26953125" style="1" customWidth="1"/>
    <col min="13573" max="13827" width="8.81640625" style="1"/>
    <col min="13828" max="13828" width="50.26953125" style="1" customWidth="1"/>
    <col min="13829" max="14083" width="8.81640625" style="1"/>
    <col min="14084" max="14084" width="50.26953125" style="1" customWidth="1"/>
    <col min="14085" max="14339" width="8.81640625" style="1"/>
    <col min="14340" max="14340" width="50.26953125" style="1" customWidth="1"/>
    <col min="14341" max="14595" width="8.81640625" style="1"/>
    <col min="14596" max="14596" width="50.26953125" style="1" customWidth="1"/>
    <col min="14597" max="14851" width="8.81640625" style="1"/>
    <col min="14852" max="14852" width="50.26953125" style="1" customWidth="1"/>
    <col min="14853" max="15107" width="8.81640625" style="1"/>
    <col min="15108" max="15108" width="50.26953125" style="1" customWidth="1"/>
    <col min="15109" max="15363" width="8.81640625" style="1"/>
    <col min="15364" max="15364" width="50.26953125" style="1" customWidth="1"/>
    <col min="15365" max="15619" width="8.81640625" style="1"/>
    <col min="15620" max="15620" width="50.26953125" style="1" customWidth="1"/>
    <col min="15621" max="15875" width="8.81640625" style="1"/>
    <col min="15876" max="15876" width="50.26953125" style="1" customWidth="1"/>
    <col min="15877" max="16131" width="8.81640625" style="1"/>
    <col min="16132" max="16132" width="50.26953125" style="1" customWidth="1"/>
    <col min="16133" max="16384" width="8.81640625" style="1"/>
  </cols>
  <sheetData>
    <row r="2" spans="2:9" ht="231.65" customHeight="1">
      <c r="B2" s="116"/>
      <c r="C2" s="171"/>
      <c r="D2" s="171"/>
      <c r="E2" s="103"/>
      <c r="F2" s="2"/>
    </row>
    <row r="3" spans="2:9" s="3" customFormat="1" ht="69.75" customHeight="1">
      <c r="B3" s="117"/>
      <c r="C3" s="173" t="s">
        <v>133</v>
      </c>
      <c r="D3" s="173"/>
      <c r="E3" s="174"/>
      <c r="F3" s="4"/>
    </row>
    <row r="4" spans="2:9" ht="89.25" customHeight="1">
      <c r="B4" s="118"/>
      <c r="C4" s="173"/>
      <c r="D4" s="173"/>
      <c r="E4" s="174"/>
      <c r="F4" s="2"/>
    </row>
    <row r="5" spans="2:9" ht="54.65" customHeight="1">
      <c r="B5" s="118"/>
      <c r="C5" s="173"/>
      <c r="D5" s="173"/>
      <c r="E5" s="174"/>
      <c r="F5" s="2"/>
    </row>
    <row r="6" spans="2:9" ht="16">
      <c r="B6" s="118"/>
      <c r="C6" s="104"/>
      <c r="D6" s="104"/>
      <c r="E6" s="105"/>
      <c r="F6" s="2"/>
    </row>
    <row r="7" spans="2:9" ht="13.5">
      <c r="B7" s="118"/>
      <c r="C7" s="113" t="s">
        <v>1</v>
      </c>
      <c r="D7" s="106"/>
      <c r="E7" s="107"/>
      <c r="F7" s="2"/>
    </row>
    <row r="8" spans="2:9" ht="18.75" customHeight="1">
      <c r="B8" s="118"/>
      <c r="C8" s="114" t="s">
        <v>41</v>
      </c>
      <c r="D8" s="102" t="s">
        <v>43</v>
      </c>
      <c r="E8" s="108"/>
      <c r="F8" s="102"/>
      <c r="G8" s="102"/>
      <c r="H8" s="102"/>
      <c r="I8" s="102"/>
    </row>
    <row r="9" spans="2:9" ht="23.25" customHeight="1">
      <c r="B9" s="118"/>
      <c r="C9" s="114" t="s">
        <v>42</v>
      </c>
      <c r="D9" s="102" t="s">
        <v>131</v>
      </c>
      <c r="E9" s="108"/>
      <c r="F9" s="102"/>
      <c r="G9" s="102"/>
      <c r="H9" s="102"/>
      <c r="I9" s="102"/>
    </row>
    <row r="10" spans="2:9" ht="27" customHeight="1">
      <c r="B10" s="118"/>
      <c r="C10" s="114" t="s">
        <v>44</v>
      </c>
      <c r="D10" s="102" t="s">
        <v>2</v>
      </c>
      <c r="E10" s="108"/>
      <c r="F10" s="102"/>
      <c r="G10" s="102"/>
      <c r="H10" s="102"/>
      <c r="I10" s="102"/>
    </row>
    <row r="11" spans="2:9">
      <c r="B11" s="118"/>
      <c r="C11" s="109"/>
      <c r="D11" s="109"/>
      <c r="E11" s="110"/>
      <c r="F11" s="2"/>
    </row>
    <row r="12" spans="2:9">
      <c r="B12" s="118"/>
      <c r="C12" s="109"/>
      <c r="D12" s="109"/>
      <c r="E12" s="110"/>
      <c r="F12" s="2"/>
    </row>
    <row r="13" spans="2:9">
      <c r="B13" s="118"/>
      <c r="C13" s="109"/>
      <c r="D13" s="109"/>
      <c r="E13" s="110"/>
      <c r="F13" s="2"/>
    </row>
    <row r="14" spans="2:9">
      <c r="B14" s="118"/>
      <c r="C14" s="109"/>
      <c r="D14" s="109"/>
      <c r="E14" s="110"/>
      <c r="F14" s="2"/>
    </row>
    <row r="15" spans="2:9">
      <c r="B15" s="118"/>
      <c r="C15" s="109"/>
      <c r="E15" s="111"/>
      <c r="F15" s="2"/>
    </row>
    <row r="16" spans="2:9">
      <c r="B16" s="118"/>
      <c r="C16" s="109"/>
      <c r="D16" s="109"/>
      <c r="E16" s="110"/>
      <c r="F16" s="2"/>
    </row>
    <row r="17" spans="2:6" ht="13.5">
      <c r="B17" s="118"/>
      <c r="C17" s="115" t="s">
        <v>94</v>
      </c>
      <c r="D17" s="109"/>
      <c r="E17" s="110"/>
      <c r="F17" s="2"/>
    </row>
    <row r="18" spans="2:6">
      <c r="B18" s="118"/>
      <c r="C18" s="109"/>
      <c r="D18" s="109"/>
      <c r="E18" s="110"/>
      <c r="F18" s="2"/>
    </row>
    <row r="19" spans="2:6">
      <c r="B19" s="118"/>
      <c r="C19" s="109"/>
      <c r="D19" s="109"/>
      <c r="E19" s="110"/>
      <c r="F19" s="2"/>
    </row>
    <row r="20" spans="2:6">
      <c r="B20" s="118"/>
      <c r="C20" s="109"/>
      <c r="D20" s="109"/>
      <c r="E20" s="110"/>
      <c r="F20" s="2"/>
    </row>
    <row r="21" spans="2:6">
      <c r="B21" s="118"/>
      <c r="C21" s="109"/>
      <c r="E21" s="111"/>
      <c r="F21" s="2"/>
    </row>
    <row r="22" spans="2:6">
      <c r="B22" s="118"/>
      <c r="C22" s="109"/>
      <c r="D22" s="109"/>
      <c r="E22" s="110"/>
      <c r="F22" s="2"/>
    </row>
    <row r="23" spans="2:6">
      <c r="B23" s="118"/>
      <c r="C23" s="109"/>
      <c r="D23" s="109"/>
      <c r="E23" s="110"/>
      <c r="F23" s="2"/>
    </row>
    <row r="24" spans="2:6">
      <c r="B24" s="118"/>
      <c r="C24" s="109"/>
      <c r="D24" s="109"/>
      <c r="E24" s="110"/>
      <c r="F24" s="2"/>
    </row>
    <row r="25" spans="2:6">
      <c r="B25" s="118"/>
      <c r="C25" s="109"/>
      <c r="E25" s="111"/>
      <c r="F25" s="2"/>
    </row>
    <row r="26" spans="2:6" s="6" customFormat="1" ht="87" customHeight="1">
      <c r="B26" s="119"/>
      <c r="C26" s="172"/>
      <c r="D26" s="172"/>
      <c r="E26" s="112"/>
      <c r="F26" s="7"/>
    </row>
    <row r="27" spans="2:6">
      <c r="F27" s="2"/>
    </row>
    <row r="28" spans="2:6" ht="16">
      <c r="C28" s="5"/>
      <c r="D28" s="5"/>
      <c r="E28" s="5"/>
      <c r="F28" s="2"/>
    </row>
  </sheetData>
  <sheetProtection algorithmName="SHA-512" hashValue="HjhAklnh4uDjJb9JrE4htRUL1EqYAqc9R+kMUW0pnaIcOjBPgHKrzHgmrfvmmG6gZlmHJPfKD5e+CWN+WrSqAg==" saltValue="CBk0kSRhMy/Ym//0N2J7rA==" spinCount="100000" sheet="1" objects="1" scenarios="1"/>
  <mergeCells count="4">
    <mergeCell ref="C2:D2"/>
    <mergeCell ref="C26:D26"/>
    <mergeCell ref="C3:E4"/>
    <mergeCell ref="C5:E5"/>
  </mergeCells>
  <phoneticPr fontId="19" type="noConversion"/>
  <printOptions horizontalCentered="1" verticalCentered="1"/>
  <pageMargins left="0.70866141732283472" right="0.70866141732283472" top="0.43307086614173229"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0CF1-6734-448F-A36D-7516ADF3A4D0}">
  <sheetPr>
    <tabColor theme="0"/>
    <pageSetUpPr fitToPage="1"/>
  </sheetPr>
  <dimension ref="A1:H25"/>
  <sheetViews>
    <sheetView showGridLines="0" zoomScale="80" zoomScaleNormal="80" zoomScaleSheetLayoutView="80" workbookViewId="0">
      <selection activeCell="A15" sqref="A15"/>
    </sheetView>
  </sheetViews>
  <sheetFormatPr defaultColWidth="9.1796875" defaultRowHeight="12.5"/>
  <cols>
    <col min="1" max="1" width="37.453125" style="9" customWidth="1"/>
    <col min="2" max="2" width="64.26953125" style="9" customWidth="1"/>
    <col min="3" max="3" width="20.26953125" style="9" customWidth="1"/>
    <col min="4" max="4" width="19.453125" style="9" customWidth="1"/>
    <col min="5" max="5" width="44.7265625" style="9" customWidth="1"/>
    <col min="6" max="6" width="125.54296875" style="9" customWidth="1"/>
    <col min="7" max="7" width="14.54296875" style="9" customWidth="1"/>
    <col min="8" max="8" width="13.453125" style="10" customWidth="1"/>
    <col min="9" max="9" width="14.81640625" style="9" customWidth="1"/>
    <col min="10" max="16384" width="9.1796875" style="9"/>
  </cols>
  <sheetData>
    <row r="1" spans="1:8" ht="64.5" customHeight="1">
      <c r="A1" s="182" t="s">
        <v>134</v>
      </c>
      <c r="B1" s="182"/>
      <c r="C1" s="182"/>
      <c r="D1" s="182"/>
      <c r="E1" s="127" t="s">
        <v>55</v>
      </c>
      <c r="F1" s="126" t="s">
        <v>116</v>
      </c>
      <c r="G1" s="10"/>
      <c r="H1" s="9"/>
    </row>
    <row r="2" spans="1:8" ht="52.5" customHeight="1">
      <c r="A2" s="124" t="s">
        <v>114</v>
      </c>
      <c r="B2" s="124" t="s">
        <v>18</v>
      </c>
      <c r="C2" s="125" t="s">
        <v>34</v>
      </c>
      <c r="D2" s="125" t="s">
        <v>19</v>
      </c>
      <c r="E2" s="125" t="s">
        <v>20</v>
      </c>
      <c r="F2" s="124" t="s">
        <v>21</v>
      </c>
      <c r="G2" s="10"/>
      <c r="H2" s="9"/>
    </row>
    <row r="3" spans="1:8" ht="208.5" customHeight="1">
      <c r="A3" s="8" t="s">
        <v>111</v>
      </c>
      <c r="B3" s="8" t="s">
        <v>110</v>
      </c>
      <c r="C3" s="13">
        <f>D5</f>
        <v>0</v>
      </c>
      <c r="D3" s="95">
        <f>-G13</f>
        <v>-56798.777777777781</v>
      </c>
      <c r="E3" s="98">
        <f>IF(C3&lt;=4,0,(1-(C3-B11)/(A11-B11))*D3)</f>
        <v>0</v>
      </c>
      <c r="F3" s="120" t="s">
        <v>112</v>
      </c>
      <c r="G3" s="10"/>
      <c r="H3" s="50"/>
    </row>
    <row r="4" spans="1:8" ht="25">
      <c r="A4" s="99" t="s">
        <v>22</v>
      </c>
      <c r="B4" s="176" t="s">
        <v>32</v>
      </c>
      <c r="C4" s="176"/>
      <c r="D4" s="31" t="s">
        <v>33</v>
      </c>
      <c r="E4" s="31" t="s">
        <v>54</v>
      </c>
      <c r="F4" s="99" t="s">
        <v>23</v>
      </c>
      <c r="G4" s="10"/>
      <c r="H4" s="9"/>
    </row>
    <row r="5" spans="1:8" ht="230.25" customHeight="1">
      <c r="A5" s="121" t="s">
        <v>82</v>
      </c>
      <c r="B5" s="177" t="s">
        <v>24</v>
      </c>
      <c r="C5" s="178"/>
      <c r="D5" s="14"/>
      <c r="E5" s="122">
        <f>D11+D12</f>
        <v>5826</v>
      </c>
      <c r="F5" s="123" t="s">
        <v>113</v>
      </c>
      <c r="G5" s="15"/>
      <c r="H5" s="50"/>
    </row>
    <row r="6" spans="1:8" ht="29.25" customHeight="1">
      <c r="A6" s="179" t="s">
        <v>15</v>
      </c>
      <c r="B6" s="180"/>
      <c r="C6" s="180"/>
      <c r="D6" s="180"/>
      <c r="E6" s="180"/>
      <c r="F6" s="181"/>
      <c r="G6" s="15"/>
      <c r="H6" s="50"/>
    </row>
    <row r="7" spans="1:8" ht="24" customHeight="1">
      <c r="A7" s="183" t="s">
        <v>115</v>
      </c>
      <c r="B7" s="184"/>
      <c r="C7" s="184"/>
      <c r="D7" s="184"/>
      <c r="E7" s="184"/>
      <c r="F7" s="185"/>
      <c r="G7" s="15"/>
      <c r="H7" s="50"/>
    </row>
    <row r="8" spans="1:8" ht="13.15" customHeight="1">
      <c r="A8" s="16"/>
      <c r="B8" s="16"/>
      <c r="C8" s="16"/>
      <c r="D8" s="16"/>
      <c r="E8" s="16"/>
      <c r="F8" s="16"/>
    </row>
    <row r="9" spans="1:8" ht="31.5" hidden="1" customHeight="1">
      <c r="A9" s="175" t="s">
        <v>25</v>
      </c>
      <c r="B9" s="175"/>
      <c r="C9" s="175"/>
      <c r="D9" s="175"/>
      <c r="E9" s="175"/>
      <c r="F9" s="175"/>
      <c r="G9" s="175"/>
    </row>
    <row r="10" spans="1:8" hidden="1">
      <c r="A10" s="17" t="s">
        <v>26</v>
      </c>
      <c r="B10" s="17" t="s">
        <v>27</v>
      </c>
      <c r="C10" s="17" t="s">
        <v>28</v>
      </c>
      <c r="D10" s="17" t="s">
        <v>29</v>
      </c>
      <c r="E10" s="17" t="s">
        <v>30</v>
      </c>
      <c r="F10" s="17" t="s">
        <v>31</v>
      </c>
      <c r="G10" s="18"/>
    </row>
    <row r="11" spans="1:8" hidden="1">
      <c r="A11" s="19">
        <v>15</v>
      </c>
      <c r="B11" s="19">
        <v>5</v>
      </c>
      <c r="C11" s="100">
        <v>175</v>
      </c>
      <c r="D11" s="101">
        <v>2998</v>
      </c>
      <c r="E11" s="19">
        <v>9</v>
      </c>
      <c r="F11" s="101">
        <f>D11/E11</f>
        <v>333.11111111111109</v>
      </c>
      <c r="G11" s="20">
        <f>(((F11*A11)/60)*C11)*2</f>
        <v>29147.222222222219</v>
      </c>
    </row>
    <row r="12" spans="1:8" hidden="1">
      <c r="A12" s="19">
        <v>15</v>
      </c>
      <c r="B12" s="19">
        <v>5</v>
      </c>
      <c r="C12" s="100">
        <v>132</v>
      </c>
      <c r="D12" s="101">
        <v>2828</v>
      </c>
      <c r="E12" s="19">
        <v>6.75</v>
      </c>
      <c r="F12" s="101">
        <f>D12/E12</f>
        <v>418.96296296296299</v>
      </c>
      <c r="G12" s="20">
        <f>(((F12*A12)/60)*C12)*2</f>
        <v>27651.555555555558</v>
      </c>
    </row>
    <row r="13" spans="1:8" s="21" customFormat="1" ht="11.5" hidden="1">
      <c r="D13" s="22"/>
      <c r="E13" s="23"/>
      <c r="F13" s="19"/>
      <c r="G13" s="20">
        <f>G11+G12</f>
        <v>56798.777777777781</v>
      </c>
      <c r="H13" s="19"/>
    </row>
    <row r="14" spans="1:8" s="21" customFormat="1" ht="11.5" hidden="1">
      <c r="A14" s="24"/>
      <c r="B14" s="24"/>
      <c r="C14" s="24"/>
      <c r="D14" s="22"/>
      <c r="E14" s="23"/>
      <c r="F14" s="19"/>
      <c r="G14" s="19"/>
      <c r="H14" s="19"/>
    </row>
    <row r="15" spans="1:8" s="21" customFormat="1" ht="11.5">
      <c r="D15" s="22"/>
      <c r="E15" s="23"/>
      <c r="F15" s="19"/>
      <c r="H15" s="19"/>
    </row>
    <row r="16" spans="1:8" s="21" customFormat="1" ht="11.5">
      <c r="A16" s="24"/>
      <c r="B16" s="24"/>
      <c r="C16" s="24"/>
      <c r="D16" s="24"/>
      <c r="E16" s="24"/>
      <c r="F16" s="24"/>
      <c r="H16" s="19"/>
    </row>
    <row r="17" spans="1:8" s="21" customFormat="1" ht="11.5">
      <c r="H17" s="19"/>
    </row>
    <row r="18" spans="1:8" s="21" customFormat="1" ht="11.5">
      <c r="H18" s="19"/>
    </row>
    <row r="19" spans="1:8" s="21" customFormat="1" ht="11.5">
      <c r="A19" s="24"/>
      <c r="B19" s="24"/>
      <c r="C19" s="24"/>
      <c r="D19" s="24"/>
      <c r="E19" s="24"/>
      <c r="F19" s="24"/>
      <c r="H19" s="19"/>
    </row>
    <row r="23" spans="1:8">
      <c r="A23" s="25"/>
      <c r="B23" s="25"/>
      <c r="C23" s="25"/>
      <c r="D23" s="25"/>
      <c r="E23" s="25"/>
      <c r="F23" s="25"/>
    </row>
    <row r="25" spans="1:8">
      <c r="A25" s="25"/>
      <c r="B25" s="25"/>
      <c r="C25" s="25"/>
      <c r="D25" s="25"/>
      <c r="E25" s="25"/>
      <c r="F25" s="25"/>
    </row>
  </sheetData>
  <sheetProtection algorithmName="SHA-512" hashValue="Eu6ePnpcHYfO5BVTRdVB+OeJ27oLp6849wdOir7Cvjg2YQWt7peHD9LEQmIcOsbc4iXCR25gjZgIeSUo9tHdmA==" saltValue="9y3fzjBvg8rsJxbfesACQg==" spinCount="100000" sheet="1" objects="1" scenarios="1"/>
  <mergeCells count="6">
    <mergeCell ref="A9:G9"/>
    <mergeCell ref="B4:C4"/>
    <mergeCell ref="B5:C5"/>
    <mergeCell ref="A6:F6"/>
    <mergeCell ref="A1:D1"/>
    <mergeCell ref="A7:F7"/>
  </mergeCells>
  <dataValidations count="1">
    <dataValidation type="whole" allowBlank="1" showInputMessage="1" showErrorMessage="1" sqref="D5" xr:uid="{DF9C86A3-FB8B-45E8-BA74-56A42F33D233}">
      <formula1>$B$11</formula1>
      <formula2>$A$11</formula2>
    </dataValidation>
  </dataValidations>
  <pageMargins left="0.74803149606299213" right="0.74803149606299213" top="0.98425196850393704" bottom="0.98425196850393704" header="0.51181102362204722" footer="0.51181102362204722"/>
  <pageSetup paperSize="9" scale="4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8D32-91E2-4075-90E4-8EAD1459E6B3}">
  <sheetPr>
    <tabColor theme="0"/>
    <pageSetUpPr fitToPage="1"/>
  </sheetPr>
  <dimension ref="A1:H56"/>
  <sheetViews>
    <sheetView showGridLines="0" view="pageBreakPreview" topLeftCell="A24" zoomScaleNormal="90" zoomScaleSheetLayoutView="100" workbookViewId="0">
      <selection activeCell="H11" sqref="H11"/>
    </sheetView>
  </sheetViews>
  <sheetFormatPr defaultColWidth="8.81640625" defaultRowHeight="11.5"/>
  <cols>
    <col min="1" max="1" width="8.26953125" style="11" customWidth="1"/>
    <col min="2" max="2" width="72.54296875" style="11" customWidth="1"/>
    <col min="3" max="3" width="17.7265625" style="11" customWidth="1"/>
    <col min="4" max="4" width="17.7265625" style="12" customWidth="1"/>
    <col min="5" max="5" width="29.26953125" style="12" bestFit="1" customWidth="1"/>
    <col min="6" max="6" width="34" style="12" customWidth="1"/>
    <col min="7" max="7" width="34.54296875" style="12" customWidth="1"/>
    <col min="8" max="8" width="76.81640625" style="85" customWidth="1"/>
    <col min="9" max="9" width="8.81640625" style="11"/>
    <col min="10" max="10" width="11.26953125" style="11" bestFit="1" customWidth="1"/>
    <col min="11" max="16384" width="8.81640625" style="11"/>
  </cols>
  <sheetData>
    <row r="1" spans="1:8" ht="60.75" customHeight="1">
      <c r="A1" s="202" t="s">
        <v>135</v>
      </c>
      <c r="B1" s="203"/>
      <c r="C1" s="203"/>
      <c r="D1" s="203"/>
      <c r="E1" s="203"/>
      <c r="F1" s="128" t="s">
        <v>55</v>
      </c>
      <c r="G1" s="147" t="s">
        <v>58</v>
      </c>
    </row>
    <row r="2" spans="1:8" ht="24.75" customHeight="1">
      <c r="A2" s="199" t="s">
        <v>59</v>
      </c>
      <c r="B2" s="200"/>
      <c r="C2" s="200"/>
      <c r="D2" s="200"/>
      <c r="E2" s="200"/>
      <c r="F2" s="200"/>
      <c r="G2" s="201"/>
    </row>
    <row r="3" spans="1:8" ht="30" customHeight="1">
      <c r="A3" s="31" t="s">
        <v>3</v>
      </c>
      <c r="B3" s="63" t="s">
        <v>4</v>
      </c>
      <c r="C3" s="205" t="s">
        <v>5</v>
      </c>
      <c r="D3" s="205"/>
      <c r="E3" s="31" t="s">
        <v>117</v>
      </c>
      <c r="F3" s="31" t="s">
        <v>45</v>
      </c>
      <c r="G3" s="31" t="s">
        <v>60</v>
      </c>
    </row>
    <row r="4" spans="1:8" ht="14.5" customHeight="1">
      <c r="A4" s="72" t="s">
        <v>6</v>
      </c>
      <c r="B4" s="64" t="s">
        <v>56</v>
      </c>
      <c r="C4" s="206" t="s">
        <v>8</v>
      </c>
      <c r="D4" s="207"/>
      <c r="E4" s="65"/>
      <c r="F4" s="94">
        <v>5826</v>
      </c>
      <c r="G4" s="170">
        <f>E4*F4</f>
        <v>0</v>
      </c>
      <c r="H4" s="92"/>
    </row>
    <row r="5" spans="1:8" ht="14.5" customHeight="1">
      <c r="A5" s="72" t="s">
        <v>53</v>
      </c>
      <c r="B5" s="64" t="s">
        <v>57</v>
      </c>
      <c r="C5" s="206" t="s">
        <v>8</v>
      </c>
      <c r="D5" s="207"/>
      <c r="E5" s="65"/>
      <c r="F5" s="94">
        <v>5826</v>
      </c>
      <c r="G5" s="170">
        <f>E5*F5</f>
        <v>0</v>
      </c>
      <c r="H5" s="92"/>
    </row>
    <row r="6" spans="1:8">
      <c r="A6" s="32"/>
      <c r="B6" s="129"/>
      <c r="C6" s="129"/>
      <c r="D6" s="130"/>
      <c r="E6" s="131"/>
      <c r="F6" s="132"/>
      <c r="G6" s="33"/>
    </row>
    <row r="7" spans="1:8" ht="20.25" customHeight="1">
      <c r="A7" s="199" t="s">
        <v>0</v>
      </c>
      <c r="B7" s="200"/>
      <c r="C7" s="200"/>
      <c r="D7" s="200"/>
      <c r="E7" s="200"/>
      <c r="F7" s="200"/>
      <c r="G7" s="201"/>
    </row>
    <row r="8" spans="1:8" ht="25">
      <c r="A8" s="31" t="s">
        <v>3</v>
      </c>
      <c r="B8" s="63" t="s">
        <v>4</v>
      </c>
      <c r="C8" s="31" t="s">
        <v>5</v>
      </c>
      <c r="D8" s="31" t="s">
        <v>7</v>
      </c>
      <c r="E8" s="31" t="s">
        <v>117</v>
      </c>
      <c r="F8" s="31" t="s">
        <v>45</v>
      </c>
      <c r="G8" s="31" t="s">
        <v>60</v>
      </c>
    </row>
    <row r="9" spans="1:8" ht="12.5">
      <c r="A9" s="72" t="s">
        <v>97</v>
      </c>
      <c r="B9" s="64" t="s">
        <v>77</v>
      </c>
      <c r="C9" s="204" t="s">
        <v>8</v>
      </c>
      <c r="D9" s="150"/>
      <c r="E9" s="148">
        <f>SUM(E10:E12)</f>
        <v>0</v>
      </c>
      <c r="F9" s="187">
        <v>2998</v>
      </c>
      <c r="G9" s="190">
        <f>F9*E9</f>
        <v>0</v>
      </c>
      <c r="H9" s="92"/>
    </row>
    <row r="10" spans="1:8" ht="12.5">
      <c r="A10" s="72" t="s">
        <v>12</v>
      </c>
      <c r="B10" s="93" t="s">
        <v>88</v>
      </c>
      <c r="C10" s="204"/>
      <c r="D10" s="65"/>
      <c r="E10" s="148">
        <f>D10</f>
        <v>0</v>
      </c>
      <c r="F10" s="188"/>
      <c r="G10" s="191"/>
      <c r="H10" s="92"/>
    </row>
    <row r="11" spans="1:8" ht="12.5">
      <c r="A11" s="72" t="s">
        <v>98</v>
      </c>
      <c r="B11" s="93" t="s">
        <v>95</v>
      </c>
      <c r="C11" s="204"/>
      <c r="D11" s="62"/>
      <c r="E11" s="148">
        <f>D11*E20</f>
        <v>0</v>
      </c>
      <c r="F11" s="188"/>
      <c r="G11" s="191"/>
    </row>
    <row r="12" spans="1:8" s="53" customFormat="1" ht="25.5">
      <c r="A12" s="51" t="s">
        <v>99</v>
      </c>
      <c r="B12" s="55" t="s">
        <v>107</v>
      </c>
      <c r="C12" s="168"/>
      <c r="D12" s="62"/>
      <c r="E12" s="148">
        <f>D12*E29</f>
        <v>0</v>
      </c>
      <c r="F12" s="189"/>
      <c r="G12" s="192"/>
      <c r="H12" s="86"/>
    </row>
    <row r="13" spans="1:8" ht="12.5">
      <c r="A13" s="72" t="s">
        <v>39</v>
      </c>
      <c r="B13" s="64" t="s">
        <v>78</v>
      </c>
      <c r="C13" s="204" t="s">
        <v>8</v>
      </c>
      <c r="D13" s="150"/>
      <c r="E13" s="148">
        <f>SUM(E14:E16)</f>
        <v>0</v>
      </c>
      <c r="F13" s="187">
        <v>2828</v>
      </c>
      <c r="G13" s="190">
        <f>F13*E13</f>
        <v>0</v>
      </c>
    </row>
    <row r="14" spans="1:8" ht="12.5">
      <c r="A14" s="72" t="s">
        <v>100</v>
      </c>
      <c r="B14" s="93" t="s">
        <v>89</v>
      </c>
      <c r="C14" s="204"/>
      <c r="D14" s="65"/>
      <c r="E14" s="148">
        <f>D14</f>
        <v>0</v>
      </c>
      <c r="F14" s="188"/>
      <c r="G14" s="191"/>
      <c r="H14" s="92"/>
    </row>
    <row r="15" spans="1:8" ht="12.5">
      <c r="A15" s="72" t="s">
        <v>79</v>
      </c>
      <c r="B15" s="93" t="s">
        <v>96</v>
      </c>
      <c r="C15" s="204"/>
      <c r="D15" s="62"/>
      <c r="E15" s="148">
        <f>D15*E20</f>
        <v>0</v>
      </c>
      <c r="F15" s="188"/>
      <c r="G15" s="191"/>
      <c r="H15" s="92"/>
    </row>
    <row r="16" spans="1:8" s="53" customFormat="1" ht="25.5">
      <c r="A16" s="51" t="s">
        <v>101</v>
      </c>
      <c r="B16" s="55" t="s">
        <v>108</v>
      </c>
      <c r="C16" s="168"/>
      <c r="D16" s="62"/>
      <c r="E16" s="148">
        <f>D16*E29</f>
        <v>0</v>
      </c>
      <c r="F16" s="189"/>
      <c r="G16" s="192"/>
      <c r="H16" s="86"/>
    </row>
    <row r="17" spans="1:8">
      <c r="A17" s="32"/>
      <c r="B17" s="133"/>
      <c r="C17" s="133"/>
      <c r="D17" s="130"/>
      <c r="E17" s="131"/>
      <c r="F17" s="132"/>
      <c r="G17" s="33"/>
    </row>
    <row r="18" spans="1:8" s="66" customFormat="1" ht="20.25" customHeight="1">
      <c r="A18" s="199" t="s">
        <v>9</v>
      </c>
      <c r="B18" s="200"/>
      <c r="C18" s="200"/>
      <c r="D18" s="200"/>
      <c r="E18" s="200"/>
      <c r="F18" s="200"/>
      <c r="G18" s="201"/>
      <c r="H18" s="87"/>
    </row>
    <row r="19" spans="1:8" s="35" customFormat="1" ht="16.5" customHeight="1">
      <c r="A19" s="74" t="s">
        <v>64</v>
      </c>
      <c r="B19" s="134" t="s">
        <v>4</v>
      </c>
      <c r="C19" s="193" t="s">
        <v>5</v>
      </c>
      <c r="D19" s="193"/>
      <c r="E19" s="76" t="s">
        <v>117</v>
      </c>
      <c r="F19" s="78" t="s">
        <v>76</v>
      </c>
      <c r="G19" s="135"/>
      <c r="H19" s="88"/>
    </row>
    <row r="20" spans="1:8" s="35" customFormat="1" ht="18.75" customHeight="1">
      <c r="A20" s="54" t="s">
        <v>119</v>
      </c>
      <c r="B20" s="55" t="s">
        <v>90</v>
      </c>
      <c r="C20" s="194" t="s">
        <v>118</v>
      </c>
      <c r="D20" s="194"/>
      <c r="E20" s="97">
        <v>47.36</v>
      </c>
      <c r="F20" s="57">
        <v>2026</v>
      </c>
      <c r="G20" s="56"/>
      <c r="H20" s="88"/>
    </row>
    <row r="21" spans="1:8">
      <c r="A21" s="32"/>
      <c r="B21" s="133"/>
      <c r="C21" s="133"/>
      <c r="D21" s="130"/>
      <c r="E21" s="131"/>
      <c r="F21" s="132"/>
      <c r="G21" s="33"/>
    </row>
    <row r="22" spans="1:8" s="66" customFormat="1" ht="22.5" customHeight="1">
      <c r="A22" s="199" t="s">
        <v>38</v>
      </c>
      <c r="B22" s="200"/>
      <c r="C22" s="200"/>
      <c r="D22" s="200"/>
      <c r="E22" s="200"/>
      <c r="F22" s="200"/>
      <c r="G22" s="201"/>
      <c r="H22" s="87"/>
    </row>
    <row r="23" spans="1:8" ht="24" customHeight="1">
      <c r="A23" s="31" t="s">
        <v>3</v>
      </c>
      <c r="B23" s="63" t="s">
        <v>4</v>
      </c>
      <c r="C23" s="205" t="s">
        <v>11</v>
      </c>
      <c r="D23" s="205"/>
      <c r="E23" s="31"/>
      <c r="F23" s="31"/>
      <c r="G23" s="31"/>
    </row>
    <row r="24" spans="1:8" ht="25">
      <c r="A24" s="73" t="s">
        <v>83</v>
      </c>
      <c r="B24" s="64" t="s">
        <v>61</v>
      </c>
      <c r="C24" s="196">
        <f>1-D11</f>
        <v>1</v>
      </c>
      <c r="D24" s="196"/>
      <c r="E24" s="197"/>
      <c r="F24" s="197"/>
      <c r="G24" s="197"/>
    </row>
    <row r="25" spans="1:8" ht="25">
      <c r="A25" s="73" t="s">
        <v>70</v>
      </c>
      <c r="B25" s="64" t="s">
        <v>62</v>
      </c>
      <c r="C25" s="196">
        <f>1-D15</f>
        <v>1</v>
      </c>
      <c r="D25" s="196"/>
      <c r="E25" s="197"/>
      <c r="F25" s="197"/>
      <c r="G25" s="197"/>
    </row>
    <row r="26" spans="1:8">
      <c r="A26" s="67"/>
      <c r="B26" s="68"/>
      <c r="C26" s="69"/>
      <c r="D26" s="69"/>
      <c r="E26" s="70"/>
      <c r="F26" s="70"/>
      <c r="G26" s="71"/>
    </row>
    <row r="27" spans="1:8" s="35" customFormat="1" ht="31.5" customHeight="1">
      <c r="A27" s="198" t="s">
        <v>63</v>
      </c>
      <c r="B27" s="198"/>
      <c r="C27" s="198"/>
      <c r="D27" s="198"/>
      <c r="E27" s="198"/>
      <c r="F27" s="198"/>
      <c r="G27" s="198"/>
      <c r="H27" s="88"/>
    </row>
    <row r="28" spans="1:8" s="35" customFormat="1" ht="21.75" customHeight="1">
      <c r="A28" s="74" t="s">
        <v>64</v>
      </c>
      <c r="B28" s="75" t="s">
        <v>65</v>
      </c>
      <c r="C28" s="193" t="s">
        <v>5</v>
      </c>
      <c r="D28" s="193"/>
      <c r="E28" s="76" t="s">
        <v>10</v>
      </c>
      <c r="F28" s="77" t="s">
        <v>76</v>
      </c>
      <c r="G28" s="77"/>
      <c r="H28" s="88"/>
    </row>
    <row r="29" spans="1:8" s="35" customFormat="1" ht="12.5">
      <c r="A29" s="54" t="s">
        <v>120</v>
      </c>
      <c r="B29" s="55" t="s">
        <v>109</v>
      </c>
      <c r="C29" s="194" t="s">
        <v>118</v>
      </c>
      <c r="D29" s="194"/>
      <c r="E29" s="96">
        <v>5.34</v>
      </c>
      <c r="F29" s="58">
        <v>2026</v>
      </c>
      <c r="G29" s="56"/>
      <c r="H29" s="89"/>
    </row>
    <row r="30" spans="1:8" s="35" customFormat="1" ht="22.5" customHeight="1" thickBot="1">
      <c r="A30" s="36"/>
      <c r="B30" s="136"/>
      <c r="C30" s="137"/>
      <c r="D30" s="137"/>
      <c r="E30" s="138"/>
      <c r="F30" s="139"/>
      <c r="G30" s="37"/>
      <c r="H30" s="89"/>
    </row>
    <row r="31" spans="1:8" s="59" customFormat="1" ht="26.25" customHeight="1" thickBot="1">
      <c r="A31" s="142"/>
      <c r="B31" s="143"/>
      <c r="C31" s="144"/>
      <c r="D31" s="145"/>
      <c r="E31" s="145"/>
      <c r="F31" s="83" t="s">
        <v>121</v>
      </c>
      <c r="G31" s="146">
        <f>SUM(G4+G5+G9+G13)</f>
        <v>0</v>
      </c>
      <c r="H31" s="90"/>
    </row>
    <row r="32" spans="1:8">
      <c r="A32" s="32"/>
      <c r="B32" s="133"/>
      <c r="C32" s="133"/>
      <c r="D32" s="140"/>
      <c r="E32" s="141"/>
      <c r="F32" s="141"/>
      <c r="G32" s="34"/>
    </row>
    <row r="33" spans="1:8" s="38" customFormat="1" ht="15" customHeight="1">
      <c r="A33" s="211" t="s">
        <v>105</v>
      </c>
      <c r="B33" s="212"/>
      <c r="C33" s="212"/>
      <c r="D33" s="212"/>
      <c r="E33" s="212"/>
      <c r="F33" s="212"/>
      <c r="G33" s="213"/>
      <c r="H33" s="91"/>
    </row>
    <row r="34" spans="1:8" s="38" customFormat="1" ht="15" customHeight="1">
      <c r="A34" s="43" t="s">
        <v>3</v>
      </c>
      <c r="B34" s="44" t="s">
        <v>66</v>
      </c>
      <c r="C34" s="43" t="s">
        <v>67</v>
      </c>
      <c r="D34" s="43" t="s">
        <v>40</v>
      </c>
      <c r="E34" s="43" t="s">
        <v>68</v>
      </c>
      <c r="F34" s="43" t="s">
        <v>69</v>
      </c>
      <c r="G34" s="43" t="s">
        <v>13</v>
      </c>
      <c r="H34" s="91"/>
    </row>
    <row r="35" spans="1:8" s="38" customFormat="1" ht="15" customHeight="1">
      <c r="A35" s="39" t="s">
        <v>71</v>
      </c>
      <c r="B35" s="40"/>
      <c r="C35" s="41"/>
      <c r="D35" s="42"/>
      <c r="E35" s="42"/>
      <c r="F35" s="42"/>
      <c r="G35" s="42"/>
      <c r="H35" s="91"/>
    </row>
    <row r="36" spans="1:8">
      <c r="A36" s="32"/>
      <c r="B36" s="133"/>
      <c r="C36" s="133"/>
      <c r="D36" s="140"/>
      <c r="E36" s="141"/>
      <c r="F36" s="141"/>
      <c r="G36" s="34"/>
    </row>
    <row r="37" spans="1:8" s="38" customFormat="1" ht="14.25" customHeight="1">
      <c r="A37" s="195" t="s">
        <v>106</v>
      </c>
      <c r="B37" s="195"/>
      <c r="C37" s="195"/>
      <c r="D37" s="195"/>
      <c r="E37" s="195"/>
      <c r="F37" s="195"/>
      <c r="G37" s="195"/>
      <c r="H37" s="91"/>
    </row>
    <row r="38" spans="1:8" s="38" customFormat="1" ht="14.25" customHeight="1">
      <c r="A38" s="43" t="s">
        <v>3</v>
      </c>
      <c r="B38" s="44" t="s">
        <v>66</v>
      </c>
      <c r="C38" s="43" t="s">
        <v>67</v>
      </c>
      <c r="D38" s="43" t="s">
        <v>40</v>
      </c>
      <c r="E38" s="43" t="s">
        <v>68</v>
      </c>
      <c r="F38" s="43" t="s">
        <v>69</v>
      </c>
      <c r="G38" s="43" t="s">
        <v>13</v>
      </c>
      <c r="H38" s="91"/>
    </row>
    <row r="39" spans="1:8" s="38" customFormat="1" ht="14.25" customHeight="1">
      <c r="A39" s="39" t="s">
        <v>85</v>
      </c>
      <c r="B39" s="40"/>
      <c r="C39" s="41"/>
      <c r="D39" s="42"/>
      <c r="E39" s="42"/>
      <c r="F39" s="42"/>
      <c r="G39" s="42"/>
      <c r="H39" s="91"/>
    </row>
    <row r="40" spans="1:8" s="38" customFormat="1" ht="14.25" customHeight="1">
      <c r="A40" s="39" t="s">
        <v>86</v>
      </c>
      <c r="B40" s="40"/>
      <c r="C40" s="41"/>
      <c r="D40" s="42"/>
      <c r="E40" s="42"/>
      <c r="F40" s="42"/>
      <c r="G40" s="42"/>
      <c r="H40" s="91"/>
    </row>
    <row r="41" spans="1:8" s="38" customFormat="1" ht="14.25" customHeight="1">
      <c r="A41" s="45"/>
      <c r="B41" s="46"/>
      <c r="C41" s="47"/>
      <c r="D41" s="48"/>
      <c r="E41" s="48"/>
      <c r="F41" s="48"/>
      <c r="G41" s="49"/>
      <c r="H41" s="91"/>
    </row>
    <row r="42" spans="1:8" ht="23.25" customHeight="1">
      <c r="A42" s="210" t="s">
        <v>14</v>
      </c>
      <c r="B42" s="210"/>
      <c r="C42" s="210"/>
      <c r="D42" s="210"/>
      <c r="E42" s="210"/>
      <c r="F42" s="210"/>
      <c r="G42" s="210"/>
    </row>
    <row r="43" spans="1:8" ht="26.25" customHeight="1">
      <c r="A43" s="31" t="s">
        <v>3</v>
      </c>
      <c r="B43" s="176" t="s">
        <v>15</v>
      </c>
      <c r="C43" s="176"/>
      <c r="D43" s="176"/>
      <c r="E43" s="176"/>
      <c r="F43" s="176"/>
      <c r="G43" s="176"/>
    </row>
    <row r="44" spans="1:8" ht="28.9" customHeight="1">
      <c r="A44" s="29" t="s">
        <v>16</v>
      </c>
      <c r="B44" s="208" t="s">
        <v>35</v>
      </c>
      <c r="C44" s="208"/>
      <c r="D44" s="208"/>
      <c r="E44" s="208"/>
      <c r="F44" s="208"/>
      <c r="G44" s="208"/>
    </row>
    <row r="45" spans="1:8">
      <c r="A45" s="30" t="s">
        <v>47</v>
      </c>
      <c r="B45" s="209" t="s">
        <v>102</v>
      </c>
      <c r="C45" s="209"/>
      <c r="D45" s="209"/>
      <c r="E45" s="209"/>
      <c r="F45" s="209"/>
      <c r="G45" s="209"/>
    </row>
    <row r="46" spans="1:8" ht="27.65" customHeight="1">
      <c r="A46" s="30" t="s">
        <v>46</v>
      </c>
      <c r="B46" s="186" t="s">
        <v>17</v>
      </c>
      <c r="C46" s="186"/>
      <c r="D46" s="186"/>
      <c r="E46" s="186"/>
      <c r="F46" s="186"/>
      <c r="G46" s="186"/>
    </row>
    <row r="47" spans="1:8">
      <c r="A47" s="30" t="s">
        <v>48</v>
      </c>
      <c r="B47" s="186" t="s">
        <v>80</v>
      </c>
      <c r="C47" s="186"/>
      <c r="D47" s="186"/>
      <c r="E47" s="186"/>
      <c r="F47" s="186"/>
      <c r="G47" s="186"/>
    </row>
    <row r="48" spans="1:8">
      <c r="A48" s="30" t="s">
        <v>49</v>
      </c>
      <c r="B48" s="186" t="s">
        <v>81</v>
      </c>
      <c r="C48" s="186"/>
      <c r="D48" s="186"/>
      <c r="E48" s="186"/>
      <c r="F48" s="186"/>
      <c r="G48" s="186"/>
    </row>
    <row r="49" spans="1:7" ht="40.15" customHeight="1">
      <c r="A49" s="30" t="s">
        <v>50</v>
      </c>
      <c r="B49" s="186" t="s">
        <v>103</v>
      </c>
      <c r="C49" s="186"/>
      <c r="D49" s="186"/>
      <c r="E49" s="186"/>
      <c r="F49" s="186"/>
      <c r="G49" s="186"/>
    </row>
    <row r="50" spans="1:7" ht="33.65" customHeight="1">
      <c r="A50" s="30" t="s">
        <v>51</v>
      </c>
      <c r="B50" s="186" t="s">
        <v>122</v>
      </c>
      <c r="C50" s="186"/>
      <c r="D50" s="186"/>
      <c r="E50" s="186"/>
      <c r="F50" s="186"/>
      <c r="G50" s="186"/>
    </row>
    <row r="51" spans="1:7" ht="36.65" customHeight="1">
      <c r="A51" s="30" t="s">
        <v>52</v>
      </c>
      <c r="B51" s="186" t="s">
        <v>104</v>
      </c>
      <c r="C51" s="186"/>
      <c r="D51" s="186"/>
      <c r="E51" s="186"/>
      <c r="F51" s="186"/>
      <c r="G51" s="186"/>
    </row>
    <row r="52" spans="1:7">
      <c r="A52" s="30" t="s">
        <v>72</v>
      </c>
      <c r="B52" s="209" t="s">
        <v>123</v>
      </c>
      <c r="C52" s="209"/>
      <c r="D52" s="209"/>
      <c r="E52" s="209"/>
      <c r="F52" s="209"/>
      <c r="G52" s="209"/>
    </row>
    <row r="53" spans="1:7">
      <c r="A53" s="30" t="s">
        <v>73</v>
      </c>
      <c r="B53" s="209" t="s">
        <v>84</v>
      </c>
      <c r="C53" s="209"/>
      <c r="D53" s="209"/>
      <c r="E53" s="209"/>
      <c r="F53" s="209"/>
      <c r="G53" s="209"/>
    </row>
    <row r="54" spans="1:7" ht="20.25" customHeight="1">
      <c r="A54" s="30" t="s">
        <v>87</v>
      </c>
      <c r="B54" s="186" t="s">
        <v>75</v>
      </c>
      <c r="C54" s="186"/>
      <c r="D54" s="186"/>
      <c r="E54" s="186"/>
      <c r="F54" s="186"/>
      <c r="G54" s="186"/>
    </row>
    <row r="55" spans="1:7" ht="36.65" customHeight="1">
      <c r="A55" s="30" t="s">
        <v>91</v>
      </c>
      <c r="B55" s="186" t="s">
        <v>74</v>
      </c>
      <c r="C55" s="186"/>
      <c r="D55" s="186"/>
      <c r="E55" s="186"/>
      <c r="F55" s="186"/>
      <c r="G55" s="186"/>
    </row>
    <row r="56" spans="1:7" ht="13.5" customHeight="1"/>
  </sheetData>
  <sheetProtection algorithmName="SHA-512" hashValue="+RU+TFY6Ve5UkJHlInjrkM7vcLwKq+42toJFT7uHGUgP2IBD9nD+2rVa1VitB4JGVWMvs1hRam/ImajF1vdRIg==" saltValue="z4hblHb+uMDCQrbPI0u/QA==" spinCount="100000" sheet="1" objects="1" scenarios="1"/>
  <mergeCells count="40">
    <mergeCell ref="B55:G55"/>
    <mergeCell ref="C23:D23"/>
    <mergeCell ref="C24:D24"/>
    <mergeCell ref="E24:G24"/>
    <mergeCell ref="B43:G43"/>
    <mergeCell ref="B44:G44"/>
    <mergeCell ref="B45:G45"/>
    <mergeCell ref="B46:G46"/>
    <mergeCell ref="B47:G47"/>
    <mergeCell ref="B49:G49"/>
    <mergeCell ref="B50:G50"/>
    <mergeCell ref="B52:G52"/>
    <mergeCell ref="A42:G42"/>
    <mergeCell ref="B53:G53"/>
    <mergeCell ref="B54:G54"/>
    <mergeCell ref="A33:G33"/>
    <mergeCell ref="A2:G2"/>
    <mergeCell ref="A22:G22"/>
    <mergeCell ref="A1:E1"/>
    <mergeCell ref="C13:C15"/>
    <mergeCell ref="A7:G7"/>
    <mergeCell ref="C3:D3"/>
    <mergeCell ref="C4:D4"/>
    <mergeCell ref="C9:C11"/>
    <mergeCell ref="C5:D5"/>
    <mergeCell ref="C19:D19"/>
    <mergeCell ref="C20:D20"/>
    <mergeCell ref="B51:G51"/>
    <mergeCell ref="F9:F12"/>
    <mergeCell ref="F13:F16"/>
    <mergeCell ref="G9:G12"/>
    <mergeCell ref="G13:G16"/>
    <mergeCell ref="C28:D28"/>
    <mergeCell ref="C29:D29"/>
    <mergeCell ref="A37:G37"/>
    <mergeCell ref="B48:G48"/>
    <mergeCell ref="C25:D25"/>
    <mergeCell ref="E25:G25"/>
    <mergeCell ref="A27:G27"/>
    <mergeCell ref="A18:G18"/>
  </mergeCells>
  <dataValidations count="2">
    <dataValidation operator="lessThanOrEqual" allowBlank="1" showInputMessage="1" showErrorMessage="1" sqref="C8:C9 C3:C5 C6:G6 F8:G9 B23:C26 F23:G23 C13 C43:C46 E3:G5 B21:H21 B3:B6 B34:G36 H36 B38:G41 B8:B11 H8:H11 B31:G31 B12:D12 D13:E15 B13:B15 H13:H15 B16:D16 H17:H18 G19 E23:E26 E28:G28 B43:B55 B32:H32 B17:G17 F13:G13 E30 H42:H55 C49:C55 B19:C20 E19:F20 B28:C30 F29:F30 E8:E11 D8:D10" xr:uid="{53B3E924-3B4A-4E22-A04F-8DD2DBCA2B68}"/>
    <dataValidation type="custom" operator="lessThanOrEqual" allowBlank="1" showInputMessage="1" showErrorMessage="1" sqref="D11" xr:uid="{D617CE4B-830E-46FA-96AD-88F293AB24BD}">
      <formula1>D11&lt;=0.5</formula1>
    </dataValidation>
  </dataValidations>
  <pageMargins left="0.70866141732283472" right="0.70866141732283472" top="0.74803149606299213" bottom="0.74803149606299213"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CD1A-5E5A-4504-B012-FC5F3D262198}">
  <sheetPr>
    <tabColor theme="0"/>
    <pageSetUpPr fitToPage="1"/>
  </sheetPr>
  <dimension ref="A1:H56"/>
  <sheetViews>
    <sheetView showGridLines="0" view="pageBreakPreview" topLeftCell="A19" zoomScaleNormal="90" zoomScaleSheetLayoutView="100" workbookViewId="0">
      <selection activeCell="H11" sqref="H11"/>
    </sheetView>
  </sheetViews>
  <sheetFormatPr defaultColWidth="8.81640625" defaultRowHeight="11.5"/>
  <cols>
    <col min="1" max="1" width="8.26953125" style="11" customWidth="1"/>
    <col min="2" max="2" width="72.54296875" style="11" customWidth="1"/>
    <col min="3" max="3" width="17.7265625" style="11" customWidth="1"/>
    <col min="4" max="4" width="17.7265625" style="12" customWidth="1"/>
    <col min="5" max="5" width="29.26953125" style="12" bestFit="1" customWidth="1"/>
    <col min="6" max="6" width="34" style="12" customWidth="1"/>
    <col min="7" max="7" width="34.54296875" style="12" customWidth="1"/>
    <col min="8" max="8" width="76.81640625" style="85" customWidth="1"/>
    <col min="9" max="9" width="8.81640625" style="11"/>
    <col min="10" max="10" width="11.26953125" style="11" bestFit="1" customWidth="1"/>
    <col min="11" max="16384" width="8.81640625" style="11"/>
  </cols>
  <sheetData>
    <row r="1" spans="1:8" ht="60.75" customHeight="1">
      <c r="A1" s="202" t="s">
        <v>136</v>
      </c>
      <c r="B1" s="203"/>
      <c r="C1" s="203"/>
      <c r="D1" s="203"/>
      <c r="E1" s="203"/>
      <c r="F1" s="128" t="s">
        <v>55</v>
      </c>
      <c r="G1" s="147" t="s">
        <v>58</v>
      </c>
    </row>
    <row r="2" spans="1:8" ht="24.75" customHeight="1">
      <c r="A2" s="199" t="s">
        <v>59</v>
      </c>
      <c r="B2" s="200"/>
      <c r="C2" s="200"/>
      <c r="D2" s="200"/>
      <c r="E2" s="200"/>
      <c r="F2" s="200"/>
      <c r="G2" s="201"/>
    </row>
    <row r="3" spans="1:8" ht="30" customHeight="1">
      <c r="A3" s="31" t="s">
        <v>3</v>
      </c>
      <c r="B3" s="63" t="s">
        <v>4</v>
      </c>
      <c r="C3" s="205" t="s">
        <v>5</v>
      </c>
      <c r="D3" s="205"/>
      <c r="E3" s="31" t="s">
        <v>117</v>
      </c>
      <c r="F3" s="31" t="s">
        <v>45</v>
      </c>
      <c r="G3" s="31" t="s">
        <v>60</v>
      </c>
    </row>
    <row r="4" spans="1:8" ht="14.5" customHeight="1">
      <c r="A4" s="72" t="s">
        <v>6</v>
      </c>
      <c r="B4" s="64" t="s">
        <v>56</v>
      </c>
      <c r="C4" s="206" t="s">
        <v>8</v>
      </c>
      <c r="D4" s="207"/>
      <c r="E4" s="149">
        <f>'2. Prijsinvulformulier 2026'!E4</f>
        <v>0</v>
      </c>
      <c r="F4" s="94">
        <v>5826</v>
      </c>
      <c r="G4" s="170">
        <f>E4*F4</f>
        <v>0</v>
      </c>
      <c r="H4" s="92"/>
    </row>
    <row r="5" spans="1:8" ht="14.5" customHeight="1">
      <c r="A5" s="72" t="s">
        <v>53</v>
      </c>
      <c r="B5" s="64" t="s">
        <v>57</v>
      </c>
      <c r="C5" s="206" t="s">
        <v>8</v>
      </c>
      <c r="D5" s="207"/>
      <c r="E5" s="149">
        <f>'2. Prijsinvulformulier 2026'!E5</f>
        <v>0</v>
      </c>
      <c r="F5" s="94">
        <v>5826</v>
      </c>
      <c r="G5" s="170">
        <f>E5*F5</f>
        <v>0</v>
      </c>
      <c r="H5" s="92"/>
    </row>
    <row r="6" spans="1:8">
      <c r="A6" s="32"/>
      <c r="B6" s="129"/>
      <c r="C6" s="129"/>
      <c r="D6" s="130"/>
      <c r="E6" s="131"/>
      <c r="F6" s="132"/>
      <c r="G6" s="33"/>
    </row>
    <row r="7" spans="1:8" ht="20.25" customHeight="1">
      <c r="A7" s="199" t="s">
        <v>0</v>
      </c>
      <c r="B7" s="200"/>
      <c r="C7" s="200"/>
      <c r="D7" s="200"/>
      <c r="E7" s="200"/>
      <c r="F7" s="200"/>
      <c r="G7" s="201"/>
    </row>
    <row r="8" spans="1:8" ht="25">
      <c r="A8" s="31" t="s">
        <v>3</v>
      </c>
      <c r="B8" s="63" t="s">
        <v>4</v>
      </c>
      <c r="C8" s="31" t="s">
        <v>5</v>
      </c>
      <c r="D8" s="31" t="s">
        <v>7</v>
      </c>
      <c r="E8" s="31" t="s">
        <v>117</v>
      </c>
      <c r="F8" s="31" t="s">
        <v>45</v>
      </c>
      <c r="G8" s="31" t="s">
        <v>60</v>
      </c>
    </row>
    <row r="9" spans="1:8" ht="12.5">
      <c r="A9" s="72" t="s">
        <v>97</v>
      </c>
      <c r="B9" s="64" t="s">
        <v>77</v>
      </c>
      <c r="C9" s="216" t="s">
        <v>8</v>
      </c>
      <c r="D9" s="150"/>
      <c r="E9" s="148">
        <f>SUM(E10:E12)</f>
        <v>0</v>
      </c>
      <c r="F9" s="187">
        <v>2998</v>
      </c>
      <c r="G9" s="190">
        <f>F9*E9</f>
        <v>0</v>
      </c>
      <c r="H9" s="92"/>
    </row>
    <row r="10" spans="1:8" ht="12.5">
      <c r="A10" s="72" t="s">
        <v>12</v>
      </c>
      <c r="B10" s="93" t="s">
        <v>88</v>
      </c>
      <c r="C10" s="216"/>
      <c r="D10" s="149">
        <f>'2. Prijsinvulformulier 2026'!D10</f>
        <v>0</v>
      </c>
      <c r="E10" s="148">
        <f>D10</f>
        <v>0</v>
      </c>
      <c r="F10" s="188"/>
      <c r="G10" s="191"/>
      <c r="H10" s="92"/>
    </row>
    <row r="11" spans="1:8" ht="12.5">
      <c r="A11" s="72" t="s">
        <v>98</v>
      </c>
      <c r="B11" s="93" t="s">
        <v>95</v>
      </c>
      <c r="C11" s="216"/>
      <c r="D11" s="62"/>
      <c r="E11" s="148">
        <f>D11*E20</f>
        <v>0</v>
      </c>
      <c r="F11" s="188"/>
      <c r="G11" s="191"/>
    </row>
    <row r="12" spans="1:8" s="53" customFormat="1" ht="25.5">
      <c r="A12" s="51" t="s">
        <v>99</v>
      </c>
      <c r="B12" s="55" t="s">
        <v>107</v>
      </c>
      <c r="C12" s="52"/>
      <c r="D12" s="62"/>
      <c r="E12" s="148">
        <f>D12*E29</f>
        <v>0</v>
      </c>
      <c r="F12" s="189"/>
      <c r="G12" s="192"/>
      <c r="H12" s="86"/>
    </row>
    <row r="13" spans="1:8" ht="12.5">
      <c r="A13" s="72" t="s">
        <v>39</v>
      </c>
      <c r="B13" s="64" t="s">
        <v>78</v>
      </c>
      <c r="C13" s="216" t="s">
        <v>8</v>
      </c>
      <c r="D13" s="149"/>
      <c r="E13" s="148">
        <f>SUM(E14:E16)</f>
        <v>0</v>
      </c>
      <c r="F13" s="187">
        <v>2828</v>
      </c>
      <c r="G13" s="190">
        <f>F13*E13</f>
        <v>0</v>
      </c>
    </row>
    <row r="14" spans="1:8" ht="12.5">
      <c r="A14" s="72" t="s">
        <v>100</v>
      </c>
      <c r="B14" s="93" t="s">
        <v>89</v>
      </c>
      <c r="C14" s="216"/>
      <c r="D14" s="151">
        <f>'2. Prijsinvulformulier 2026'!D14</f>
        <v>0</v>
      </c>
      <c r="E14" s="148">
        <f>D14</f>
        <v>0</v>
      </c>
      <c r="F14" s="188"/>
      <c r="G14" s="191"/>
      <c r="H14" s="92"/>
    </row>
    <row r="15" spans="1:8" ht="12.5">
      <c r="A15" s="72" t="s">
        <v>79</v>
      </c>
      <c r="B15" s="93" t="s">
        <v>96</v>
      </c>
      <c r="C15" s="216"/>
      <c r="D15" s="62"/>
      <c r="E15" s="148">
        <f>D15*E20</f>
        <v>0</v>
      </c>
      <c r="F15" s="188"/>
      <c r="G15" s="191"/>
      <c r="H15" s="92"/>
    </row>
    <row r="16" spans="1:8" s="53" customFormat="1" ht="25.5">
      <c r="A16" s="51" t="s">
        <v>101</v>
      </c>
      <c r="B16" s="55" t="s">
        <v>108</v>
      </c>
      <c r="C16" s="52"/>
      <c r="D16" s="62"/>
      <c r="E16" s="148">
        <f>D16*E29</f>
        <v>0</v>
      </c>
      <c r="F16" s="189"/>
      <c r="G16" s="192"/>
      <c r="H16" s="86"/>
    </row>
    <row r="17" spans="1:8">
      <c r="A17" s="152"/>
      <c r="B17" s="153"/>
      <c r="C17" s="153"/>
      <c r="D17" s="154"/>
      <c r="E17" s="155"/>
      <c r="F17" s="156"/>
      <c r="G17" s="157"/>
    </row>
    <row r="18" spans="1:8" s="66" customFormat="1" ht="20.25" customHeight="1">
      <c r="A18" s="217" t="s">
        <v>9</v>
      </c>
      <c r="B18" s="218"/>
      <c r="C18" s="218"/>
      <c r="D18" s="218"/>
      <c r="E18" s="218"/>
      <c r="F18" s="218"/>
      <c r="G18" s="219"/>
      <c r="H18" s="87"/>
    </row>
    <row r="19" spans="1:8" s="35" customFormat="1" ht="16.5" customHeight="1">
      <c r="A19" s="74" t="s">
        <v>64</v>
      </c>
      <c r="B19" s="134" t="s">
        <v>4</v>
      </c>
      <c r="C19" s="193" t="s">
        <v>5</v>
      </c>
      <c r="D19" s="193"/>
      <c r="E19" s="76" t="s">
        <v>117</v>
      </c>
      <c r="F19" s="78" t="s">
        <v>76</v>
      </c>
      <c r="G19" s="135"/>
      <c r="H19" s="88"/>
    </row>
    <row r="20" spans="1:8" s="35" customFormat="1" ht="18.75" customHeight="1">
      <c r="A20" s="54" t="s">
        <v>119</v>
      </c>
      <c r="B20" s="55" t="s">
        <v>90</v>
      </c>
      <c r="C20" s="194" t="s">
        <v>118</v>
      </c>
      <c r="D20" s="194"/>
      <c r="E20" s="97">
        <v>55.02</v>
      </c>
      <c r="F20" s="57">
        <v>2027</v>
      </c>
      <c r="G20" s="56"/>
      <c r="H20" s="88"/>
    </row>
    <row r="21" spans="1:8">
      <c r="A21" s="152"/>
      <c r="B21" s="153"/>
      <c r="C21" s="153"/>
      <c r="D21" s="154"/>
      <c r="E21" s="155"/>
      <c r="F21" s="156"/>
      <c r="G21" s="157"/>
    </row>
    <row r="22" spans="1:8" s="66" customFormat="1" ht="22.5" customHeight="1">
      <c r="A22" s="217" t="s">
        <v>38</v>
      </c>
      <c r="B22" s="218"/>
      <c r="C22" s="218"/>
      <c r="D22" s="218"/>
      <c r="E22" s="218"/>
      <c r="F22" s="218"/>
      <c r="G22" s="219"/>
      <c r="H22" s="87"/>
    </row>
    <row r="23" spans="1:8" ht="24" customHeight="1">
      <c r="A23" s="158" t="s">
        <v>3</v>
      </c>
      <c r="B23" s="159" t="s">
        <v>4</v>
      </c>
      <c r="C23" s="220" t="s">
        <v>11</v>
      </c>
      <c r="D23" s="220"/>
      <c r="E23" s="158"/>
      <c r="F23" s="158"/>
      <c r="G23" s="158"/>
    </row>
    <row r="24" spans="1:8" ht="25">
      <c r="A24" s="160" t="s">
        <v>83</v>
      </c>
      <c r="B24" s="161" t="s">
        <v>61</v>
      </c>
      <c r="C24" s="214">
        <f>1-D11</f>
        <v>1</v>
      </c>
      <c r="D24" s="214"/>
      <c r="E24" s="215"/>
      <c r="F24" s="215"/>
      <c r="G24" s="215"/>
    </row>
    <row r="25" spans="1:8" ht="25">
      <c r="A25" s="160" t="s">
        <v>70</v>
      </c>
      <c r="B25" s="161" t="s">
        <v>62</v>
      </c>
      <c r="C25" s="214">
        <f>1-D15</f>
        <v>1</v>
      </c>
      <c r="D25" s="214"/>
      <c r="E25" s="215"/>
      <c r="F25" s="215"/>
      <c r="G25" s="215"/>
    </row>
    <row r="26" spans="1:8">
      <c r="A26" s="162"/>
      <c r="B26" s="163"/>
      <c r="C26" s="164"/>
      <c r="D26" s="164"/>
      <c r="E26" s="165"/>
      <c r="F26" s="165"/>
      <c r="G26" s="166"/>
    </row>
    <row r="27" spans="1:8" s="35" customFormat="1" ht="31.5" customHeight="1">
      <c r="A27" s="198" t="s">
        <v>63</v>
      </c>
      <c r="B27" s="198"/>
      <c r="C27" s="198"/>
      <c r="D27" s="198"/>
      <c r="E27" s="198"/>
      <c r="F27" s="198"/>
      <c r="G27" s="198"/>
      <c r="H27" s="88"/>
    </row>
    <row r="28" spans="1:8" s="35" customFormat="1" ht="21.75" customHeight="1">
      <c r="A28" s="74" t="s">
        <v>64</v>
      </c>
      <c r="B28" s="75" t="s">
        <v>65</v>
      </c>
      <c r="C28" s="193" t="s">
        <v>5</v>
      </c>
      <c r="D28" s="193"/>
      <c r="E28" s="76" t="s">
        <v>10</v>
      </c>
      <c r="F28" s="77" t="s">
        <v>76</v>
      </c>
      <c r="G28" s="77"/>
      <c r="H28" s="88"/>
    </row>
    <row r="29" spans="1:8" s="35" customFormat="1" ht="12.5">
      <c r="A29" s="54" t="s">
        <v>120</v>
      </c>
      <c r="B29" s="55" t="s">
        <v>109</v>
      </c>
      <c r="C29" s="194" t="s">
        <v>118</v>
      </c>
      <c r="D29" s="194"/>
      <c r="E29" s="167">
        <v>12.27</v>
      </c>
      <c r="F29" s="58">
        <v>2027</v>
      </c>
      <c r="G29" s="56"/>
      <c r="H29" s="89"/>
    </row>
    <row r="30" spans="1:8" s="35" customFormat="1" ht="22.5" customHeight="1" thickBot="1">
      <c r="A30" s="36"/>
      <c r="B30" s="136"/>
      <c r="C30" s="137"/>
      <c r="D30" s="137"/>
      <c r="E30" s="138"/>
      <c r="F30" s="139"/>
      <c r="G30" s="37"/>
      <c r="H30" s="89"/>
    </row>
    <row r="31" spans="1:8" s="59" customFormat="1" ht="26.25" customHeight="1" thickBot="1">
      <c r="A31" s="142"/>
      <c r="B31" s="143"/>
      <c r="C31" s="144"/>
      <c r="D31" s="145"/>
      <c r="E31" s="145"/>
      <c r="F31" s="83" t="s">
        <v>124</v>
      </c>
      <c r="G31" s="146">
        <f>SUM(G4+G5+G9+G13)</f>
        <v>0</v>
      </c>
      <c r="H31" s="90"/>
    </row>
    <row r="32" spans="1:8">
      <c r="A32" s="32"/>
      <c r="B32" s="133"/>
      <c r="C32" s="133"/>
      <c r="D32" s="140"/>
      <c r="E32" s="141"/>
      <c r="F32" s="141"/>
      <c r="G32" s="34"/>
    </row>
    <row r="33" spans="1:8" s="38" customFormat="1" ht="15" customHeight="1">
      <c r="A33" s="211" t="s">
        <v>105</v>
      </c>
      <c r="B33" s="212"/>
      <c r="C33" s="212"/>
      <c r="D33" s="212"/>
      <c r="E33" s="212"/>
      <c r="F33" s="212"/>
      <c r="G33" s="213"/>
      <c r="H33" s="91"/>
    </row>
    <row r="34" spans="1:8" s="38" customFormat="1" ht="15" customHeight="1">
      <c r="A34" s="43" t="s">
        <v>3</v>
      </c>
      <c r="B34" s="44" t="s">
        <v>66</v>
      </c>
      <c r="C34" s="43" t="s">
        <v>67</v>
      </c>
      <c r="D34" s="43" t="s">
        <v>40</v>
      </c>
      <c r="E34" s="43" t="s">
        <v>68</v>
      </c>
      <c r="F34" s="43" t="s">
        <v>69</v>
      </c>
      <c r="G34" s="43" t="s">
        <v>13</v>
      </c>
      <c r="H34" s="91"/>
    </row>
    <row r="35" spans="1:8" s="38" customFormat="1" ht="15" customHeight="1">
      <c r="A35" s="39" t="s">
        <v>71</v>
      </c>
      <c r="B35" s="40"/>
      <c r="C35" s="41"/>
      <c r="D35" s="42"/>
      <c r="E35" s="42"/>
      <c r="F35" s="42"/>
      <c r="G35" s="42"/>
      <c r="H35" s="91"/>
    </row>
    <row r="36" spans="1:8">
      <c r="A36" s="32"/>
      <c r="B36" s="133"/>
      <c r="C36" s="133"/>
      <c r="D36" s="140"/>
      <c r="E36" s="141"/>
      <c r="F36" s="141"/>
      <c r="G36" s="34"/>
    </row>
    <row r="37" spans="1:8" s="38" customFormat="1" ht="14.25" customHeight="1">
      <c r="A37" s="195" t="s">
        <v>106</v>
      </c>
      <c r="B37" s="195"/>
      <c r="C37" s="195"/>
      <c r="D37" s="195"/>
      <c r="E37" s="195"/>
      <c r="F37" s="195"/>
      <c r="G37" s="195"/>
      <c r="H37" s="91"/>
    </row>
    <row r="38" spans="1:8" s="38" customFormat="1" ht="14.25" customHeight="1">
      <c r="A38" s="43" t="s">
        <v>3</v>
      </c>
      <c r="B38" s="44" t="s">
        <v>66</v>
      </c>
      <c r="C38" s="43" t="s">
        <v>67</v>
      </c>
      <c r="D38" s="43" t="s">
        <v>40</v>
      </c>
      <c r="E38" s="43" t="s">
        <v>68</v>
      </c>
      <c r="F38" s="43" t="s">
        <v>69</v>
      </c>
      <c r="G38" s="43" t="s">
        <v>13</v>
      </c>
      <c r="H38" s="91"/>
    </row>
    <row r="39" spans="1:8" s="38" customFormat="1" ht="14.25" customHeight="1">
      <c r="A39" s="39" t="s">
        <v>85</v>
      </c>
      <c r="B39" s="40"/>
      <c r="C39" s="41"/>
      <c r="D39" s="42"/>
      <c r="E39" s="42"/>
      <c r="F39" s="42"/>
      <c r="G39" s="42"/>
      <c r="H39" s="91"/>
    </row>
    <row r="40" spans="1:8" s="38" customFormat="1" ht="14.25" customHeight="1">
      <c r="A40" s="39" t="s">
        <v>86</v>
      </c>
      <c r="B40" s="40"/>
      <c r="C40" s="41"/>
      <c r="D40" s="42"/>
      <c r="E40" s="42"/>
      <c r="F40" s="42"/>
      <c r="G40" s="42"/>
      <c r="H40" s="91"/>
    </row>
    <row r="41" spans="1:8" s="38" customFormat="1" ht="14.25" customHeight="1">
      <c r="A41" s="45"/>
      <c r="B41" s="46"/>
      <c r="C41" s="47"/>
      <c r="D41" s="48"/>
      <c r="E41" s="48"/>
      <c r="F41" s="48"/>
      <c r="G41" s="49"/>
      <c r="H41" s="91"/>
    </row>
    <row r="42" spans="1:8" ht="23.25" customHeight="1">
      <c r="A42" s="210" t="s">
        <v>14</v>
      </c>
      <c r="B42" s="210"/>
      <c r="C42" s="210"/>
      <c r="D42" s="210"/>
      <c r="E42" s="210"/>
      <c r="F42" s="210"/>
      <c r="G42" s="210"/>
    </row>
    <row r="43" spans="1:8" ht="26.25" customHeight="1">
      <c r="A43" s="31" t="s">
        <v>3</v>
      </c>
      <c r="B43" s="176" t="s">
        <v>15</v>
      </c>
      <c r="C43" s="176"/>
      <c r="D43" s="176"/>
      <c r="E43" s="176"/>
      <c r="F43" s="176"/>
      <c r="G43" s="176"/>
    </row>
    <row r="44" spans="1:8" ht="28.9" customHeight="1">
      <c r="A44" s="29" t="s">
        <v>16</v>
      </c>
      <c r="B44" s="208" t="s">
        <v>35</v>
      </c>
      <c r="C44" s="208"/>
      <c r="D44" s="208"/>
      <c r="E44" s="208"/>
      <c r="F44" s="208"/>
      <c r="G44" s="208"/>
    </row>
    <row r="45" spans="1:8">
      <c r="A45" s="30" t="s">
        <v>47</v>
      </c>
      <c r="B45" s="209" t="s">
        <v>102</v>
      </c>
      <c r="C45" s="209"/>
      <c r="D45" s="209"/>
      <c r="E45" s="209"/>
      <c r="F45" s="209"/>
      <c r="G45" s="209"/>
    </row>
    <row r="46" spans="1:8" ht="27.65" customHeight="1">
      <c r="A46" s="30" t="s">
        <v>46</v>
      </c>
      <c r="B46" s="186" t="s">
        <v>17</v>
      </c>
      <c r="C46" s="186"/>
      <c r="D46" s="186"/>
      <c r="E46" s="186"/>
      <c r="F46" s="186"/>
      <c r="G46" s="186"/>
    </row>
    <row r="47" spans="1:8">
      <c r="A47" s="30" t="s">
        <v>48</v>
      </c>
      <c r="B47" s="186" t="s">
        <v>80</v>
      </c>
      <c r="C47" s="186"/>
      <c r="D47" s="186"/>
      <c r="E47" s="186"/>
      <c r="F47" s="186"/>
      <c r="G47" s="186"/>
    </row>
    <row r="48" spans="1:8">
      <c r="A48" s="30" t="s">
        <v>49</v>
      </c>
      <c r="B48" s="186" t="s">
        <v>81</v>
      </c>
      <c r="C48" s="186"/>
      <c r="D48" s="186"/>
      <c r="E48" s="186"/>
      <c r="F48" s="186"/>
      <c r="G48" s="186"/>
    </row>
    <row r="49" spans="1:7" ht="40.15" customHeight="1">
      <c r="A49" s="30" t="s">
        <v>50</v>
      </c>
      <c r="B49" s="186" t="s">
        <v>103</v>
      </c>
      <c r="C49" s="186"/>
      <c r="D49" s="186"/>
      <c r="E49" s="186"/>
      <c r="F49" s="186"/>
      <c r="G49" s="186"/>
    </row>
    <row r="50" spans="1:7" ht="33.65" customHeight="1">
      <c r="A50" s="30" t="s">
        <v>51</v>
      </c>
      <c r="B50" s="186" t="s">
        <v>122</v>
      </c>
      <c r="C50" s="186"/>
      <c r="D50" s="186"/>
      <c r="E50" s="186"/>
      <c r="F50" s="186"/>
      <c r="G50" s="186"/>
    </row>
    <row r="51" spans="1:7" ht="36.65" customHeight="1">
      <c r="A51" s="30" t="s">
        <v>52</v>
      </c>
      <c r="B51" s="186" t="s">
        <v>104</v>
      </c>
      <c r="C51" s="186"/>
      <c r="D51" s="186"/>
      <c r="E51" s="186"/>
      <c r="F51" s="186"/>
      <c r="G51" s="186"/>
    </row>
    <row r="52" spans="1:7">
      <c r="A52" s="30" t="s">
        <v>72</v>
      </c>
      <c r="B52" s="209" t="s">
        <v>123</v>
      </c>
      <c r="C52" s="209"/>
      <c r="D52" s="209"/>
      <c r="E52" s="209"/>
      <c r="F52" s="209"/>
      <c r="G52" s="209"/>
    </row>
    <row r="53" spans="1:7">
      <c r="A53" s="30" t="s">
        <v>73</v>
      </c>
      <c r="B53" s="209" t="s">
        <v>84</v>
      </c>
      <c r="C53" s="209"/>
      <c r="D53" s="209"/>
      <c r="E53" s="209"/>
      <c r="F53" s="209"/>
      <c r="G53" s="209"/>
    </row>
    <row r="54" spans="1:7" ht="20.25" customHeight="1">
      <c r="A54" s="30" t="s">
        <v>87</v>
      </c>
      <c r="B54" s="186" t="s">
        <v>75</v>
      </c>
      <c r="C54" s="186"/>
      <c r="D54" s="186"/>
      <c r="E54" s="186"/>
      <c r="F54" s="186"/>
      <c r="G54" s="186"/>
    </row>
    <row r="55" spans="1:7" ht="36.65" customHeight="1">
      <c r="A55" s="30" t="s">
        <v>91</v>
      </c>
      <c r="B55" s="186" t="s">
        <v>74</v>
      </c>
      <c r="C55" s="186"/>
      <c r="D55" s="186"/>
      <c r="E55" s="186"/>
      <c r="F55" s="186"/>
      <c r="G55" s="186"/>
    </row>
    <row r="56" spans="1:7" ht="13.5" customHeight="1"/>
  </sheetData>
  <sheetProtection algorithmName="SHA-512" hashValue="gYZPrEd63oTfuKfQAbz9jY/a85OtxJbAc65Sr8uEAFpnhSdHWrdolz9vHcvTexyDbEtU+9/nZMd023oPt54q3w==" saltValue="dXIpmCDAW96ioUbZhG/Fyg==" spinCount="100000" sheet="1" objects="1" scenarios="1"/>
  <mergeCells count="40">
    <mergeCell ref="A7:G7"/>
    <mergeCell ref="A1:E1"/>
    <mergeCell ref="A2:G2"/>
    <mergeCell ref="C3:D3"/>
    <mergeCell ref="C4:D4"/>
    <mergeCell ref="C5:D5"/>
    <mergeCell ref="C24:D24"/>
    <mergeCell ref="E24:G24"/>
    <mergeCell ref="C9:C11"/>
    <mergeCell ref="F9:F12"/>
    <mergeCell ref="G9:G12"/>
    <mergeCell ref="C13:C15"/>
    <mergeCell ref="F13:F16"/>
    <mergeCell ref="G13:G16"/>
    <mergeCell ref="A18:G18"/>
    <mergeCell ref="C19:D19"/>
    <mergeCell ref="C20:D20"/>
    <mergeCell ref="A22:G22"/>
    <mergeCell ref="C23:D23"/>
    <mergeCell ref="B46:G46"/>
    <mergeCell ref="C25:D25"/>
    <mergeCell ref="E25:G25"/>
    <mergeCell ref="A27:G27"/>
    <mergeCell ref="C28:D28"/>
    <mergeCell ref="C29:D29"/>
    <mergeCell ref="A33:G33"/>
    <mergeCell ref="A37:G37"/>
    <mergeCell ref="A42:G42"/>
    <mergeCell ref="B43:G43"/>
    <mergeCell ref="B44:G44"/>
    <mergeCell ref="B45:G45"/>
    <mergeCell ref="B53:G53"/>
    <mergeCell ref="B54:G54"/>
    <mergeCell ref="B55:G55"/>
    <mergeCell ref="B47:G47"/>
    <mergeCell ref="B48:G48"/>
    <mergeCell ref="B49:G49"/>
    <mergeCell ref="B50:G50"/>
    <mergeCell ref="B51:G51"/>
    <mergeCell ref="B52:G52"/>
  </mergeCells>
  <dataValidations count="2">
    <dataValidation operator="lessThanOrEqual" allowBlank="1" showInputMessage="1" showErrorMessage="1" sqref="C8:C9 C3:C5 C6:G6 F8:G9 B23:C26 F23:G23 C43:C46 E3:G5 B21:H21 B3:B6 B34:G36 H36 B38:G41 B8:B11 H8:H11 E13:E14 B12:D12 B13:B15 H13:H15 B16:D16 H17:H18 G19 E23:E26 E28:G28 B43:B55 B32:H32 B17:G17 F13:G13 E30 H42:H55 C49:C55 B19:C20 E19:F20 B28:C30 F29:F30 B31:G31 C13:D13 D15:E15 E8:E11 D8:D10" xr:uid="{F873205F-CF4A-427F-97B5-FA581C009729}"/>
    <dataValidation type="custom" operator="lessThanOrEqual" allowBlank="1" showInputMessage="1" showErrorMessage="1" sqref="D11" xr:uid="{E1281E97-24AF-4EA5-A2E8-A3D998417F88}">
      <formula1>D11&lt;=0.5</formula1>
    </dataValidation>
  </dataValidations>
  <pageMargins left="0.70866141732283472" right="0.70866141732283472" top="0.74803149606299213" bottom="0.74803149606299213" header="0.31496062992125984" footer="0.31496062992125984"/>
  <pageSetup paperSize="9"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53B2-F979-4A61-80C0-C729DD12F9E6}">
  <sheetPr>
    <tabColor theme="0"/>
    <pageSetUpPr fitToPage="1"/>
  </sheetPr>
  <dimension ref="A1:H56"/>
  <sheetViews>
    <sheetView showGridLines="0" view="pageBreakPreview" topLeftCell="A4" zoomScaleNormal="90" zoomScaleSheetLayoutView="100" workbookViewId="0">
      <selection activeCell="D16" sqref="D16"/>
    </sheetView>
  </sheetViews>
  <sheetFormatPr defaultColWidth="8.81640625" defaultRowHeight="11.5"/>
  <cols>
    <col min="1" max="1" width="8.26953125" style="11" customWidth="1"/>
    <col min="2" max="2" width="72.54296875" style="11" customWidth="1"/>
    <col min="3" max="3" width="17.7265625" style="11" customWidth="1"/>
    <col min="4" max="4" width="17.7265625" style="12" customWidth="1"/>
    <col min="5" max="5" width="29.26953125" style="12" bestFit="1" customWidth="1"/>
    <col min="6" max="6" width="34" style="12" customWidth="1"/>
    <col min="7" max="7" width="34.54296875" style="12" customWidth="1"/>
    <col min="8" max="8" width="76.81640625" style="85" customWidth="1"/>
    <col min="9" max="9" width="8.81640625" style="11"/>
    <col min="10" max="10" width="11.26953125" style="11" bestFit="1" customWidth="1"/>
    <col min="11" max="16384" width="8.81640625" style="11"/>
  </cols>
  <sheetData>
    <row r="1" spans="1:8" ht="60.75" customHeight="1">
      <c r="A1" s="202" t="s">
        <v>137</v>
      </c>
      <c r="B1" s="203"/>
      <c r="C1" s="203"/>
      <c r="D1" s="203"/>
      <c r="E1" s="203"/>
      <c r="F1" s="128" t="s">
        <v>55</v>
      </c>
      <c r="G1" s="147" t="s">
        <v>58</v>
      </c>
    </row>
    <row r="2" spans="1:8" ht="24.75" customHeight="1">
      <c r="A2" s="199" t="s">
        <v>59</v>
      </c>
      <c r="B2" s="200"/>
      <c r="C2" s="200"/>
      <c r="D2" s="200"/>
      <c r="E2" s="200"/>
      <c r="F2" s="200"/>
      <c r="G2" s="201"/>
    </row>
    <row r="3" spans="1:8" ht="30" customHeight="1">
      <c r="A3" s="31" t="s">
        <v>3</v>
      </c>
      <c r="B3" s="63" t="s">
        <v>4</v>
      </c>
      <c r="C3" s="205" t="s">
        <v>5</v>
      </c>
      <c r="D3" s="205"/>
      <c r="E3" s="31" t="s">
        <v>117</v>
      </c>
      <c r="F3" s="31" t="s">
        <v>45</v>
      </c>
      <c r="G3" s="31" t="s">
        <v>60</v>
      </c>
    </row>
    <row r="4" spans="1:8" ht="14.5" customHeight="1">
      <c r="A4" s="72" t="s">
        <v>6</v>
      </c>
      <c r="B4" s="64" t="s">
        <v>56</v>
      </c>
      <c r="C4" s="206" t="s">
        <v>8</v>
      </c>
      <c r="D4" s="207"/>
      <c r="E4" s="149">
        <f>'2. Prijsinvulformulier 2026'!E4</f>
        <v>0</v>
      </c>
      <c r="F4" s="94">
        <v>5826</v>
      </c>
      <c r="G4" s="170">
        <f>E4*F4</f>
        <v>0</v>
      </c>
      <c r="H4" s="92"/>
    </row>
    <row r="5" spans="1:8" ht="14.5" customHeight="1">
      <c r="A5" s="72" t="s">
        <v>53</v>
      </c>
      <c r="B5" s="64" t="s">
        <v>57</v>
      </c>
      <c r="C5" s="206" t="s">
        <v>8</v>
      </c>
      <c r="D5" s="207"/>
      <c r="E5" s="149">
        <f>'2. Prijsinvulformulier 2026'!E5</f>
        <v>0</v>
      </c>
      <c r="F5" s="94">
        <v>5826</v>
      </c>
      <c r="G5" s="170">
        <f>E5*F5</f>
        <v>0</v>
      </c>
      <c r="H5" s="92"/>
    </row>
    <row r="6" spans="1:8">
      <c r="A6" s="32"/>
      <c r="B6" s="129"/>
      <c r="C6" s="129"/>
      <c r="D6" s="130"/>
      <c r="E6" s="131"/>
      <c r="F6" s="132"/>
      <c r="G6" s="33"/>
    </row>
    <row r="7" spans="1:8" ht="20.25" customHeight="1">
      <c r="A7" s="199" t="s">
        <v>0</v>
      </c>
      <c r="B7" s="200"/>
      <c r="C7" s="200"/>
      <c r="D7" s="200"/>
      <c r="E7" s="200"/>
      <c r="F7" s="200"/>
      <c r="G7" s="201"/>
    </row>
    <row r="8" spans="1:8" ht="25">
      <c r="A8" s="31" t="s">
        <v>3</v>
      </c>
      <c r="B8" s="63" t="s">
        <v>4</v>
      </c>
      <c r="C8" s="31" t="s">
        <v>5</v>
      </c>
      <c r="D8" s="31" t="s">
        <v>7</v>
      </c>
      <c r="E8" s="31" t="s">
        <v>117</v>
      </c>
      <c r="F8" s="31" t="s">
        <v>45</v>
      </c>
      <c r="G8" s="31" t="s">
        <v>60</v>
      </c>
    </row>
    <row r="9" spans="1:8" ht="12.5">
      <c r="A9" s="72" t="s">
        <v>97</v>
      </c>
      <c r="B9" s="64" t="s">
        <v>77</v>
      </c>
      <c r="C9" s="216" t="s">
        <v>8</v>
      </c>
      <c r="D9" s="150"/>
      <c r="E9" s="148">
        <f>SUM(E10:E12)</f>
        <v>0</v>
      </c>
      <c r="F9" s="187">
        <v>2998</v>
      </c>
      <c r="G9" s="190">
        <f>F9*E9</f>
        <v>0</v>
      </c>
      <c r="H9" s="92"/>
    </row>
    <row r="10" spans="1:8" ht="12.5">
      <c r="A10" s="72" t="s">
        <v>12</v>
      </c>
      <c r="B10" s="93" t="s">
        <v>88</v>
      </c>
      <c r="C10" s="216"/>
      <c r="D10" s="149">
        <f>'2. Prijsinvulformulier 2026'!D10</f>
        <v>0</v>
      </c>
      <c r="E10" s="148">
        <f>D10</f>
        <v>0</v>
      </c>
      <c r="F10" s="188"/>
      <c r="G10" s="191"/>
      <c r="H10" s="92"/>
    </row>
    <row r="11" spans="1:8" ht="12.5">
      <c r="A11" s="72" t="s">
        <v>98</v>
      </c>
      <c r="B11" s="93" t="s">
        <v>95</v>
      </c>
      <c r="C11" s="216"/>
      <c r="D11" s="62"/>
      <c r="E11" s="148">
        <f>D11*E20</f>
        <v>0</v>
      </c>
      <c r="F11" s="188"/>
      <c r="G11" s="191"/>
    </row>
    <row r="12" spans="1:8" s="53" customFormat="1" ht="25.5">
      <c r="A12" s="51" t="s">
        <v>99</v>
      </c>
      <c r="B12" s="55" t="s">
        <v>107</v>
      </c>
      <c r="C12" s="52"/>
      <c r="D12" s="62"/>
      <c r="E12" s="148">
        <f>D12*E29</f>
        <v>0</v>
      </c>
      <c r="F12" s="189"/>
      <c r="G12" s="192"/>
      <c r="H12" s="86"/>
    </row>
    <row r="13" spans="1:8" ht="12.5">
      <c r="A13" s="72" t="s">
        <v>39</v>
      </c>
      <c r="B13" s="64" t="s">
        <v>78</v>
      </c>
      <c r="C13" s="216" t="s">
        <v>8</v>
      </c>
      <c r="D13" s="150"/>
      <c r="E13" s="148">
        <f>SUM(E14:E16)</f>
        <v>0</v>
      </c>
      <c r="F13" s="187">
        <v>2828</v>
      </c>
      <c r="G13" s="190">
        <f>F13*E13</f>
        <v>0</v>
      </c>
    </row>
    <row r="14" spans="1:8" ht="12.5">
      <c r="A14" s="72" t="s">
        <v>100</v>
      </c>
      <c r="B14" s="93" t="s">
        <v>89</v>
      </c>
      <c r="C14" s="216"/>
      <c r="D14" s="149">
        <f>'2. Prijsinvulformulier 2026'!D14</f>
        <v>0</v>
      </c>
      <c r="E14" s="148">
        <f>D14</f>
        <v>0</v>
      </c>
      <c r="F14" s="188"/>
      <c r="G14" s="191"/>
      <c r="H14" s="92"/>
    </row>
    <row r="15" spans="1:8" ht="12.5">
      <c r="A15" s="72" t="s">
        <v>79</v>
      </c>
      <c r="B15" s="93" t="s">
        <v>96</v>
      </c>
      <c r="C15" s="216"/>
      <c r="D15" s="62"/>
      <c r="E15" s="148">
        <f>D15*E20</f>
        <v>0</v>
      </c>
      <c r="F15" s="188"/>
      <c r="G15" s="191"/>
      <c r="H15" s="92"/>
    </row>
    <row r="16" spans="1:8" s="53" customFormat="1" ht="25.5">
      <c r="A16" s="51" t="s">
        <v>101</v>
      </c>
      <c r="B16" s="55" t="s">
        <v>108</v>
      </c>
      <c r="C16" s="52"/>
      <c r="D16" s="62"/>
      <c r="E16" s="148">
        <f>D16*E29</f>
        <v>0</v>
      </c>
      <c r="F16" s="189"/>
      <c r="G16" s="192"/>
      <c r="H16" s="86"/>
    </row>
    <row r="17" spans="1:8">
      <c r="A17" s="32"/>
      <c r="B17" s="133"/>
      <c r="C17" s="133"/>
      <c r="D17" s="130"/>
      <c r="E17" s="131"/>
      <c r="F17" s="132"/>
      <c r="G17" s="33"/>
    </row>
    <row r="18" spans="1:8" s="66" customFormat="1" ht="20.25" customHeight="1">
      <c r="A18" s="199" t="s">
        <v>9</v>
      </c>
      <c r="B18" s="200"/>
      <c r="C18" s="200"/>
      <c r="D18" s="200"/>
      <c r="E18" s="200"/>
      <c r="F18" s="200"/>
      <c r="G18" s="201"/>
      <c r="H18" s="87"/>
    </row>
    <row r="19" spans="1:8" s="35" customFormat="1" ht="16.5" customHeight="1">
      <c r="A19" s="74" t="s">
        <v>64</v>
      </c>
      <c r="B19" s="134" t="s">
        <v>4</v>
      </c>
      <c r="C19" s="193" t="s">
        <v>5</v>
      </c>
      <c r="D19" s="193"/>
      <c r="E19" s="76" t="s">
        <v>117</v>
      </c>
      <c r="F19" s="78" t="s">
        <v>76</v>
      </c>
      <c r="G19" s="135"/>
      <c r="H19" s="88"/>
    </row>
    <row r="20" spans="1:8" s="35" customFormat="1" ht="18.75" customHeight="1">
      <c r="A20" s="54" t="s">
        <v>119</v>
      </c>
      <c r="B20" s="55" t="s">
        <v>90</v>
      </c>
      <c r="C20" s="194" t="s">
        <v>118</v>
      </c>
      <c r="D20" s="194"/>
      <c r="E20" s="97">
        <v>62.68</v>
      </c>
      <c r="F20" s="57">
        <v>2028</v>
      </c>
      <c r="G20" s="56"/>
      <c r="H20" s="88"/>
    </row>
    <row r="21" spans="1:8">
      <c r="A21" s="32"/>
      <c r="B21" s="133"/>
      <c r="C21" s="133"/>
      <c r="D21" s="130"/>
      <c r="E21" s="131"/>
      <c r="F21" s="132"/>
      <c r="G21" s="33"/>
    </row>
    <row r="22" spans="1:8" s="66" customFormat="1" ht="22.5" customHeight="1">
      <c r="A22" s="199" t="s">
        <v>38</v>
      </c>
      <c r="B22" s="200"/>
      <c r="C22" s="200"/>
      <c r="D22" s="200"/>
      <c r="E22" s="200"/>
      <c r="F22" s="200"/>
      <c r="G22" s="201"/>
      <c r="H22" s="87"/>
    </row>
    <row r="23" spans="1:8" ht="24" customHeight="1">
      <c r="A23" s="31" t="s">
        <v>3</v>
      </c>
      <c r="B23" s="63" t="s">
        <v>4</v>
      </c>
      <c r="C23" s="205" t="s">
        <v>11</v>
      </c>
      <c r="D23" s="205"/>
      <c r="E23" s="31"/>
      <c r="F23" s="31"/>
      <c r="G23" s="31"/>
    </row>
    <row r="24" spans="1:8" ht="25">
      <c r="A24" s="73" t="s">
        <v>83</v>
      </c>
      <c r="B24" s="64" t="s">
        <v>61</v>
      </c>
      <c r="C24" s="196">
        <f>1-D11</f>
        <v>1</v>
      </c>
      <c r="D24" s="196"/>
      <c r="E24" s="197"/>
      <c r="F24" s="197"/>
      <c r="G24" s="197"/>
    </row>
    <row r="25" spans="1:8" ht="25">
      <c r="A25" s="73" t="s">
        <v>70</v>
      </c>
      <c r="B25" s="64" t="s">
        <v>62</v>
      </c>
      <c r="C25" s="196">
        <f>1-D15</f>
        <v>1</v>
      </c>
      <c r="D25" s="196"/>
      <c r="E25" s="197"/>
      <c r="F25" s="197"/>
      <c r="G25" s="197"/>
    </row>
    <row r="26" spans="1:8">
      <c r="A26" s="67"/>
      <c r="B26" s="68"/>
      <c r="C26" s="69"/>
      <c r="D26" s="69"/>
      <c r="E26" s="70"/>
      <c r="F26" s="70"/>
      <c r="G26" s="71"/>
    </row>
    <row r="27" spans="1:8" s="35" customFormat="1" ht="31.5" customHeight="1">
      <c r="A27" s="198" t="s">
        <v>63</v>
      </c>
      <c r="B27" s="198"/>
      <c r="C27" s="198"/>
      <c r="D27" s="198"/>
      <c r="E27" s="198"/>
      <c r="F27" s="198"/>
      <c r="G27" s="198"/>
      <c r="H27" s="88"/>
    </row>
    <row r="28" spans="1:8" s="35" customFormat="1" ht="21.75" customHeight="1">
      <c r="A28" s="74" t="s">
        <v>64</v>
      </c>
      <c r="B28" s="75" t="s">
        <v>65</v>
      </c>
      <c r="C28" s="193" t="s">
        <v>5</v>
      </c>
      <c r="D28" s="193"/>
      <c r="E28" s="76" t="s">
        <v>10</v>
      </c>
      <c r="F28" s="77" t="s">
        <v>76</v>
      </c>
      <c r="G28" s="77"/>
      <c r="H28" s="88"/>
    </row>
    <row r="29" spans="1:8" s="35" customFormat="1" ht="12.5">
      <c r="A29" s="54" t="s">
        <v>120</v>
      </c>
      <c r="B29" s="55" t="s">
        <v>109</v>
      </c>
      <c r="C29" s="194" t="s">
        <v>118</v>
      </c>
      <c r="D29" s="194"/>
      <c r="E29" s="96">
        <v>21.24</v>
      </c>
      <c r="F29" s="58">
        <v>2028</v>
      </c>
      <c r="G29" s="56"/>
      <c r="H29" s="89"/>
    </row>
    <row r="30" spans="1:8" s="35" customFormat="1" ht="22.5" customHeight="1" thickBot="1">
      <c r="A30" s="36"/>
      <c r="B30" s="136"/>
      <c r="C30" s="137"/>
      <c r="D30" s="137"/>
      <c r="E30" s="138"/>
      <c r="F30" s="139"/>
      <c r="G30" s="37"/>
      <c r="H30" s="89"/>
    </row>
    <row r="31" spans="1:8" s="59" customFormat="1" ht="26.25" customHeight="1" thickBot="1">
      <c r="A31" s="142"/>
      <c r="B31" s="143"/>
      <c r="C31" s="144"/>
      <c r="D31" s="145"/>
      <c r="E31" s="145"/>
      <c r="F31" s="83" t="s">
        <v>125</v>
      </c>
      <c r="G31" s="146">
        <f>SUM(G4+G5+G9+G13)</f>
        <v>0</v>
      </c>
      <c r="H31" s="90"/>
    </row>
    <row r="32" spans="1:8">
      <c r="A32" s="32"/>
      <c r="B32" s="133"/>
      <c r="C32" s="133"/>
      <c r="D32" s="140"/>
      <c r="E32" s="141"/>
      <c r="F32" s="141"/>
      <c r="G32" s="34"/>
    </row>
    <row r="33" spans="1:8" s="38" customFormat="1" ht="15" customHeight="1">
      <c r="A33" s="211" t="s">
        <v>105</v>
      </c>
      <c r="B33" s="212"/>
      <c r="C33" s="212"/>
      <c r="D33" s="212"/>
      <c r="E33" s="212"/>
      <c r="F33" s="212"/>
      <c r="G33" s="213"/>
      <c r="H33" s="91"/>
    </row>
    <row r="34" spans="1:8" s="38" customFormat="1" ht="15" customHeight="1">
      <c r="A34" s="43" t="s">
        <v>3</v>
      </c>
      <c r="B34" s="44" t="s">
        <v>66</v>
      </c>
      <c r="C34" s="43" t="s">
        <v>67</v>
      </c>
      <c r="D34" s="43" t="s">
        <v>40</v>
      </c>
      <c r="E34" s="43" t="s">
        <v>68</v>
      </c>
      <c r="F34" s="43" t="s">
        <v>69</v>
      </c>
      <c r="G34" s="43" t="s">
        <v>13</v>
      </c>
      <c r="H34" s="91"/>
    </row>
    <row r="35" spans="1:8" s="38" customFormat="1" ht="15" customHeight="1">
      <c r="A35" s="39" t="s">
        <v>71</v>
      </c>
      <c r="B35" s="40"/>
      <c r="C35" s="41"/>
      <c r="D35" s="42"/>
      <c r="E35" s="42"/>
      <c r="F35" s="42"/>
      <c r="G35" s="42"/>
      <c r="H35" s="91"/>
    </row>
    <row r="36" spans="1:8">
      <c r="A36" s="32"/>
      <c r="B36" s="133"/>
      <c r="C36" s="133"/>
      <c r="D36" s="140"/>
      <c r="E36" s="141"/>
      <c r="F36" s="141"/>
      <c r="G36" s="34"/>
    </row>
    <row r="37" spans="1:8" s="38" customFormat="1" ht="14.25" customHeight="1">
      <c r="A37" s="195" t="s">
        <v>106</v>
      </c>
      <c r="B37" s="195"/>
      <c r="C37" s="195"/>
      <c r="D37" s="195"/>
      <c r="E37" s="195"/>
      <c r="F37" s="195"/>
      <c r="G37" s="195"/>
      <c r="H37" s="91"/>
    </row>
    <row r="38" spans="1:8" s="38" customFormat="1" ht="14.25" customHeight="1">
      <c r="A38" s="43" t="s">
        <v>3</v>
      </c>
      <c r="B38" s="44" t="s">
        <v>66</v>
      </c>
      <c r="C38" s="43" t="s">
        <v>67</v>
      </c>
      <c r="D38" s="43" t="s">
        <v>40</v>
      </c>
      <c r="E38" s="43" t="s">
        <v>68</v>
      </c>
      <c r="F38" s="43" t="s">
        <v>69</v>
      </c>
      <c r="G38" s="43" t="s">
        <v>13</v>
      </c>
      <c r="H38" s="91"/>
    </row>
    <row r="39" spans="1:8" s="38" customFormat="1" ht="14.25" customHeight="1">
      <c r="A39" s="39" t="s">
        <v>85</v>
      </c>
      <c r="B39" s="40"/>
      <c r="C39" s="41"/>
      <c r="D39" s="42"/>
      <c r="E39" s="42"/>
      <c r="F39" s="42"/>
      <c r="G39" s="42"/>
      <c r="H39" s="91"/>
    </row>
    <row r="40" spans="1:8" s="38" customFormat="1" ht="14.25" customHeight="1">
      <c r="A40" s="39" t="s">
        <v>86</v>
      </c>
      <c r="B40" s="40"/>
      <c r="C40" s="41"/>
      <c r="D40" s="42"/>
      <c r="E40" s="42"/>
      <c r="F40" s="42"/>
      <c r="G40" s="42"/>
      <c r="H40" s="91"/>
    </row>
    <row r="41" spans="1:8" s="38" customFormat="1" ht="14.25" customHeight="1">
      <c r="A41" s="45"/>
      <c r="B41" s="46"/>
      <c r="C41" s="47"/>
      <c r="D41" s="48"/>
      <c r="E41" s="48"/>
      <c r="F41" s="48"/>
      <c r="G41" s="49"/>
      <c r="H41" s="91"/>
    </row>
    <row r="42" spans="1:8" ht="23.25" customHeight="1">
      <c r="A42" s="210" t="s">
        <v>14</v>
      </c>
      <c r="B42" s="210"/>
      <c r="C42" s="210"/>
      <c r="D42" s="210"/>
      <c r="E42" s="210"/>
      <c r="F42" s="210"/>
      <c r="G42" s="210"/>
    </row>
    <row r="43" spans="1:8" ht="26.25" customHeight="1">
      <c r="A43" s="31" t="s">
        <v>3</v>
      </c>
      <c r="B43" s="176" t="s">
        <v>15</v>
      </c>
      <c r="C43" s="176"/>
      <c r="D43" s="176"/>
      <c r="E43" s="176"/>
      <c r="F43" s="176"/>
      <c r="G43" s="176"/>
    </row>
    <row r="44" spans="1:8" ht="28.9" customHeight="1">
      <c r="A44" s="29" t="s">
        <v>16</v>
      </c>
      <c r="B44" s="208" t="s">
        <v>35</v>
      </c>
      <c r="C44" s="208"/>
      <c r="D44" s="208"/>
      <c r="E44" s="208"/>
      <c r="F44" s="208"/>
      <c r="G44" s="208"/>
    </row>
    <row r="45" spans="1:8">
      <c r="A45" s="30" t="s">
        <v>47</v>
      </c>
      <c r="B45" s="209" t="s">
        <v>102</v>
      </c>
      <c r="C45" s="209"/>
      <c r="D45" s="209"/>
      <c r="E45" s="209"/>
      <c r="F45" s="209"/>
      <c r="G45" s="209"/>
    </row>
    <row r="46" spans="1:8" ht="27.65" customHeight="1">
      <c r="A46" s="30" t="s">
        <v>46</v>
      </c>
      <c r="B46" s="186" t="s">
        <v>17</v>
      </c>
      <c r="C46" s="186"/>
      <c r="D46" s="186"/>
      <c r="E46" s="186"/>
      <c r="F46" s="186"/>
      <c r="G46" s="186"/>
    </row>
    <row r="47" spans="1:8">
      <c r="A47" s="30" t="s">
        <v>48</v>
      </c>
      <c r="B47" s="186" t="s">
        <v>80</v>
      </c>
      <c r="C47" s="186"/>
      <c r="D47" s="186"/>
      <c r="E47" s="186"/>
      <c r="F47" s="186"/>
      <c r="G47" s="186"/>
    </row>
    <row r="48" spans="1:8">
      <c r="A48" s="30" t="s">
        <v>49</v>
      </c>
      <c r="B48" s="186" t="s">
        <v>81</v>
      </c>
      <c r="C48" s="186"/>
      <c r="D48" s="186"/>
      <c r="E48" s="186"/>
      <c r="F48" s="186"/>
      <c r="G48" s="186"/>
    </row>
    <row r="49" spans="1:7" ht="40.15" customHeight="1">
      <c r="A49" s="30" t="s">
        <v>50</v>
      </c>
      <c r="B49" s="186" t="s">
        <v>103</v>
      </c>
      <c r="C49" s="186"/>
      <c r="D49" s="186"/>
      <c r="E49" s="186"/>
      <c r="F49" s="186"/>
      <c r="G49" s="186"/>
    </row>
    <row r="50" spans="1:7" ht="33.65" customHeight="1">
      <c r="A50" s="30" t="s">
        <v>51</v>
      </c>
      <c r="B50" s="186" t="s">
        <v>122</v>
      </c>
      <c r="C50" s="186"/>
      <c r="D50" s="186"/>
      <c r="E50" s="186"/>
      <c r="F50" s="186"/>
      <c r="G50" s="186"/>
    </row>
    <row r="51" spans="1:7" ht="36.65" customHeight="1">
      <c r="A51" s="30" t="s">
        <v>52</v>
      </c>
      <c r="B51" s="186" t="s">
        <v>104</v>
      </c>
      <c r="C51" s="186"/>
      <c r="D51" s="186"/>
      <c r="E51" s="186"/>
      <c r="F51" s="186"/>
      <c r="G51" s="186"/>
    </row>
    <row r="52" spans="1:7">
      <c r="A52" s="30" t="s">
        <v>72</v>
      </c>
      <c r="B52" s="209" t="s">
        <v>123</v>
      </c>
      <c r="C52" s="209"/>
      <c r="D52" s="209"/>
      <c r="E52" s="209"/>
      <c r="F52" s="209"/>
      <c r="G52" s="209"/>
    </row>
    <row r="53" spans="1:7">
      <c r="A53" s="30" t="s">
        <v>73</v>
      </c>
      <c r="B53" s="209" t="s">
        <v>84</v>
      </c>
      <c r="C53" s="209"/>
      <c r="D53" s="209"/>
      <c r="E53" s="209"/>
      <c r="F53" s="209"/>
      <c r="G53" s="209"/>
    </row>
    <row r="54" spans="1:7" ht="20.25" customHeight="1">
      <c r="A54" s="30" t="s">
        <v>87</v>
      </c>
      <c r="B54" s="186" t="s">
        <v>75</v>
      </c>
      <c r="C54" s="186"/>
      <c r="D54" s="186"/>
      <c r="E54" s="186"/>
      <c r="F54" s="186"/>
      <c r="G54" s="186"/>
    </row>
    <row r="55" spans="1:7" ht="36.65" customHeight="1">
      <c r="A55" s="30" t="s">
        <v>91</v>
      </c>
      <c r="B55" s="186" t="s">
        <v>74</v>
      </c>
      <c r="C55" s="186"/>
      <c r="D55" s="186"/>
      <c r="E55" s="186"/>
      <c r="F55" s="186"/>
      <c r="G55" s="186"/>
    </row>
    <row r="56" spans="1:7" ht="13.5" customHeight="1"/>
  </sheetData>
  <sheetProtection algorithmName="SHA-512" hashValue="q91RRAqGCf6ipagwaO0PHKVlTJDFqWgEqcQrtBDldqNustIB1a8LCbvusy9nXahqMEu3e1DHxb1IGx6efsaLXQ==" saltValue="M0p6UiOaUKyf7LgDtxrqcg==" spinCount="100000" sheet="1" objects="1" scenarios="1"/>
  <mergeCells count="40">
    <mergeCell ref="A7:G7"/>
    <mergeCell ref="A1:E1"/>
    <mergeCell ref="A2:G2"/>
    <mergeCell ref="C3:D3"/>
    <mergeCell ref="C4:D4"/>
    <mergeCell ref="C5:D5"/>
    <mergeCell ref="C24:D24"/>
    <mergeCell ref="E24:G24"/>
    <mergeCell ref="C9:C11"/>
    <mergeCell ref="F9:F12"/>
    <mergeCell ref="G9:G12"/>
    <mergeCell ref="C13:C15"/>
    <mergeCell ref="F13:F16"/>
    <mergeCell ref="G13:G16"/>
    <mergeCell ref="A18:G18"/>
    <mergeCell ref="C19:D19"/>
    <mergeCell ref="C20:D20"/>
    <mergeCell ref="A22:G22"/>
    <mergeCell ref="C23:D23"/>
    <mergeCell ref="B46:G46"/>
    <mergeCell ref="C25:D25"/>
    <mergeCell ref="E25:G25"/>
    <mergeCell ref="A27:G27"/>
    <mergeCell ref="C28:D28"/>
    <mergeCell ref="C29:D29"/>
    <mergeCell ref="A33:G33"/>
    <mergeCell ref="A37:G37"/>
    <mergeCell ref="A42:G42"/>
    <mergeCell ref="B43:G43"/>
    <mergeCell ref="B44:G44"/>
    <mergeCell ref="B45:G45"/>
    <mergeCell ref="B53:G53"/>
    <mergeCell ref="B54:G54"/>
    <mergeCell ref="B55:G55"/>
    <mergeCell ref="B47:G47"/>
    <mergeCell ref="B48:G48"/>
    <mergeCell ref="B49:G49"/>
    <mergeCell ref="B50:G50"/>
    <mergeCell ref="B51:G51"/>
    <mergeCell ref="B52:G52"/>
  </mergeCells>
  <dataValidations count="2">
    <dataValidation operator="lessThanOrEqual" allowBlank="1" showInputMessage="1" showErrorMessage="1" sqref="C8:C9 C3:C5 C6:G6 F8:G9 B23:C26 F23:G23 C13 C43:C46 E3:G5 B21:H21 B3:B6 B34:G36 H36 B38:G41 B8:B11 H8:H11 B31:G31 B12:D12 D13:E15 B13:B15 H13:H15 B16:D16 H17:H18 G19 E23:E26 E28:G28 B43:B55 B32:H32 B17:G17 F13:G13 E30 H42:H55 C49:C55 B19:C20 E19:F20 B28:C30 F29:F30 E8:E11 D8:D10" xr:uid="{E0D08D4B-CEAF-448E-95C8-9C9457850120}"/>
    <dataValidation type="custom" operator="lessThanOrEqual" allowBlank="1" showInputMessage="1" showErrorMessage="1" sqref="D11" xr:uid="{968A1F00-5D04-4BB0-952D-AAA77AFA6085}">
      <formula1>D11&lt;=0.5</formula1>
    </dataValidation>
  </dataValidations>
  <pageMargins left="0.70866141732283472" right="0.70866141732283472" top="0.74803149606299213" bottom="0.74803149606299213" header="0.31496062992125984" footer="0.31496062992125984"/>
  <pageSetup paperSize="9"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3C2E-5E2E-407A-98C0-AF320EDDBF10}">
  <sheetPr>
    <tabColor theme="0"/>
    <pageSetUpPr fitToPage="1"/>
  </sheetPr>
  <dimension ref="A1:H56"/>
  <sheetViews>
    <sheetView showGridLines="0" tabSelected="1" view="pageBreakPreview" topLeftCell="B17" zoomScale="90" zoomScaleNormal="90" zoomScaleSheetLayoutView="90" workbookViewId="0">
      <selection activeCell="H31" sqref="H31"/>
    </sheetView>
  </sheetViews>
  <sheetFormatPr defaultColWidth="8.81640625" defaultRowHeight="11.5"/>
  <cols>
    <col min="1" max="1" width="8.26953125" style="11" customWidth="1"/>
    <col min="2" max="2" width="72.54296875" style="11" customWidth="1"/>
    <col min="3" max="3" width="17.7265625" style="11" customWidth="1"/>
    <col min="4" max="4" width="17.7265625" style="12" customWidth="1"/>
    <col min="5" max="5" width="29.26953125" style="12" bestFit="1" customWidth="1"/>
    <col min="6" max="6" width="34" style="12" customWidth="1"/>
    <col min="7" max="7" width="34.54296875" style="12" customWidth="1"/>
    <col min="8" max="8" width="76.81640625" style="85" customWidth="1"/>
    <col min="9" max="9" width="8.81640625" style="11"/>
    <col min="10" max="10" width="11.26953125" style="11" bestFit="1" customWidth="1"/>
    <col min="11" max="16384" width="8.81640625" style="11"/>
  </cols>
  <sheetData>
    <row r="1" spans="1:8" ht="60.75" customHeight="1">
      <c r="A1" s="202" t="s">
        <v>140</v>
      </c>
      <c r="B1" s="203"/>
      <c r="C1" s="203"/>
      <c r="D1" s="203"/>
      <c r="E1" s="203"/>
      <c r="F1" s="128" t="s">
        <v>55</v>
      </c>
      <c r="G1" s="147" t="s">
        <v>58</v>
      </c>
    </row>
    <row r="2" spans="1:8" ht="24.75" customHeight="1">
      <c r="A2" s="199" t="s">
        <v>59</v>
      </c>
      <c r="B2" s="200"/>
      <c r="C2" s="200"/>
      <c r="D2" s="200"/>
      <c r="E2" s="200"/>
      <c r="F2" s="200"/>
      <c r="G2" s="201"/>
    </row>
    <row r="3" spans="1:8" ht="30" customHeight="1">
      <c r="A3" s="31" t="s">
        <v>3</v>
      </c>
      <c r="B3" s="63" t="s">
        <v>4</v>
      </c>
      <c r="C3" s="205" t="s">
        <v>5</v>
      </c>
      <c r="D3" s="205"/>
      <c r="E3" s="31" t="s">
        <v>117</v>
      </c>
      <c r="F3" s="31" t="s">
        <v>45</v>
      </c>
      <c r="G3" s="31" t="s">
        <v>60</v>
      </c>
    </row>
    <row r="4" spans="1:8" ht="14.5" customHeight="1">
      <c r="A4" s="72" t="s">
        <v>6</v>
      </c>
      <c r="B4" s="64" t="s">
        <v>56</v>
      </c>
      <c r="C4" s="206" t="s">
        <v>8</v>
      </c>
      <c r="D4" s="207"/>
      <c r="E4" s="149">
        <f>'2. Prijsinvulformulier 2026'!E4</f>
        <v>0</v>
      </c>
      <c r="F4" s="94">
        <v>5826</v>
      </c>
      <c r="G4" s="170">
        <f>E4*F4</f>
        <v>0</v>
      </c>
      <c r="H4" s="92"/>
    </row>
    <row r="5" spans="1:8" ht="14.5" customHeight="1">
      <c r="A5" s="72" t="s">
        <v>53</v>
      </c>
      <c r="B5" s="64" t="s">
        <v>57</v>
      </c>
      <c r="C5" s="206" t="s">
        <v>8</v>
      </c>
      <c r="D5" s="207"/>
      <c r="E5" s="149">
        <f>'2. Prijsinvulformulier 2026'!E5</f>
        <v>0</v>
      </c>
      <c r="F5" s="94">
        <v>5826</v>
      </c>
      <c r="G5" s="170">
        <f>E5*F5</f>
        <v>0</v>
      </c>
      <c r="H5" s="92"/>
    </row>
    <row r="6" spans="1:8">
      <c r="A6" s="32"/>
      <c r="B6" s="129"/>
      <c r="C6" s="129"/>
      <c r="D6" s="130"/>
      <c r="E6" s="131"/>
      <c r="F6" s="132"/>
      <c r="G6" s="33"/>
    </row>
    <row r="7" spans="1:8" ht="20.25" customHeight="1">
      <c r="A7" s="199" t="s">
        <v>0</v>
      </c>
      <c r="B7" s="200"/>
      <c r="C7" s="200"/>
      <c r="D7" s="200"/>
      <c r="E7" s="200"/>
      <c r="F7" s="200"/>
      <c r="G7" s="201"/>
    </row>
    <row r="8" spans="1:8" ht="25">
      <c r="A8" s="31" t="s">
        <v>3</v>
      </c>
      <c r="B8" s="63" t="s">
        <v>4</v>
      </c>
      <c r="C8" s="31" t="s">
        <v>5</v>
      </c>
      <c r="D8" s="31" t="s">
        <v>7</v>
      </c>
      <c r="E8" s="31" t="s">
        <v>117</v>
      </c>
      <c r="F8" s="31" t="s">
        <v>45</v>
      </c>
      <c r="G8" s="31" t="s">
        <v>60</v>
      </c>
    </row>
    <row r="9" spans="1:8" ht="12.5">
      <c r="A9" s="72" t="s">
        <v>97</v>
      </c>
      <c r="B9" s="64" t="s">
        <v>77</v>
      </c>
      <c r="C9" s="216" t="s">
        <v>8</v>
      </c>
      <c r="D9" s="150"/>
      <c r="E9" s="148">
        <f>SUM(E10:E12)</f>
        <v>0</v>
      </c>
      <c r="F9" s="187">
        <v>2998</v>
      </c>
      <c r="G9" s="190">
        <f>F9*E9</f>
        <v>0</v>
      </c>
      <c r="H9" s="92"/>
    </row>
    <row r="10" spans="1:8" ht="12.5">
      <c r="A10" s="72" t="s">
        <v>12</v>
      </c>
      <c r="B10" s="93" t="s">
        <v>88</v>
      </c>
      <c r="C10" s="216"/>
      <c r="D10" s="149">
        <f>'2. Prijsinvulformulier 2026'!D10</f>
        <v>0</v>
      </c>
      <c r="E10" s="148">
        <f>D10</f>
        <v>0</v>
      </c>
      <c r="F10" s="188"/>
      <c r="G10" s="191"/>
      <c r="H10" s="92"/>
    </row>
    <row r="11" spans="1:8" ht="12.5">
      <c r="A11" s="72" t="s">
        <v>98</v>
      </c>
      <c r="B11" s="93" t="s">
        <v>95</v>
      </c>
      <c r="C11" s="216"/>
      <c r="D11" s="62"/>
      <c r="E11" s="148">
        <f>D11*E20</f>
        <v>0</v>
      </c>
      <c r="F11" s="188"/>
      <c r="G11" s="191"/>
    </row>
    <row r="12" spans="1:8" s="53" customFormat="1" ht="25.5">
      <c r="A12" s="51" t="s">
        <v>99</v>
      </c>
      <c r="B12" s="55" t="s">
        <v>107</v>
      </c>
      <c r="C12" s="52"/>
      <c r="D12" s="62"/>
      <c r="E12" s="148">
        <f>D12*E29</f>
        <v>0</v>
      </c>
      <c r="F12" s="189"/>
      <c r="G12" s="192"/>
      <c r="H12" s="86"/>
    </row>
    <row r="13" spans="1:8" ht="12.5">
      <c r="A13" s="72" t="s">
        <v>39</v>
      </c>
      <c r="B13" s="64" t="s">
        <v>78</v>
      </c>
      <c r="C13" s="216" t="s">
        <v>8</v>
      </c>
      <c r="D13" s="150"/>
      <c r="E13" s="148">
        <f>SUM(E14:E16)</f>
        <v>0</v>
      </c>
      <c r="F13" s="187">
        <v>2828</v>
      </c>
      <c r="G13" s="190">
        <f>F13*E13</f>
        <v>0</v>
      </c>
    </row>
    <row r="14" spans="1:8" ht="12.5">
      <c r="A14" s="72" t="s">
        <v>100</v>
      </c>
      <c r="B14" s="93" t="s">
        <v>89</v>
      </c>
      <c r="C14" s="216"/>
      <c r="D14" s="149">
        <f>'2. Prijsinvulformulier 2026'!D14</f>
        <v>0</v>
      </c>
      <c r="E14" s="148">
        <f>D14</f>
        <v>0</v>
      </c>
      <c r="F14" s="188"/>
      <c r="G14" s="191"/>
      <c r="H14" s="92"/>
    </row>
    <row r="15" spans="1:8" ht="12.5">
      <c r="A15" s="72" t="s">
        <v>79</v>
      </c>
      <c r="B15" s="93" t="s">
        <v>96</v>
      </c>
      <c r="C15" s="216"/>
      <c r="D15" s="62"/>
      <c r="E15" s="148">
        <f>D15*E20</f>
        <v>0</v>
      </c>
      <c r="F15" s="188"/>
      <c r="G15" s="191"/>
      <c r="H15" s="92"/>
    </row>
    <row r="16" spans="1:8" s="53" customFormat="1" ht="25.5">
      <c r="A16" s="51" t="s">
        <v>101</v>
      </c>
      <c r="B16" s="55" t="s">
        <v>108</v>
      </c>
      <c r="C16" s="52"/>
      <c r="D16" s="62"/>
      <c r="E16" s="148">
        <f>D16*E29</f>
        <v>0</v>
      </c>
      <c r="F16" s="189"/>
      <c r="G16" s="192"/>
      <c r="H16" s="86"/>
    </row>
    <row r="17" spans="1:8">
      <c r="A17" s="32"/>
      <c r="B17" s="133"/>
      <c r="C17" s="133"/>
      <c r="D17" s="130"/>
      <c r="E17" s="131"/>
      <c r="F17" s="132"/>
      <c r="G17" s="33"/>
    </row>
    <row r="18" spans="1:8" s="66" customFormat="1" ht="20.25" customHeight="1">
      <c r="A18" s="199" t="s">
        <v>9</v>
      </c>
      <c r="B18" s="200"/>
      <c r="C18" s="200"/>
      <c r="D18" s="200"/>
      <c r="E18" s="200"/>
      <c r="F18" s="200"/>
      <c r="G18" s="201"/>
      <c r="H18" s="87"/>
    </row>
    <row r="19" spans="1:8" s="35" customFormat="1" ht="16.5" customHeight="1">
      <c r="A19" s="74" t="s">
        <v>64</v>
      </c>
      <c r="B19" s="134" t="s">
        <v>4</v>
      </c>
      <c r="C19" s="193" t="s">
        <v>5</v>
      </c>
      <c r="D19" s="193"/>
      <c r="E19" s="76" t="s">
        <v>117</v>
      </c>
      <c r="F19" s="78" t="s">
        <v>76</v>
      </c>
      <c r="G19" s="135"/>
      <c r="H19" s="88"/>
    </row>
    <row r="20" spans="1:8" s="35" customFormat="1" ht="18.75" customHeight="1">
      <c r="A20" s="54" t="s">
        <v>119</v>
      </c>
      <c r="B20" s="55" t="s">
        <v>90</v>
      </c>
      <c r="C20" s="194" t="s">
        <v>118</v>
      </c>
      <c r="D20" s="194"/>
      <c r="E20" s="97">
        <v>70.34</v>
      </c>
      <c r="F20" s="57">
        <v>2029</v>
      </c>
      <c r="G20" s="56"/>
      <c r="H20" s="88"/>
    </row>
    <row r="21" spans="1:8">
      <c r="A21" s="32"/>
      <c r="B21" s="133"/>
      <c r="C21" s="133"/>
      <c r="D21" s="130"/>
      <c r="E21" s="131"/>
      <c r="F21" s="132"/>
      <c r="G21" s="33"/>
    </row>
    <row r="22" spans="1:8" s="66" customFormat="1" ht="22.5" customHeight="1">
      <c r="A22" s="199" t="s">
        <v>38</v>
      </c>
      <c r="B22" s="200"/>
      <c r="C22" s="200"/>
      <c r="D22" s="200"/>
      <c r="E22" s="200"/>
      <c r="F22" s="200"/>
      <c r="G22" s="201"/>
      <c r="H22" s="87"/>
    </row>
    <row r="23" spans="1:8" ht="24" customHeight="1">
      <c r="A23" s="31" t="s">
        <v>3</v>
      </c>
      <c r="B23" s="63" t="s">
        <v>4</v>
      </c>
      <c r="C23" s="205" t="s">
        <v>11</v>
      </c>
      <c r="D23" s="205"/>
      <c r="E23" s="31"/>
      <c r="F23" s="31"/>
      <c r="G23" s="31"/>
    </row>
    <row r="24" spans="1:8" ht="25">
      <c r="A24" s="73" t="s">
        <v>83</v>
      </c>
      <c r="B24" s="64" t="s">
        <v>61</v>
      </c>
      <c r="C24" s="196">
        <f>1-D11</f>
        <v>1</v>
      </c>
      <c r="D24" s="196"/>
      <c r="E24" s="197"/>
      <c r="F24" s="197"/>
      <c r="G24" s="197"/>
    </row>
    <row r="25" spans="1:8" ht="25">
      <c r="A25" s="73" t="s">
        <v>70</v>
      </c>
      <c r="B25" s="64" t="s">
        <v>62</v>
      </c>
      <c r="C25" s="196">
        <f>1-D15</f>
        <v>1</v>
      </c>
      <c r="D25" s="196"/>
      <c r="E25" s="197"/>
      <c r="F25" s="197"/>
      <c r="G25" s="197"/>
    </row>
    <row r="26" spans="1:8">
      <c r="A26" s="67"/>
      <c r="B26" s="68"/>
      <c r="C26" s="69"/>
      <c r="D26" s="69"/>
      <c r="E26" s="70"/>
      <c r="F26" s="70"/>
      <c r="G26" s="71"/>
    </row>
    <row r="27" spans="1:8" s="35" customFormat="1" ht="31.5" customHeight="1">
      <c r="A27" s="198" t="s">
        <v>63</v>
      </c>
      <c r="B27" s="198"/>
      <c r="C27" s="198"/>
      <c r="D27" s="198"/>
      <c r="E27" s="198"/>
      <c r="F27" s="198"/>
      <c r="G27" s="198"/>
      <c r="H27" s="88"/>
    </row>
    <row r="28" spans="1:8" s="35" customFormat="1" ht="21.75" customHeight="1">
      <c r="A28" s="74" t="s">
        <v>64</v>
      </c>
      <c r="B28" s="75" t="s">
        <v>65</v>
      </c>
      <c r="C28" s="193" t="s">
        <v>5</v>
      </c>
      <c r="D28" s="193"/>
      <c r="E28" s="76" t="s">
        <v>10</v>
      </c>
      <c r="F28" s="77" t="s">
        <v>76</v>
      </c>
      <c r="G28" s="77"/>
      <c r="H28" s="88"/>
    </row>
    <row r="29" spans="1:8" s="35" customFormat="1" ht="12.5">
      <c r="A29" s="54" t="s">
        <v>120</v>
      </c>
      <c r="B29" s="55" t="s">
        <v>109</v>
      </c>
      <c r="C29" s="194" t="s">
        <v>118</v>
      </c>
      <c r="D29" s="194"/>
      <c r="E29" s="96">
        <v>28.97</v>
      </c>
      <c r="F29" s="58">
        <v>2029</v>
      </c>
      <c r="G29" s="56"/>
      <c r="H29" s="89"/>
    </row>
    <row r="30" spans="1:8" s="35" customFormat="1" ht="22.5" customHeight="1" thickBot="1">
      <c r="A30" s="36"/>
      <c r="B30" s="136"/>
      <c r="C30" s="137"/>
      <c r="D30" s="137"/>
      <c r="E30" s="138"/>
      <c r="F30" s="139"/>
      <c r="G30" s="37"/>
      <c r="H30" s="89"/>
    </row>
    <row r="31" spans="1:8" s="59" customFormat="1" ht="26.25" customHeight="1" thickBot="1">
      <c r="A31" s="142"/>
      <c r="B31" s="143"/>
      <c r="C31" s="144"/>
      <c r="D31" s="145"/>
      <c r="E31" s="145"/>
      <c r="F31" s="83" t="s">
        <v>126</v>
      </c>
      <c r="G31" s="146">
        <f>SUM(G4+G5+G9+G13)</f>
        <v>0</v>
      </c>
      <c r="H31" s="90"/>
    </row>
    <row r="32" spans="1:8">
      <c r="A32" s="32"/>
      <c r="B32" s="133"/>
      <c r="C32" s="133"/>
      <c r="D32" s="140"/>
      <c r="E32" s="141"/>
      <c r="F32" s="141"/>
      <c r="G32" s="34"/>
    </row>
    <row r="33" spans="1:8" s="38" customFormat="1" ht="15" customHeight="1">
      <c r="A33" s="211" t="s">
        <v>105</v>
      </c>
      <c r="B33" s="212"/>
      <c r="C33" s="212"/>
      <c r="D33" s="212"/>
      <c r="E33" s="212"/>
      <c r="F33" s="212"/>
      <c r="G33" s="213"/>
      <c r="H33" s="91"/>
    </row>
    <row r="34" spans="1:8" s="38" customFormat="1" ht="15" customHeight="1">
      <c r="A34" s="43" t="s">
        <v>3</v>
      </c>
      <c r="B34" s="44" t="s">
        <v>66</v>
      </c>
      <c r="C34" s="43" t="s">
        <v>67</v>
      </c>
      <c r="D34" s="43" t="s">
        <v>40</v>
      </c>
      <c r="E34" s="43" t="s">
        <v>68</v>
      </c>
      <c r="F34" s="43" t="s">
        <v>69</v>
      </c>
      <c r="G34" s="43" t="s">
        <v>13</v>
      </c>
      <c r="H34" s="91"/>
    </row>
    <row r="35" spans="1:8" s="38" customFormat="1" ht="15" customHeight="1">
      <c r="A35" s="39" t="s">
        <v>71</v>
      </c>
      <c r="B35" s="40"/>
      <c r="C35" s="41"/>
      <c r="D35" s="42"/>
      <c r="E35" s="42"/>
      <c r="F35" s="42"/>
      <c r="G35" s="42"/>
      <c r="H35" s="91"/>
    </row>
    <row r="36" spans="1:8">
      <c r="A36" s="32"/>
      <c r="B36" s="133"/>
      <c r="C36" s="133"/>
      <c r="D36" s="140"/>
      <c r="E36" s="141"/>
      <c r="F36" s="141"/>
      <c r="G36" s="34"/>
    </row>
    <row r="37" spans="1:8" s="38" customFormat="1" ht="14.25" customHeight="1">
      <c r="A37" s="195" t="s">
        <v>106</v>
      </c>
      <c r="B37" s="195"/>
      <c r="C37" s="195"/>
      <c r="D37" s="195"/>
      <c r="E37" s="195"/>
      <c r="F37" s="195"/>
      <c r="G37" s="195"/>
      <c r="H37" s="91"/>
    </row>
    <row r="38" spans="1:8" s="38" customFormat="1" ht="14.25" customHeight="1">
      <c r="A38" s="43" t="s">
        <v>3</v>
      </c>
      <c r="B38" s="44" t="s">
        <v>66</v>
      </c>
      <c r="C38" s="43" t="s">
        <v>67</v>
      </c>
      <c r="D38" s="43" t="s">
        <v>40</v>
      </c>
      <c r="E38" s="43" t="s">
        <v>68</v>
      </c>
      <c r="F38" s="43" t="s">
        <v>69</v>
      </c>
      <c r="G38" s="43" t="s">
        <v>13</v>
      </c>
      <c r="H38" s="91"/>
    </row>
    <row r="39" spans="1:8" s="38" customFormat="1" ht="14.25" customHeight="1">
      <c r="A39" s="39" t="s">
        <v>85</v>
      </c>
      <c r="B39" s="40"/>
      <c r="C39" s="41"/>
      <c r="D39" s="42"/>
      <c r="E39" s="42"/>
      <c r="F39" s="42"/>
      <c r="G39" s="42"/>
      <c r="H39" s="91"/>
    </row>
    <row r="40" spans="1:8" s="38" customFormat="1" ht="14.25" customHeight="1">
      <c r="A40" s="39" t="s">
        <v>86</v>
      </c>
      <c r="B40" s="40"/>
      <c r="C40" s="41"/>
      <c r="D40" s="42"/>
      <c r="E40" s="42"/>
      <c r="F40" s="42"/>
      <c r="G40" s="42"/>
      <c r="H40" s="91"/>
    </row>
    <row r="41" spans="1:8" s="38" customFormat="1" ht="14.25" customHeight="1">
      <c r="A41" s="45"/>
      <c r="B41" s="46"/>
      <c r="C41" s="47"/>
      <c r="D41" s="48"/>
      <c r="E41" s="48"/>
      <c r="F41" s="48"/>
      <c r="G41" s="49"/>
      <c r="H41" s="91"/>
    </row>
    <row r="42" spans="1:8" ht="23.25" customHeight="1">
      <c r="A42" s="210" t="s">
        <v>14</v>
      </c>
      <c r="B42" s="210"/>
      <c r="C42" s="210"/>
      <c r="D42" s="210"/>
      <c r="E42" s="210"/>
      <c r="F42" s="210"/>
      <c r="G42" s="210"/>
    </row>
    <row r="43" spans="1:8" ht="26.25" customHeight="1">
      <c r="A43" s="31" t="s">
        <v>3</v>
      </c>
      <c r="B43" s="176" t="s">
        <v>15</v>
      </c>
      <c r="C43" s="176"/>
      <c r="D43" s="176"/>
      <c r="E43" s="176"/>
      <c r="F43" s="176"/>
      <c r="G43" s="176"/>
    </row>
    <row r="44" spans="1:8" ht="28.9" customHeight="1">
      <c r="A44" s="29" t="s">
        <v>16</v>
      </c>
      <c r="B44" s="208" t="s">
        <v>35</v>
      </c>
      <c r="C44" s="208"/>
      <c r="D44" s="208"/>
      <c r="E44" s="208"/>
      <c r="F44" s="208"/>
      <c r="G44" s="208"/>
    </row>
    <row r="45" spans="1:8">
      <c r="A45" s="30" t="s">
        <v>47</v>
      </c>
      <c r="B45" s="209" t="s">
        <v>102</v>
      </c>
      <c r="C45" s="209"/>
      <c r="D45" s="209"/>
      <c r="E45" s="209"/>
      <c r="F45" s="209"/>
      <c r="G45" s="209"/>
    </row>
    <row r="46" spans="1:8" ht="27.65" customHeight="1">
      <c r="A46" s="30" t="s">
        <v>46</v>
      </c>
      <c r="B46" s="186" t="s">
        <v>17</v>
      </c>
      <c r="C46" s="186"/>
      <c r="D46" s="186"/>
      <c r="E46" s="186"/>
      <c r="F46" s="186"/>
      <c r="G46" s="186"/>
    </row>
    <row r="47" spans="1:8">
      <c r="A47" s="30" t="s">
        <v>48</v>
      </c>
      <c r="B47" s="186" t="s">
        <v>80</v>
      </c>
      <c r="C47" s="186"/>
      <c r="D47" s="186"/>
      <c r="E47" s="186"/>
      <c r="F47" s="186"/>
      <c r="G47" s="186"/>
    </row>
    <row r="48" spans="1:8">
      <c r="A48" s="30" t="s">
        <v>49</v>
      </c>
      <c r="B48" s="186" t="s">
        <v>81</v>
      </c>
      <c r="C48" s="186"/>
      <c r="D48" s="186"/>
      <c r="E48" s="186"/>
      <c r="F48" s="186"/>
      <c r="G48" s="186"/>
    </row>
    <row r="49" spans="1:7" ht="40.15" customHeight="1">
      <c r="A49" s="30" t="s">
        <v>50</v>
      </c>
      <c r="B49" s="186" t="s">
        <v>103</v>
      </c>
      <c r="C49" s="186"/>
      <c r="D49" s="186"/>
      <c r="E49" s="186"/>
      <c r="F49" s="186"/>
      <c r="G49" s="186"/>
    </row>
    <row r="50" spans="1:7" ht="33.65" customHeight="1">
      <c r="A50" s="30" t="s">
        <v>51</v>
      </c>
      <c r="B50" s="186" t="s">
        <v>122</v>
      </c>
      <c r="C50" s="186"/>
      <c r="D50" s="186"/>
      <c r="E50" s="186"/>
      <c r="F50" s="186"/>
      <c r="G50" s="186"/>
    </row>
    <row r="51" spans="1:7" ht="36.65" customHeight="1">
      <c r="A51" s="30" t="s">
        <v>52</v>
      </c>
      <c r="B51" s="186" t="s">
        <v>104</v>
      </c>
      <c r="C51" s="186"/>
      <c r="D51" s="186"/>
      <c r="E51" s="186"/>
      <c r="F51" s="186"/>
      <c r="G51" s="186"/>
    </row>
    <row r="52" spans="1:7">
      <c r="A52" s="30" t="s">
        <v>72</v>
      </c>
      <c r="B52" s="209" t="s">
        <v>123</v>
      </c>
      <c r="C52" s="209"/>
      <c r="D52" s="209"/>
      <c r="E52" s="209"/>
      <c r="F52" s="209"/>
      <c r="G52" s="209"/>
    </row>
    <row r="53" spans="1:7">
      <c r="A53" s="30" t="s">
        <v>73</v>
      </c>
      <c r="B53" s="209" t="s">
        <v>84</v>
      </c>
      <c r="C53" s="209"/>
      <c r="D53" s="209"/>
      <c r="E53" s="209"/>
      <c r="F53" s="209"/>
      <c r="G53" s="209"/>
    </row>
    <row r="54" spans="1:7" ht="20.25" customHeight="1">
      <c r="A54" s="30" t="s">
        <v>87</v>
      </c>
      <c r="B54" s="186" t="s">
        <v>75</v>
      </c>
      <c r="C54" s="186"/>
      <c r="D54" s="186"/>
      <c r="E54" s="186"/>
      <c r="F54" s="186"/>
      <c r="G54" s="186"/>
    </row>
    <row r="55" spans="1:7" ht="36.65" customHeight="1">
      <c r="A55" s="30" t="s">
        <v>91</v>
      </c>
      <c r="B55" s="186" t="s">
        <v>74</v>
      </c>
      <c r="C55" s="186"/>
      <c r="D55" s="186"/>
      <c r="E55" s="186"/>
      <c r="F55" s="186"/>
      <c r="G55" s="186"/>
    </row>
    <row r="56" spans="1:7" ht="13.5" customHeight="1"/>
  </sheetData>
  <sheetProtection algorithmName="SHA-512" hashValue="XTXG9O/Rrv9ByylBwmr7aBKY6ROkLo7lo54TYkSQfC+9eVleCOc0LtLe87B22uOoU9ixQeDpzPwyIkVB5BQl4g==" saltValue="ylUE0DHZh9Ex3DdyKBq3iw==" spinCount="100000" sheet="1" objects="1" scenarios="1"/>
  <mergeCells count="40">
    <mergeCell ref="A7:G7"/>
    <mergeCell ref="A1:E1"/>
    <mergeCell ref="A2:G2"/>
    <mergeCell ref="C3:D3"/>
    <mergeCell ref="C4:D4"/>
    <mergeCell ref="C5:D5"/>
    <mergeCell ref="C24:D24"/>
    <mergeCell ref="E24:G24"/>
    <mergeCell ref="C9:C11"/>
    <mergeCell ref="F9:F12"/>
    <mergeCell ref="G9:G12"/>
    <mergeCell ref="C13:C15"/>
    <mergeCell ref="F13:F16"/>
    <mergeCell ref="G13:G16"/>
    <mergeCell ref="A18:G18"/>
    <mergeCell ref="C19:D19"/>
    <mergeCell ref="C20:D20"/>
    <mergeCell ref="A22:G22"/>
    <mergeCell ref="C23:D23"/>
    <mergeCell ref="B46:G46"/>
    <mergeCell ref="C25:D25"/>
    <mergeCell ref="E25:G25"/>
    <mergeCell ref="A27:G27"/>
    <mergeCell ref="C28:D28"/>
    <mergeCell ref="C29:D29"/>
    <mergeCell ref="A33:G33"/>
    <mergeCell ref="A37:G37"/>
    <mergeCell ref="A42:G42"/>
    <mergeCell ref="B43:G43"/>
    <mergeCell ref="B44:G44"/>
    <mergeCell ref="B45:G45"/>
    <mergeCell ref="B53:G53"/>
    <mergeCell ref="B54:G54"/>
    <mergeCell ref="B55:G55"/>
    <mergeCell ref="B47:G47"/>
    <mergeCell ref="B48:G48"/>
    <mergeCell ref="B49:G49"/>
    <mergeCell ref="B50:G50"/>
    <mergeCell ref="B51:G51"/>
    <mergeCell ref="B52:G52"/>
  </mergeCells>
  <dataValidations count="2">
    <dataValidation operator="lessThanOrEqual" allowBlank="1" showInputMessage="1" showErrorMessage="1" sqref="C8:C9 C3:C5 C6:G6 F8:G9 B23:C26 F23:G23 C13 C43:C46 E3:G5 B21:H21 B3:B6 B34:G36 H36 B38:G41 B8:B11 H8:H11 B31:G31 B12:D12 D13:E15 B13:B15 H13:H15 B16:D16 H17:H18 G19 E23:E26 E28:G28 B43:B55 B32:H32 B17:G17 F13:G13 E30 H42:H55 C49:C55 B19:C20 E19:F20 B28:C30 F29:F30 E8:E11 D8:D10" xr:uid="{F5765A88-F5E7-4DDD-AA33-C6EA6FBD26FC}"/>
    <dataValidation type="custom" operator="lessThanOrEqual" allowBlank="1" showInputMessage="1" showErrorMessage="1" sqref="D11" xr:uid="{86ADBD8A-2452-4459-867A-0248053B79BA}">
      <formula1>D11&lt;=0.5</formula1>
    </dataValidation>
  </dataValidations>
  <pageMargins left="0.70866141732283472" right="0.70866141732283472" top="0.74803149606299213" bottom="0.74803149606299213" header="0.31496062992125984" footer="0.31496062992125984"/>
  <pageSetup paperSize="9"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8456-6C77-48CF-BFE1-DDC21BAF5F43}">
  <sheetPr>
    <tabColor theme="0"/>
    <pageSetUpPr fitToPage="1"/>
  </sheetPr>
  <dimension ref="A1:H56"/>
  <sheetViews>
    <sheetView showGridLines="0" view="pageBreakPreview" topLeftCell="A9" zoomScaleNormal="90" zoomScaleSheetLayoutView="100" workbookViewId="0">
      <selection activeCell="D16" sqref="D16"/>
    </sheetView>
  </sheetViews>
  <sheetFormatPr defaultColWidth="8.81640625" defaultRowHeight="11.5"/>
  <cols>
    <col min="1" max="1" width="8.26953125" style="11" customWidth="1"/>
    <col min="2" max="2" width="72.54296875" style="11" customWidth="1"/>
    <col min="3" max="3" width="17.7265625" style="11" customWidth="1"/>
    <col min="4" max="4" width="17.7265625" style="12" customWidth="1"/>
    <col min="5" max="5" width="29.26953125" style="12" bestFit="1" customWidth="1"/>
    <col min="6" max="6" width="34" style="12" customWidth="1"/>
    <col min="7" max="7" width="34.54296875" style="12" customWidth="1"/>
    <col min="8" max="8" width="76.81640625" style="85" customWidth="1"/>
    <col min="9" max="9" width="8.81640625" style="11"/>
    <col min="10" max="10" width="11.26953125" style="11" bestFit="1" customWidth="1"/>
    <col min="11" max="16384" width="8.81640625" style="11"/>
  </cols>
  <sheetData>
    <row r="1" spans="1:8" ht="60.75" customHeight="1">
      <c r="A1" s="202" t="s">
        <v>138</v>
      </c>
      <c r="B1" s="203"/>
      <c r="C1" s="203"/>
      <c r="D1" s="203"/>
      <c r="E1" s="203"/>
      <c r="F1" s="128" t="s">
        <v>55</v>
      </c>
      <c r="G1" s="147" t="s">
        <v>58</v>
      </c>
    </row>
    <row r="2" spans="1:8" ht="24.75" customHeight="1">
      <c r="A2" s="199" t="s">
        <v>59</v>
      </c>
      <c r="B2" s="200"/>
      <c r="C2" s="200"/>
      <c r="D2" s="200"/>
      <c r="E2" s="200"/>
      <c r="F2" s="200"/>
      <c r="G2" s="201"/>
    </row>
    <row r="3" spans="1:8" ht="30" customHeight="1">
      <c r="A3" s="31" t="s">
        <v>3</v>
      </c>
      <c r="B3" s="63" t="s">
        <v>4</v>
      </c>
      <c r="C3" s="205" t="s">
        <v>5</v>
      </c>
      <c r="D3" s="205"/>
      <c r="E3" s="31" t="s">
        <v>117</v>
      </c>
      <c r="F3" s="31" t="s">
        <v>45</v>
      </c>
      <c r="G3" s="31" t="s">
        <v>132</v>
      </c>
    </row>
    <row r="4" spans="1:8" ht="14.5" customHeight="1">
      <c r="A4" s="72" t="s">
        <v>6</v>
      </c>
      <c r="B4" s="64" t="s">
        <v>56</v>
      </c>
      <c r="C4" s="206" t="s">
        <v>8</v>
      </c>
      <c r="D4" s="207"/>
      <c r="E4" s="149">
        <f>'2. Prijsinvulformulier 2026'!E4</f>
        <v>0</v>
      </c>
      <c r="F4" s="94">
        <v>5826</v>
      </c>
      <c r="G4" s="170">
        <f>E4*F4*4</f>
        <v>0</v>
      </c>
      <c r="H4" s="92"/>
    </row>
    <row r="5" spans="1:8" ht="14.5" customHeight="1">
      <c r="A5" s="72" t="s">
        <v>53</v>
      </c>
      <c r="B5" s="64" t="s">
        <v>57</v>
      </c>
      <c r="C5" s="206" t="s">
        <v>8</v>
      </c>
      <c r="D5" s="207"/>
      <c r="E5" s="149">
        <f>'2. Prijsinvulformulier 2026'!E5</f>
        <v>0</v>
      </c>
      <c r="F5" s="94">
        <v>5826</v>
      </c>
      <c r="G5" s="170">
        <f>E5*F5*4</f>
        <v>0</v>
      </c>
      <c r="H5" s="92"/>
    </row>
    <row r="6" spans="1:8">
      <c r="A6" s="32"/>
      <c r="B6" s="129"/>
      <c r="C6" s="129"/>
      <c r="D6" s="130"/>
      <c r="E6" s="131"/>
      <c r="F6" s="132"/>
      <c r="G6" s="33"/>
    </row>
    <row r="7" spans="1:8" ht="20.25" customHeight="1">
      <c r="A7" s="199" t="s">
        <v>0</v>
      </c>
      <c r="B7" s="200"/>
      <c r="C7" s="200"/>
      <c r="D7" s="200"/>
      <c r="E7" s="200"/>
      <c r="F7" s="200"/>
      <c r="G7" s="201"/>
    </row>
    <row r="8" spans="1:8" ht="25">
      <c r="A8" s="31" t="s">
        <v>3</v>
      </c>
      <c r="B8" s="63" t="s">
        <v>4</v>
      </c>
      <c r="C8" s="31" t="s">
        <v>5</v>
      </c>
      <c r="D8" s="31" t="s">
        <v>7</v>
      </c>
      <c r="E8" s="31" t="s">
        <v>117</v>
      </c>
      <c r="F8" s="31" t="s">
        <v>45</v>
      </c>
      <c r="G8" s="31" t="s">
        <v>132</v>
      </c>
    </row>
    <row r="9" spans="1:8" ht="12.5">
      <c r="A9" s="72" t="s">
        <v>97</v>
      </c>
      <c r="B9" s="64" t="s">
        <v>77</v>
      </c>
      <c r="C9" s="216" t="s">
        <v>8</v>
      </c>
      <c r="D9" s="150"/>
      <c r="E9" s="148">
        <f>SUM(E10:E12)</f>
        <v>0</v>
      </c>
      <c r="F9" s="187">
        <v>2998</v>
      </c>
      <c r="G9" s="190">
        <f>F9*E9*4</f>
        <v>0</v>
      </c>
      <c r="H9" s="92"/>
    </row>
    <row r="10" spans="1:8" ht="12.5">
      <c r="A10" s="72" t="s">
        <v>12</v>
      </c>
      <c r="B10" s="93" t="s">
        <v>88</v>
      </c>
      <c r="C10" s="216"/>
      <c r="D10" s="149">
        <f>'2. Prijsinvulformulier 2026'!D10</f>
        <v>0</v>
      </c>
      <c r="E10" s="148">
        <f>D10</f>
        <v>0</v>
      </c>
      <c r="F10" s="188"/>
      <c r="G10" s="191"/>
      <c r="H10" s="92"/>
    </row>
    <row r="11" spans="1:8" ht="12.5">
      <c r="A11" s="72" t="s">
        <v>98</v>
      </c>
      <c r="B11" s="93" t="s">
        <v>95</v>
      </c>
      <c r="C11" s="216"/>
      <c r="D11" s="62"/>
      <c r="E11" s="148">
        <f>D11*E20</f>
        <v>0</v>
      </c>
      <c r="F11" s="188"/>
      <c r="G11" s="191"/>
    </row>
    <row r="12" spans="1:8" s="53" customFormat="1" ht="25.5">
      <c r="A12" s="51" t="s">
        <v>99</v>
      </c>
      <c r="B12" s="55" t="s">
        <v>107</v>
      </c>
      <c r="C12" s="52"/>
      <c r="D12" s="62"/>
      <c r="E12" s="148">
        <f>D12*E29</f>
        <v>0</v>
      </c>
      <c r="F12" s="189"/>
      <c r="G12" s="192"/>
      <c r="H12" s="86"/>
    </row>
    <row r="13" spans="1:8" ht="12.5">
      <c r="A13" s="72" t="s">
        <v>39</v>
      </c>
      <c r="B13" s="64" t="s">
        <v>78</v>
      </c>
      <c r="C13" s="216" t="s">
        <v>8</v>
      </c>
      <c r="D13" s="150"/>
      <c r="E13" s="148">
        <f>SUM(E14:E16)</f>
        <v>0</v>
      </c>
      <c r="F13" s="187">
        <v>2828</v>
      </c>
      <c r="G13" s="190">
        <f>F13*E13*4</f>
        <v>0</v>
      </c>
    </row>
    <row r="14" spans="1:8" ht="12.5">
      <c r="A14" s="72" t="s">
        <v>100</v>
      </c>
      <c r="B14" s="93" t="s">
        <v>89</v>
      </c>
      <c r="C14" s="216"/>
      <c r="D14" s="149">
        <f>'2. Prijsinvulformulier 2026'!D14</f>
        <v>0</v>
      </c>
      <c r="E14" s="148">
        <f>D14</f>
        <v>0</v>
      </c>
      <c r="F14" s="188"/>
      <c r="G14" s="191"/>
      <c r="H14" s="92"/>
    </row>
    <row r="15" spans="1:8" ht="12.5">
      <c r="A15" s="72" t="s">
        <v>79</v>
      </c>
      <c r="B15" s="93" t="s">
        <v>96</v>
      </c>
      <c r="C15" s="216"/>
      <c r="D15" s="62"/>
      <c r="E15" s="148">
        <f>D15*E20</f>
        <v>0</v>
      </c>
      <c r="F15" s="188"/>
      <c r="G15" s="191"/>
      <c r="H15" s="92"/>
    </row>
    <row r="16" spans="1:8" s="53" customFormat="1" ht="25.5">
      <c r="A16" s="51" t="s">
        <v>101</v>
      </c>
      <c r="B16" s="55" t="s">
        <v>108</v>
      </c>
      <c r="C16" s="52"/>
      <c r="D16" s="62"/>
      <c r="E16" s="148">
        <f>D16*E29</f>
        <v>0</v>
      </c>
      <c r="F16" s="189"/>
      <c r="G16" s="192"/>
      <c r="H16" s="86"/>
    </row>
    <row r="17" spans="1:8">
      <c r="A17" s="32"/>
      <c r="B17" s="133"/>
      <c r="C17" s="133"/>
      <c r="D17" s="130"/>
      <c r="E17" s="131"/>
      <c r="F17" s="132"/>
      <c r="G17" s="33"/>
    </row>
    <row r="18" spans="1:8" s="66" customFormat="1" ht="20.25" customHeight="1">
      <c r="A18" s="199" t="s">
        <v>9</v>
      </c>
      <c r="B18" s="200"/>
      <c r="C18" s="200"/>
      <c r="D18" s="200"/>
      <c r="E18" s="200"/>
      <c r="F18" s="200"/>
      <c r="G18" s="201"/>
      <c r="H18" s="87"/>
    </row>
    <row r="19" spans="1:8" s="35" customFormat="1" ht="16.5" customHeight="1">
      <c r="A19" s="74" t="s">
        <v>64</v>
      </c>
      <c r="B19" s="134" t="s">
        <v>4</v>
      </c>
      <c r="C19" s="193" t="s">
        <v>5</v>
      </c>
      <c r="D19" s="193"/>
      <c r="E19" s="76" t="s">
        <v>117</v>
      </c>
      <c r="F19" s="78" t="s">
        <v>76</v>
      </c>
      <c r="G19" s="135"/>
      <c r="H19" s="88"/>
    </row>
    <row r="20" spans="1:8" s="35" customFormat="1" ht="18.75" customHeight="1">
      <c r="A20" s="54" t="s">
        <v>119</v>
      </c>
      <c r="B20" s="55" t="s">
        <v>90</v>
      </c>
      <c r="C20" s="194" t="s">
        <v>118</v>
      </c>
      <c r="D20" s="194"/>
      <c r="E20" s="97">
        <v>70.34</v>
      </c>
      <c r="F20" s="57" t="s">
        <v>127</v>
      </c>
      <c r="G20" s="56"/>
      <c r="H20" s="88"/>
    </row>
    <row r="21" spans="1:8">
      <c r="A21" s="32"/>
      <c r="B21" s="133"/>
      <c r="C21" s="133"/>
      <c r="D21" s="130"/>
      <c r="E21" s="131"/>
      <c r="F21" s="132"/>
      <c r="G21" s="33"/>
    </row>
    <row r="22" spans="1:8" s="66" customFormat="1" ht="22.5" customHeight="1">
      <c r="A22" s="199" t="s">
        <v>38</v>
      </c>
      <c r="B22" s="200"/>
      <c r="C22" s="200"/>
      <c r="D22" s="200"/>
      <c r="E22" s="200"/>
      <c r="F22" s="200"/>
      <c r="G22" s="201"/>
      <c r="H22" s="87"/>
    </row>
    <row r="23" spans="1:8" ht="24" customHeight="1">
      <c r="A23" s="31" t="s">
        <v>3</v>
      </c>
      <c r="B23" s="63" t="s">
        <v>4</v>
      </c>
      <c r="C23" s="205" t="s">
        <v>11</v>
      </c>
      <c r="D23" s="205"/>
      <c r="E23" s="31"/>
      <c r="F23" s="31"/>
      <c r="G23" s="31"/>
    </row>
    <row r="24" spans="1:8" ht="25">
      <c r="A24" s="73" t="s">
        <v>83</v>
      </c>
      <c r="B24" s="64" t="s">
        <v>61</v>
      </c>
      <c r="C24" s="196">
        <f>1-D11</f>
        <v>1</v>
      </c>
      <c r="D24" s="196"/>
      <c r="E24" s="197"/>
      <c r="F24" s="197"/>
      <c r="G24" s="197"/>
    </row>
    <row r="25" spans="1:8" ht="25">
      <c r="A25" s="73" t="s">
        <v>70</v>
      </c>
      <c r="B25" s="64" t="s">
        <v>62</v>
      </c>
      <c r="C25" s="196">
        <f>1-D15</f>
        <v>1</v>
      </c>
      <c r="D25" s="196"/>
      <c r="E25" s="197"/>
      <c r="F25" s="197"/>
      <c r="G25" s="197"/>
    </row>
    <row r="26" spans="1:8">
      <c r="A26" s="67"/>
      <c r="B26" s="68"/>
      <c r="C26" s="69"/>
      <c r="D26" s="69"/>
      <c r="E26" s="70"/>
      <c r="F26" s="70"/>
      <c r="G26" s="71"/>
    </row>
    <row r="27" spans="1:8" s="35" customFormat="1" ht="31.5" customHeight="1">
      <c r="A27" s="198" t="s">
        <v>63</v>
      </c>
      <c r="B27" s="198"/>
      <c r="C27" s="198"/>
      <c r="D27" s="198"/>
      <c r="E27" s="198"/>
      <c r="F27" s="198"/>
      <c r="G27" s="198"/>
      <c r="H27" s="88"/>
    </row>
    <row r="28" spans="1:8" s="35" customFormat="1" ht="21.75" customHeight="1">
      <c r="A28" s="74" t="s">
        <v>64</v>
      </c>
      <c r="B28" s="75" t="s">
        <v>65</v>
      </c>
      <c r="C28" s="193" t="s">
        <v>5</v>
      </c>
      <c r="D28" s="193"/>
      <c r="E28" s="76" t="s">
        <v>10</v>
      </c>
      <c r="F28" s="77" t="s">
        <v>76</v>
      </c>
      <c r="G28" s="77"/>
      <c r="H28" s="88"/>
    </row>
    <row r="29" spans="1:8" s="35" customFormat="1" ht="12.5">
      <c r="A29" s="54" t="s">
        <v>120</v>
      </c>
      <c r="B29" s="55" t="s">
        <v>109</v>
      </c>
      <c r="C29" s="194" t="s">
        <v>118</v>
      </c>
      <c r="D29" s="194"/>
      <c r="E29" s="96">
        <v>28.97</v>
      </c>
      <c r="F29" s="58" t="s">
        <v>127</v>
      </c>
      <c r="G29" s="56"/>
      <c r="H29" s="89"/>
    </row>
    <row r="30" spans="1:8" s="35" customFormat="1" ht="22.5" customHeight="1" thickBot="1">
      <c r="A30" s="36"/>
      <c r="B30" s="136"/>
      <c r="C30" s="137"/>
      <c r="D30" s="137"/>
      <c r="E30" s="138"/>
      <c r="F30" s="139"/>
      <c r="G30" s="37"/>
      <c r="H30" s="89"/>
    </row>
    <row r="31" spans="1:8" s="59" customFormat="1" ht="26.25" customHeight="1" thickBot="1">
      <c r="A31" s="142"/>
      <c r="B31" s="143"/>
      <c r="C31" s="144"/>
      <c r="D31" s="145"/>
      <c r="E31" s="145"/>
      <c r="F31" s="83" t="s">
        <v>128</v>
      </c>
      <c r="G31" s="146">
        <f>SUM(G4+G5+G9+G13)</f>
        <v>0</v>
      </c>
      <c r="H31" s="90"/>
    </row>
    <row r="32" spans="1:8">
      <c r="A32" s="32"/>
      <c r="B32" s="133"/>
      <c r="C32" s="133"/>
      <c r="D32" s="140"/>
      <c r="E32" s="141"/>
      <c r="F32" s="141"/>
      <c r="G32" s="34"/>
    </row>
    <row r="33" spans="1:8" s="38" customFormat="1" ht="15" customHeight="1">
      <c r="A33" s="211" t="s">
        <v>105</v>
      </c>
      <c r="B33" s="212"/>
      <c r="C33" s="212"/>
      <c r="D33" s="212"/>
      <c r="E33" s="212"/>
      <c r="F33" s="212"/>
      <c r="G33" s="213"/>
      <c r="H33" s="91"/>
    </row>
    <row r="34" spans="1:8" s="38" customFormat="1" ht="15" customHeight="1">
      <c r="A34" s="43" t="s">
        <v>3</v>
      </c>
      <c r="B34" s="44" t="s">
        <v>66</v>
      </c>
      <c r="C34" s="43" t="s">
        <v>67</v>
      </c>
      <c r="D34" s="43" t="s">
        <v>40</v>
      </c>
      <c r="E34" s="43" t="s">
        <v>68</v>
      </c>
      <c r="F34" s="43" t="s">
        <v>69</v>
      </c>
      <c r="G34" s="43" t="s">
        <v>13</v>
      </c>
      <c r="H34" s="91"/>
    </row>
    <row r="35" spans="1:8" s="38" customFormat="1" ht="15" customHeight="1">
      <c r="A35" s="39" t="s">
        <v>71</v>
      </c>
      <c r="B35" s="40"/>
      <c r="C35" s="41"/>
      <c r="D35" s="42"/>
      <c r="E35" s="42"/>
      <c r="F35" s="42"/>
      <c r="G35" s="42"/>
      <c r="H35" s="91"/>
    </row>
    <row r="36" spans="1:8">
      <c r="A36" s="32"/>
      <c r="B36" s="133"/>
      <c r="C36" s="133"/>
      <c r="D36" s="140"/>
      <c r="E36" s="141"/>
      <c r="F36" s="141"/>
      <c r="G36" s="34"/>
    </row>
    <row r="37" spans="1:8" s="38" customFormat="1" ht="14.25" customHeight="1">
      <c r="A37" s="195" t="s">
        <v>106</v>
      </c>
      <c r="B37" s="195"/>
      <c r="C37" s="195"/>
      <c r="D37" s="195"/>
      <c r="E37" s="195"/>
      <c r="F37" s="195"/>
      <c r="G37" s="195"/>
      <c r="H37" s="91"/>
    </row>
    <row r="38" spans="1:8" s="38" customFormat="1" ht="14.25" customHeight="1">
      <c r="A38" s="43" t="s">
        <v>3</v>
      </c>
      <c r="B38" s="44" t="s">
        <v>66</v>
      </c>
      <c r="C38" s="43" t="s">
        <v>67</v>
      </c>
      <c r="D38" s="43" t="s">
        <v>40</v>
      </c>
      <c r="E38" s="43" t="s">
        <v>68</v>
      </c>
      <c r="F38" s="43" t="s">
        <v>69</v>
      </c>
      <c r="G38" s="43" t="s">
        <v>13</v>
      </c>
      <c r="H38" s="91"/>
    </row>
    <row r="39" spans="1:8" s="38" customFormat="1" ht="14.25" customHeight="1">
      <c r="A39" s="39" t="s">
        <v>85</v>
      </c>
      <c r="B39" s="40"/>
      <c r="C39" s="41"/>
      <c r="D39" s="42"/>
      <c r="E39" s="42"/>
      <c r="F39" s="42"/>
      <c r="G39" s="42"/>
      <c r="H39" s="91"/>
    </row>
    <row r="40" spans="1:8" s="38" customFormat="1" ht="14.25" customHeight="1">
      <c r="A40" s="39" t="s">
        <v>86</v>
      </c>
      <c r="B40" s="40"/>
      <c r="C40" s="41"/>
      <c r="D40" s="42"/>
      <c r="E40" s="42"/>
      <c r="F40" s="42"/>
      <c r="G40" s="42"/>
      <c r="H40" s="91"/>
    </row>
    <row r="41" spans="1:8" s="38" customFormat="1" ht="14.25" customHeight="1">
      <c r="A41" s="45"/>
      <c r="B41" s="46"/>
      <c r="C41" s="47"/>
      <c r="D41" s="48"/>
      <c r="E41" s="48"/>
      <c r="F41" s="48"/>
      <c r="G41" s="49"/>
      <c r="H41" s="91"/>
    </row>
    <row r="42" spans="1:8" ht="23.25" customHeight="1">
      <c r="A42" s="210" t="s">
        <v>14</v>
      </c>
      <c r="B42" s="210"/>
      <c r="C42" s="210"/>
      <c r="D42" s="210"/>
      <c r="E42" s="210"/>
      <c r="F42" s="210"/>
      <c r="G42" s="210"/>
    </row>
    <row r="43" spans="1:8" ht="26.25" customHeight="1">
      <c r="A43" s="31" t="s">
        <v>3</v>
      </c>
      <c r="B43" s="176" t="s">
        <v>15</v>
      </c>
      <c r="C43" s="176"/>
      <c r="D43" s="176"/>
      <c r="E43" s="176"/>
      <c r="F43" s="176"/>
      <c r="G43" s="176"/>
    </row>
    <row r="44" spans="1:8" ht="28.9" customHeight="1">
      <c r="A44" s="29" t="s">
        <v>16</v>
      </c>
      <c r="B44" s="208" t="s">
        <v>35</v>
      </c>
      <c r="C44" s="208"/>
      <c r="D44" s="208"/>
      <c r="E44" s="208"/>
      <c r="F44" s="208"/>
      <c r="G44" s="208"/>
    </row>
    <row r="45" spans="1:8">
      <c r="A45" s="30" t="s">
        <v>47</v>
      </c>
      <c r="B45" s="209" t="s">
        <v>102</v>
      </c>
      <c r="C45" s="209"/>
      <c r="D45" s="209"/>
      <c r="E45" s="209"/>
      <c r="F45" s="209"/>
      <c r="G45" s="209"/>
    </row>
    <row r="46" spans="1:8" ht="27.65" customHeight="1">
      <c r="A46" s="30" t="s">
        <v>46</v>
      </c>
      <c r="B46" s="186" t="s">
        <v>17</v>
      </c>
      <c r="C46" s="186"/>
      <c r="D46" s="186"/>
      <c r="E46" s="186"/>
      <c r="F46" s="186"/>
      <c r="G46" s="186"/>
    </row>
    <row r="47" spans="1:8">
      <c r="A47" s="30" t="s">
        <v>48</v>
      </c>
      <c r="B47" s="186" t="s">
        <v>80</v>
      </c>
      <c r="C47" s="186"/>
      <c r="D47" s="186"/>
      <c r="E47" s="186"/>
      <c r="F47" s="186"/>
      <c r="G47" s="186"/>
    </row>
    <row r="48" spans="1:8">
      <c r="A48" s="30" t="s">
        <v>49</v>
      </c>
      <c r="B48" s="186" t="s">
        <v>81</v>
      </c>
      <c r="C48" s="186"/>
      <c r="D48" s="186"/>
      <c r="E48" s="186"/>
      <c r="F48" s="186"/>
      <c r="G48" s="186"/>
    </row>
    <row r="49" spans="1:7" ht="40.15" customHeight="1">
      <c r="A49" s="30" t="s">
        <v>50</v>
      </c>
      <c r="B49" s="186" t="s">
        <v>103</v>
      </c>
      <c r="C49" s="186"/>
      <c r="D49" s="186"/>
      <c r="E49" s="186"/>
      <c r="F49" s="186"/>
      <c r="G49" s="186"/>
    </row>
    <row r="50" spans="1:7" ht="33.65" customHeight="1">
      <c r="A50" s="30" t="s">
        <v>51</v>
      </c>
      <c r="B50" s="186" t="s">
        <v>122</v>
      </c>
      <c r="C50" s="186"/>
      <c r="D50" s="186"/>
      <c r="E50" s="186"/>
      <c r="F50" s="186"/>
      <c r="G50" s="186"/>
    </row>
    <row r="51" spans="1:7" ht="36.65" customHeight="1">
      <c r="A51" s="30" t="s">
        <v>52</v>
      </c>
      <c r="B51" s="186" t="s">
        <v>104</v>
      </c>
      <c r="C51" s="186"/>
      <c r="D51" s="186"/>
      <c r="E51" s="186"/>
      <c r="F51" s="186"/>
      <c r="G51" s="186"/>
    </row>
    <row r="52" spans="1:7">
      <c r="A52" s="30" t="s">
        <v>72</v>
      </c>
      <c r="B52" s="209" t="s">
        <v>123</v>
      </c>
      <c r="C52" s="209"/>
      <c r="D52" s="209"/>
      <c r="E52" s="209"/>
      <c r="F52" s="209"/>
      <c r="G52" s="209"/>
    </row>
    <row r="53" spans="1:7">
      <c r="A53" s="30" t="s">
        <v>73</v>
      </c>
      <c r="B53" s="209" t="s">
        <v>84</v>
      </c>
      <c r="C53" s="209"/>
      <c r="D53" s="209"/>
      <c r="E53" s="209"/>
      <c r="F53" s="209"/>
      <c r="G53" s="209"/>
    </row>
    <row r="54" spans="1:7" ht="20.25" customHeight="1">
      <c r="A54" s="30" t="s">
        <v>87</v>
      </c>
      <c r="B54" s="186" t="s">
        <v>75</v>
      </c>
      <c r="C54" s="186"/>
      <c r="D54" s="186"/>
      <c r="E54" s="186"/>
      <c r="F54" s="186"/>
      <c r="G54" s="186"/>
    </row>
    <row r="55" spans="1:7" ht="36.65" customHeight="1">
      <c r="A55" s="30" t="s">
        <v>91</v>
      </c>
      <c r="B55" s="186" t="s">
        <v>74</v>
      </c>
      <c r="C55" s="186"/>
      <c r="D55" s="186"/>
      <c r="E55" s="186"/>
      <c r="F55" s="186"/>
      <c r="G55" s="186"/>
    </row>
    <row r="56" spans="1:7" ht="13.5" customHeight="1"/>
  </sheetData>
  <sheetProtection algorithmName="SHA-512" hashValue="7Pd4eCA2411CJymgdxZO96A+o4OAKvczMxier5YMAWooWOVDIFmAZAa3Y37EBAlRgMuoJ44Op231bQss22R5JA==" saltValue="4HUT+Dum3+njHHqg91AVRA==" spinCount="100000" sheet="1" objects="1" scenarios="1"/>
  <mergeCells count="40">
    <mergeCell ref="A7:G7"/>
    <mergeCell ref="A1:E1"/>
    <mergeCell ref="A2:G2"/>
    <mergeCell ref="C3:D3"/>
    <mergeCell ref="C4:D4"/>
    <mergeCell ref="C5:D5"/>
    <mergeCell ref="C24:D24"/>
    <mergeCell ref="E24:G24"/>
    <mergeCell ref="C9:C11"/>
    <mergeCell ref="F9:F12"/>
    <mergeCell ref="G9:G12"/>
    <mergeCell ref="C13:C15"/>
    <mergeCell ref="F13:F16"/>
    <mergeCell ref="G13:G16"/>
    <mergeCell ref="A18:G18"/>
    <mergeCell ref="C19:D19"/>
    <mergeCell ref="C20:D20"/>
    <mergeCell ref="A22:G22"/>
    <mergeCell ref="C23:D23"/>
    <mergeCell ref="B46:G46"/>
    <mergeCell ref="C25:D25"/>
    <mergeCell ref="E25:G25"/>
    <mergeCell ref="A27:G27"/>
    <mergeCell ref="C28:D28"/>
    <mergeCell ref="C29:D29"/>
    <mergeCell ref="A33:G33"/>
    <mergeCell ref="A37:G37"/>
    <mergeCell ref="A42:G42"/>
    <mergeCell ref="B43:G43"/>
    <mergeCell ref="B44:G44"/>
    <mergeCell ref="B45:G45"/>
    <mergeCell ref="B53:G53"/>
    <mergeCell ref="B54:G54"/>
    <mergeCell ref="B55:G55"/>
    <mergeCell ref="B47:G47"/>
    <mergeCell ref="B48:G48"/>
    <mergeCell ref="B49:G49"/>
    <mergeCell ref="B50:G50"/>
    <mergeCell ref="B51:G51"/>
    <mergeCell ref="B52:G52"/>
  </mergeCells>
  <dataValidations count="2">
    <dataValidation operator="lessThanOrEqual" allowBlank="1" showInputMessage="1" showErrorMessage="1" sqref="C8:C9 C3:C5 C6:G6 F8:G9 B23:C26 F23:G23 C13 C43:C46 E3:G5 B21:H21 B3:B6 B34:G36 H36 B38:G41 B8:B11 H8:H11 B31:G31 D8:D10 D13:E15 B13:B15 H13:H15 B16:D16 H17:H18 G19 E23:E26 E28:G28 B43:B55 B32:H32 B17:G17 F13:G13 E30 H42:H55 C49:C55 B19:C20 E19:F20 B28:C30 F29:F30 E8:E11 B12:C12 D12" xr:uid="{43B20942-F76B-4BF2-9C56-FA5C1DC4450B}"/>
    <dataValidation type="custom" operator="lessThanOrEqual" allowBlank="1" showInputMessage="1" showErrorMessage="1" sqref="D11" xr:uid="{61C207C3-3F9F-45B1-B0E2-8FBD3FEE007C}">
      <formula1>D11&lt;=0.5</formula1>
    </dataValidation>
  </dataValidations>
  <pageMargins left="0.70866141732283472" right="0.70866141732283472" top="0.74803149606299213" bottom="0.74803149606299213" header="0.31496062992125984" footer="0.31496062992125984"/>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A1D9-E779-482D-9C9E-8CE3611A9E5B}">
  <sheetPr>
    <tabColor theme="0"/>
    <pageSetUpPr fitToPage="1"/>
  </sheetPr>
  <dimension ref="A1:S23"/>
  <sheetViews>
    <sheetView showGridLines="0" zoomScaleNormal="100" zoomScaleSheetLayoutView="100" workbookViewId="0">
      <selection sqref="A1:C1"/>
    </sheetView>
  </sheetViews>
  <sheetFormatPr defaultColWidth="8.81640625" defaultRowHeight="11.5"/>
  <cols>
    <col min="1" max="1" width="36.54296875" style="27" customWidth="1"/>
    <col min="2" max="2" width="39" style="28" customWidth="1"/>
    <col min="3" max="3" width="20.81640625" style="28" customWidth="1"/>
    <col min="4" max="4" width="109.26953125" style="27" customWidth="1"/>
    <col min="5" max="16384" width="8.81640625" style="27"/>
  </cols>
  <sheetData>
    <row r="1" spans="1:19" ht="52.5" customHeight="1">
      <c r="A1" s="221" t="s">
        <v>139</v>
      </c>
      <c r="B1" s="221"/>
      <c r="C1" s="221"/>
      <c r="D1" s="26"/>
    </row>
    <row r="2" spans="1:19" ht="26.25" customHeight="1">
      <c r="A2" s="222" t="s">
        <v>36</v>
      </c>
      <c r="B2" s="222"/>
      <c r="C2" s="222"/>
      <c r="D2" s="169"/>
    </row>
    <row r="3" spans="1:19" s="1" customFormat="1" ht="26.25" customHeight="1">
      <c r="A3" s="79" t="s">
        <v>93</v>
      </c>
      <c r="B3" s="80" t="s">
        <v>129</v>
      </c>
      <c r="C3" s="81">
        <f>(8*('1.Kwalitatieve gunningscriteria'!E3))</f>
        <v>0</v>
      </c>
      <c r="D3" s="82"/>
      <c r="S3" s="6"/>
    </row>
    <row r="4" spans="1:19" s="1" customFormat="1" ht="26.25" customHeight="1">
      <c r="A4" s="79" t="s">
        <v>37</v>
      </c>
      <c r="B4" s="80" t="s">
        <v>130</v>
      </c>
      <c r="C4" s="81">
        <f>('2. Prijsinvulformulier 2026'!G31)+('2. Prijsinvulformulier 2027'!G31)+('2. Prijsinvulformulier 2028'!G31)+('2. Prijsinvulformulier 2029'!G31)+('2.Prijsinvulformulier 2030-2033'!G31)</f>
        <v>0</v>
      </c>
      <c r="D4" s="84"/>
    </row>
    <row r="5" spans="1:19" s="61" customFormat="1" ht="33.75" customHeight="1">
      <c r="A5" s="198" t="s">
        <v>92</v>
      </c>
      <c r="B5" s="198"/>
      <c r="C5" s="60">
        <f>C3+C4</f>
        <v>0</v>
      </c>
    </row>
    <row r="6" spans="1:19">
      <c r="B6" s="27"/>
      <c r="C6" s="27"/>
    </row>
    <row r="7" spans="1:19" ht="26.5" customHeight="1">
      <c r="B7" s="27"/>
      <c r="C7" s="27"/>
    </row>
    <row r="8" spans="1:19">
      <c r="B8" s="27"/>
      <c r="C8" s="27"/>
    </row>
    <row r="9" spans="1:19">
      <c r="B9" s="27"/>
      <c r="C9" s="27"/>
    </row>
    <row r="10" spans="1:19">
      <c r="B10" s="27"/>
      <c r="C10" s="27"/>
    </row>
    <row r="11" spans="1:19">
      <c r="B11" s="27"/>
      <c r="C11" s="27"/>
    </row>
    <row r="12" spans="1:19">
      <c r="B12" s="27"/>
      <c r="C12" s="27"/>
    </row>
    <row r="13" spans="1:19" ht="27.65" customHeight="1">
      <c r="B13" s="27"/>
      <c r="C13" s="27"/>
    </row>
    <row r="14" spans="1:19" ht="27.65" customHeight="1">
      <c r="B14" s="27"/>
      <c r="C14" s="27"/>
    </row>
    <row r="15" spans="1:19" ht="27.65" customHeight="1">
      <c r="B15" s="27"/>
      <c r="C15" s="27"/>
    </row>
    <row r="16" spans="1:19">
      <c r="B16" s="27"/>
      <c r="C16" s="27"/>
    </row>
    <row r="17" s="27" customFormat="1"/>
    <row r="18" s="27" customFormat="1"/>
    <row r="19" s="27" customFormat="1"/>
    <row r="20" s="27" customFormat="1"/>
    <row r="21" s="27" customFormat="1"/>
    <row r="22" s="27" customFormat="1"/>
    <row r="23" s="27" customFormat="1" ht="36.65" customHeight="1"/>
  </sheetData>
  <sheetProtection algorithmName="SHA-512" hashValue="mKijCP6bd1V8Nev7VMs4KKO9ksfmxNS7MojJSHTnz/aqmaIwjQE/BV97mw4aUa6zxy3bVg+Jrmy9bs3AL22fvA==" saltValue="o2u7e/tWnerzWBRDgDLkXA==" spinCount="100000" sheet="1" objects="1" scenarios="1"/>
  <mergeCells count="3">
    <mergeCell ref="A1:C1"/>
    <mergeCell ref="A2:C2"/>
    <mergeCell ref="A5:B5"/>
  </mergeCells>
  <dataValidations count="1">
    <dataValidation operator="lessThanOrEqual" allowBlank="1" showInputMessage="1" showErrorMessage="1" sqref="C5 A5" xr:uid="{A2298ECB-53B4-4EA1-97CE-C7103D3DEB7A}"/>
  </dataValidations>
  <pageMargins left="0.70866141732283472" right="0.70866141732283472" top="0.74803149606299213" bottom="0.74803149606299213"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842707-89F6-4CFB-B189-80644B9DF838}">
  <ds:schemaRefs>
    <ds:schemaRef ds:uri="http://schemas.microsoft.com/sharepoint/v3/contenttype/forms"/>
  </ds:schemaRefs>
</ds:datastoreItem>
</file>

<file path=customXml/itemProps2.xml><?xml version="1.0" encoding="utf-8"?>
<ds:datastoreItem xmlns:ds="http://schemas.openxmlformats.org/officeDocument/2006/customXml" ds:itemID="{76853543-3A71-4FFB-A6D5-98AD2B86B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2FA099-B896-45FC-B9EF-062FEA769C85}">
  <ds:schemaRefs>
    <ds:schemaRef ds:uri="http://www.w3.org/XML/1998/namespace"/>
    <ds:schemaRef ds:uri="b77e2b43-37d4-4532-953b-53983e0992e2"/>
    <ds:schemaRef ds:uri="http://purl.org/dc/elements/1.1/"/>
    <ds:schemaRef ds:uri="http://schemas.microsoft.com/office/2006/documentManagement/types"/>
    <ds:schemaRef ds:uri="http://purl.org/dc/terms/"/>
    <ds:schemaRef ds:uri="40faa72d-7604-4f4d-a488-93cffb7df14f"/>
    <ds:schemaRef ds:uri="http://purl.org/dc/dcmitype/"/>
    <ds:schemaRef ds:uri="962d65e8-ec2e-4f08-b510-02888a857b6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1.Kwalitatieve gunningscriteria</vt:lpstr>
      <vt:lpstr>2. Prijsinvulformulier 2026</vt:lpstr>
      <vt:lpstr>2. Prijsinvulformulier 2027</vt:lpstr>
      <vt:lpstr>2. Prijsinvulformulier 2028</vt:lpstr>
      <vt:lpstr>2. Prijsinvulformulier 2029</vt:lpstr>
      <vt:lpstr>2.Prijsinvulformulier 2030-2033</vt:lpstr>
      <vt:lpstr>3. Fictieve inschrijfprijs</vt:lpstr>
      <vt:lpstr>'1.Kwalitatieve gunningscriteria'!Afdrukbereik</vt:lpstr>
      <vt:lpstr>'2. Prijsinvulformulier 2026'!Afdrukbereik</vt:lpstr>
      <vt:lpstr>'2. Prijsinvulformulier 2027'!Afdrukbereik</vt:lpstr>
      <vt:lpstr>'2. Prijsinvulformulier 2028'!Afdrukbereik</vt:lpstr>
      <vt:lpstr>'2. Prijsinvulformulier 2029'!Afdrukbereik</vt:lpstr>
      <vt:lpstr>'2.Prijsinvulformulier 2030-2033'!Afdrukbereik</vt:lpstr>
      <vt:lpstr>'3. Fictieve inschrijfprijs'!Afdrukbereik</vt:lpstr>
      <vt:lpstr>Voorblad!Afdrukbereik</vt:lpstr>
      <vt:lpstr>'1.Kwalitatieve gunningscriteria'!Afdruktitels</vt:lpstr>
    </vt:vector>
  </TitlesOfParts>
  <Company>CloudedHosting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Lubbers</dc:creator>
  <cp:lastModifiedBy>Walters B.A. (Bianca)</cp:lastModifiedBy>
  <cp:lastPrinted>2025-07-15T10:02:04Z</cp:lastPrinted>
  <dcterms:created xsi:type="dcterms:W3CDTF">2019-01-23T09:30:55Z</dcterms:created>
  <dcterms:modified xsi:type="dcterms:W3CDTF">2025-09-11T10:10:50Z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1000000</vt:r8>
  </property>
  <property fmtid="{D5CDD505-2E9C-101B-9397-08002B2CF9AE}" pid="4" name="MediaServiceImageTags">
    <vt:lpwstr/>
  </property>
</Properties>
</file>