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defaultThemeVersion="166925"/>
  <mc:AlternateContent xmlns:mc="http://schemas.openxmlformats.org/markup-compatibility/2006">
    <mc:Choice Requires="x15">
      <x15ac:absPath xmlns:x15ac="http://schemas.microsoft.com/office/spreadsheetml/2010/11/ac" url="/Users/avisscher 1/Desktop/AAV Rietplas /Stark/Afval/2025/Def/"/>
    </mc:Choice>
  </mc:AlternateContent>
  <xr:revisionPtr revIDLastSave="0" documentId="13_ncr:1_{395C669B-9C5D-4244-9A3D-85DA1827E806}" xr6:coauthVersionLast="36" xr6:coauthVersionMax="36" xr10:uidLastSave="{00000000-0000-0000-0000-000000000000}"/>
  <bookViews>
    <workbookView xWindow="12860" yWindow="1400" windowWidth="25540" windowHeight="16000" activeTab="1" xr2:uid="{E9107AB0-CA05-9E43-9BDE-BBBC79428E6B}"/>
  </bookViews>
  <sheets>
    <sheet name="Perceel 1 - Bedrijfsafval" sheetId="2" r:id="rId1"/>
    <sheet name="Perceel 2 - Groenafval" sheetId="1"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4" i="1" l="1"/>
  <c r="E11" i="1"/>
  <c r="E9" i="1" l="1"/>
  <c r="E10" i="1"/>
  <c r="L56" i="2" l="1"/>
  <c r="L55" i="2"/>
  <c r="L46" i="2" l="1"/>
  <c r="L45" i="2"/>
  <c r="L16" i="2" l="1"/>
  <c r="L15" i="2"/>
  <c r="J56" i="2" l="1"/>
  <c r="J55" i="2"/>
  <c r="L39" i="2"/>
  <c r="L50" i="2"/>
  <c r="L49" i="2"/>
  <c r="L24" i="2"/>
  <c r="L22" i="2"/>
  <c r="L20" i="2"/>
  <c r="L19" i="2"/>
  <c r="L18" i="2"/>
  <c r="L10" i="2"/>
  <c r="L25" i="2"/>
  <c r="L23" i="2"/>
  <c r="L21" i="2"/>
  <c r="L17" i="2"/>
  <c r="L14" i="2"/>
  <c r="L13" i="2"/>
  <c r="L12" i="2"/>
  <c r="L11" i="2"/>
  <c r="L9" i="2"/>
  <c r="L8" i="2"/>
  <c r="L48" i="2"/>
  <c r="L47" i="2"/>
  <c r="L41" i="2"/>
  <c r="L40" i="2"/>
  <c r="J34" i="2"/>
  <c r="L34" i="2" s="1"/>
  <c r="J33" i="2"/>
  <c r="L33" i="2" s="1"/>
  <c r="J32" i="2"/>
  <c r="L32" i="2" s="1"/>
  <c r="J31" i="2"/>
  <c r="L31" i="2" s="1"/>
  <c r="J30" i="2"/>
  <c r="L30" i="2" s="1"/>
  <c r="L35" i="2" l="1"/>
  <c r="L26" i="2"/>
  <c r="L51" i="2"/>
  <c r="L57" i="2"/>
  <c r="L59" i="2" l="1"/>
</calcChain>
</file>

<file path=xl/sharedStrings.xml><?xml version="1.0" encoding="utf-8"?>
<sst xmlns="http://schemas.openxmlformats.org/spreadsheetml/2006/main" count="318" uniqueCount="117">
  <si>
    <t>Tarieven</t>
  </si>
  <si>
    <t>Subtotaal</t>
  </si>
  <si>
    <t>Inschrijftarief</t>
  </si>
  <si>
    <t xml:space="preserve">Inschrijver </t>
  </si>
  <si>
    <t>Smilde</t>
  </si>
  <si>
    <t>Beilen</t>
  </si>
  <si>
    <t>Westerbork</t>
  </si>
  <si>
    <t>Bijlage F. Formulier Prijsaspecten perceel 2 - Groenafval</t>
  </si>
  <si>
    <t>Verwerken bedrijfsafval aantal ton</t>
  </si>
  <si>
    <t>Prijs verwerking per ton</t>
  </si>
  <si>
    <t>Totaalprijs per jaar</t>
  </si>
  <si>
    <t>Verwerken groenafval aantal ton</t>
  </si>
  <si>
    <t>Totaalprijs perceel 2</t>
  </si>
  <si>
    <t>All-in Prijs verwerking per ton*</t>
  </si>
  <si>
    <t>Transportkosten vanaf de ophaallocaties tot aan het verwerkingsadres</t>
  </si>
  <si>
    <t>Laad- en loskosten</t>
  </si>
  <si>
    <t>Verwerkingskosten van het groenafval</t>
  </si>
  <si>
    <t>Eventuele milieutoeslagen of stortkosten</t>
  </si>
  <si>
    <t>Administratie- en rapportagekosten</t>
  </si>
  <si>
    <t>Ook wanneer deze kostenposten niet expliciet in deze offerteaanvraag worden benoemd, dienen zij in de prijzen te zijn verdisconteerd.</t>
  </si>
  <si>
    <r>
      <t>Inschrijver wordt verzocht een </t>
    </r>
    <r>
      <rPr>
        <b/>
        <sz val="10"/>
        <color rgb="FF000000"/>
        <rFont val="Arial"/>
        <family val="2"/>
      </rPr>
      <t>all-in prijs per ton groenafval</t>
    </r>
    <r>
      <rPr>
        <sz val="10"/>
        <color rgb="FF000000"/>
        <rFont val="Arial"/>
        <family val="2"/>
      </rPr>
      <t> op te geven. Deze prijs dient </t>
    </r>
    <r>
      <rPr>
        <b/>
        <sz val="10"/>
        <color rgb="FF000000"/>
        <rFont val="Arial"/>
        <family val="2"/>
      </rPr>
      <t>inclusief alle kosten</t>
    </r>
    <r>
      <rPr>
        <sz val="10"/>
        <color rgb="FF000000"/>
        <rFont val="Arial"/>
        <family val="2"/>
      </rPr>
      <t> te zijn, waaronder in ieder geval:</t>
    </r>
  </si>
  <si>
    <t>Verzekeringen, belastingen.</t>
  </si>
  <si>
    <t>Afvalstroom</t>
  </si>
  <si>
    <t>Containersoort</t>
  </si>
  <si>
    <t>Inhoud container</t>
  </si>
  <si>
    <t>Huidige frequentie</t>
  </si>
  <si>
    <t>Aantal</t>
  </si>
  <si>
    <t>Eenheid</t>
  </si>
  <si>
    <t>Huurprijs per maand per eenheid</t>
  </si>
  <si>
    <t>Adres</t>
  </si>
  <si>
    <t>Plaats</t>
  </si>
  <si>
    <t>Restafval</t>
  </si>
  <si>
    <t>Rolcontainer</t>
  </si>
  <si>
    <t>1.100 liter</t>
  </si>
  <si>
    <t>1x per week</t>
  </si>
  <si>
    <t>stuk</t>
  </si>
  <si>
    <t>240 liter</t>
  </si>
  <si>
    <t>Marten Kuilerweg 47</t>
  </si>
  <si>
    <t>Hollandscheveld</t>
  </si>
  <si>
    <t>Abonnementprijs per maand per eenheid</t>
  </si>
  <si>
    <t>1x per 2 weken</t>
  </si>
  <si>
    <t>Parkeerterrein Sportvelden, Schoonhovenweg 1c</t>
  </si>
  <si>
    <t>De Hanekampen 38</t>
  </si>
  <si>
    <t>2.500 liter</t>
  </si>
  <si>
    <t>W.A. Scholtenweg 6 A</t>
  </si>
  <si>
    <t>De Noesten 17</t>
  </si>
  <si>
    <t>1.600 liter</t>
  </si>
  <si>
    <t>Hoogeveen</t>
  </si>
  <si>
    <t>Swill</t>
  </si>
  <si>
    <t>Papier/karton</t>
  </si>
  <si>
    <t>PD</t>
  </si>
  <si>
    <t>Swill/etensresten</t>
  </si>
  <si>
    <t>Vertrouwelijk papier</t>
  </si>
  <si>
    <t>Verwerken bedrijfsafval aantal ton*</t>
  </si>
  <si>
    <t>*data t/m mei 2025, geëxtrapoleerd voor heel jaar</t>
  </si>
  <si>
    <t>Aantal transporten / ledigingen</t>
  </si>
  <si>
    <t>Prijs per transport / lediging</t>
  </si>
  <si>
    <t>20 m3</t>
  </si>
  <si>
    <t>Perscontainer</t>
  </si>
  <si>
    <t>Europaweg 30</t>
  </si>
  <si>
    <t>120 liter</t>
  </si>
  <si>
    <t>intern transport</t>
  </si>
  <si>
    <t>Opbrengst verwerking per ton</t>
  </si>
  <si>
    <t>Totaal opbrengst per jaar</t>
  </si>
  <si>
    <t>Subtotaal:</t>
  </si>
  <si>
    <t>D. Restwaarde/opbrengst**</t>
  </si>
  <si>
    <t>A. Huur/abonnement*</t>
  </si>
  <si>
    <t>B. Afvalstromen*</t>
  </si>
  <si>
    <t>C. Transport/ledigingstarief*</t>
  </si>
  <si>
    <t>*Aan de geprognotiseerde aantallen containers, aantal ledigingen/transport en aantal tonnages bedrijfsafval gedurende de looptijd van de Raamovereenkomst, kunnen geen rechten worden ontleend.</t>
  </si>
  <si>
    <t>**Afvalstromen waarbij sprake is van een opbrengst dient op het prijzenblad een negatieve prijs te worden ingevuld</t>
  </si>
  <si>
    <t>Plastic/folies***</t>
  </si>
  <si>
    <t>***Zachte kunststoffen/folies worden aangeboden in 240 liter foliezakken. Deze zakken worden aan de Europaweg 30 ingezameld volgens de reguliere ophaalfrequentie. De foliezakken zijn transparant of licht doorzichtig zodat de inhoud visueel gecontroleerd kan worden en uitsluitend zachte kunststoffen/folies bevatten, zoals rekfolie, krimpfolie en plastic verpakkingsmateriaal. Andere afvalstromen worden hierin niet aangeboden.</t>
  </si>
  <si>
    <t>Totaalprijs perceel 1</t>
  </si>
  <si>
    <t>A. Tarief voor het ophalen en verwerken van gemengd groenafval in Beilen, Westerbork en Smilde.</t>
  </si>
  <si>
    <t>B. Tarief voor het ophalen en verwerken van bladafval in Beilen, Westerbork en Smilde.</t>
  </si>
  <si>
    <t>Type rolcontainer</t>
  </si>
  <si>
    <t>240 ltr.</t>
  </si>
  <si>
    <t>1100 ltr.</t>
  </si>
  <si>
    <t>Zeppelinstraat 3 A</t>
  </si>
  <si>
    <t>Intern</t>
  </si>
  <si>
    <t>intern</t>
  </si>
  <si>
    <t>Rolcontainers restafval</t>
  </si>
  <si>
    <t>Bouw en sloopafval</t>
  </si>
  <si>
    <t>Container type</t>
  </si>
  <si>
    <t>6 M3</t>
  </si>
  <si>
    <t>9 M3</t>
  </si>
  <si>
    <t>12 M3</t>
  </si>
  <si>
    <t>Plaatsen</t>
  </si>
  <si>
    <t>Transport</t>
  </si>
  <si>
    <t>Huur per dag</t>
  </si>
  <si>
    <t>Verwerkingskosten per 1000 kg</t>
  </si>
  <si>
    <t xml:space="preserve">Schoon Puin </t>
  </si>
  <si>
    <t>A- Hout</t>
  </si>
  <si>
    <t>B- Hout</t>
  </si>
  <si>
    <t>Dienstencatalogus Opdrachtgever</t>
  </si>
  <si>
    <t xml:space="preserve">Abonnementen (in € / per maand, excl. BTW) </t>
  </si>
  <si>
    <t>Op afroep</t>
  </si>
  <si>
    <t xml:space="preserve"> 1x p/wk</t>
  </si>
  <si>
    <t xml:space="preserve"> 1x p/2 wk</t>
  </si>
  <si>
    <t xml:space="preserve"> 1x p/3 wk</t>
  </si>
  <si>
    <t xml:space="preserve"> 1x p/4 wk</t>
  </si>
  <si>
    <t>Huur per maand bij lediging op afroep</t>
  </si>
  <si>
    <t>Lediging op afroep</t>
  </si>
  <si>
    <t>Extra ledigings-tarief</t>
  </si>
  <si>
    <t>Wisselen</t>
  </si>
  <si>
    <t>660 ltr.</t>
  </si>
  <si>
    <t>1600 ltr.</t>
  </si>
  <si>
    <t>Rolcontainers papier en karton</t>
  </si>
  <si>
    <t>Rolcontainers destra data</t>
  </si>
  <si>
    <t>Huur container voor intern gebruik</t>
  </si>
  <si>
    <t>huur per maand</t>
  </si>
  <si>
    <t>1. De geel gekleurde cellen in deze prijzensheet dienen compleet te worden ingevuld.</t>
  </si>
  <si>
    <t>3. Bij abonnementen, waarin de kosten van het ledigen en verwerken zijn opgenomen, dient rekening te worden gehouden met het ledigen op jaarbasis van 52 weken.</t>
  </si>
  <si>
    <t>2. Alle tarieven in de dienstencatalogus zijn exclusief  BTW, maar inclusief belastingen, milieubijdragen en administratieve afhandeling.</t>
  </si>
  <si>
    <t>Rolcontainers PD</t>
  </si>
  <si>
    <t>Bijlage F. Formulier Prijsaspecten perceel 1 - Bedrijfsafval (gerectificeerd n.a.v. NvI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</si>
</sst>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 #,##0.00_);_(&quot;€&quot;\ * \(#,##0.00\);_(&quot;€&quot;\ * &quot;-&quot;??_);_(@_)"/>
    <numFmt numFmtId="164" formatCode="_(&quot;€&quot;\ * #,##0.000_);_(&quot;€&quot;\ * \(#,##0.000\);_(&quot;€&quot;\ * &quot;-&quot;??_);_(@_)"/>
    <numFmt numFmtId="165" formatCode="_(&quot;€&quot;\ * #,##0.000_);_(&quot;€&quot;\ * \(#,##0.000\);_(&quot;€&quot;\ * &quot;-&quot;???_);_(@_)"/>
    <numFmt numFmtId="166" formatCode="_ &quot;€&quot;\ * #,##0.00_ ;_ &quot;€&quot;\ * \-#,##0.00_ ;_ &quot;€&quot;\ * &quot;-&quot;??_ ;_ @_ "/>
    <numFmt numFmtId="167" formatCode="&quot;€&quot;\ #,##0.00;[Red]&quot;€&quot;\ \-#,##0.00"/>
    <numFmt numFmtId="168" formatCode="&quot;€&quot;\ #,##0.00"/>
    <numFmt numFmtId="169" formatCode="_-&quot;€&quot;\ * #,##0.00_-;_-&quot;€&quot;\ * #,##0.00\-;_-&quot;€&quot;\ * &quot;-&quot;??_-;_-@_-"/>
  </numFmts>
  <fonts count="20" x14ac:knownFonts="1">
    <font>
      <sz val="12"/>
      <color theme="1"/>
      <name val="Calibri"/>
      <family val="2"/>
      <scheme val="minor"/>
    </font>
    <font>
      <sz val="12"/>
      <color theme="1"/>
      <name val="Calibri"/>
      <family val="2"/>
      <scheme val="minor"/>
    </font>
    <font>
      <sz val="10"/>
      <color theme="1"/>
      <name val="Arial"/>
      <family val="2"/>
    </font>
    <font>
      <b/>
      <sz val="10"/>
      <color theme="1"/>
      <name val="Arial"/>
      <family val="2"/>
    </font>
    <font>
      <b/>
      <sz val="10"/>
      <color rgb="FF000000"/>
      <name val="Arial"/>
      <family val="2"/>
    </font>
    <font>
      <sz val="10"/>
      <color rgb="FF000000"/>
      <name val="Arial"/>
      <family val="2"/>
    </font>
    <font>
      <b/>
      <sz val="10"/>
      <color theme="0"/>
      <name val="Arial"/>
      <family val="2"/>
    </font>
    <font>
      <b/>
      <sz val="9"/>
      <color theme="1"/>
      <name val="Calibri"/>
      <family val="2"/>
      <scheme val="minor"/>
    </font>
    <font>
      <sz val="11"/>
      <name val="Calibri"/>
      <family val="2"/>
    </font>
    <font>
      <b/>
      <sz val="11"/>
      <color theme="0"/>
      <name val="Calibri"/>
      <family val="2"/>
      <scheme val="minor"/>
    </font>
    <font>
      <b/>
      <sz val="12"/>
      <color theme="1"/>
      <name val="Calibri"/>
      <family val="2"/>
      <scheme val="minor"/>
    </font>
    <font>
      <sz val="10"/>
      <color theme="0"/>
      <name val="Arial"/>
      <family val="2"/>
    </font>
    <font>
      <sz val="11"/>
      <color theme="1"/>
      <name val="Arial"/>
      <family val="2"/>
    </font>
    <font>
      <b/>
      <sz val="11"/>
      <color theme="1"/>
      <name val="Calibri"/>
      <family val="2"/>
      <scheme val="minor"/>
    </font>
    <font>
      <b/>
      <sz val="11"/>
      <color theme="1"/>
      <name val="Arial"/>
      <family val="2"/>
    </font>
    <font>
      <sz val="10"/>
      <name val="Arial"/>
      <family val="2"/>
    </font>
    <font>
      <b/>
      <sz val="9"/>
      <name val="Arial"/>
      <family val="2"/>
    </font>
    <font>
      <sz val="11"/>
      <color theme="1"/>
      <name val="Calibri"/>
      <family val="2"/>
      <scheme val="minor"/>
    </font>
    <font>
      <sz val="9"/>
      <name val="Arial"/>
      <family val="2"/>
    </font>
    <font>
      <sz val="9"/>
      <color theme="1"/>
      <name val="Arial"/>
      <family val="2"/>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249977111117893"/>
        <bgColor indexed="64"/>
      </patternFill>
    </fill>
    <fill>
      <patternFill patternType="solid">
        <fgColor rgb="FF00B05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top/>
      <bottom style="thin">
        <color auto="1"/>
      </bottom>
      <diagonal/>
    </border>
  </borders>
  <cellStyleXfs count="3">
    <xf numFmtId="0" fontId="0" fillId="0" borderId="0"/>
    <xf numFmtId="44" fontId="1" fillId="0" borderId="0" applyFont="0" applyFill="0" applyBorder="0" applyAlignment="0" applyProtection="0"/>
    <xf numFmtId="0" fontId="15" fillId="0" borderId="0" applyFont="0" applyFill="0" applyBorder="0" applyAlignment="0" applyProtection="0"/>
  </cellStyleXfs>
  <cellXfs count="107">
    <xf numFmtId="0" fontId="0" fillId="0" borderId="0" xfId="0"/>
    <xf numFmtId="0" fontId="2" fillId="0" borderId="0" xfId="0" applyFont="1"/>
    <xf numFmtId="0" fontId="2" fillId="3" borderId="0" xfId="0" applyFont="1" applyFill="1"/>
    <xf numFmtId="0" fontId="3" fillId="3" borderId="0" xfId="0" applyFont="1" applyFill="1"/>
    <xf numFmtId="0" fontId="2" fillId="3" borderId="0" xfId="0" applyFont="1" applyFill="1" applyAlignment="1">
      <alignment horizontal="right"/>
    </xf>
    <xf numFmtId="0" fontId="3" fillId="0" borderId="0" xfId="0" applyFont="1"/>
    <xf numFmtId="0" fontId="3" fillId="0" borderId="1" xfId="0" applyFont="1" applyBorder="1"/>
    <xf numFmtId="165" fontId="3" fillId="0" borderId="1" xfId="0" applyNumberFormat="1" applyFont="1" applyBorder="1"/>
    <xf numFmtId="0" fontId="5" fillId="0" borderId="0" xfId="0" applyFont="1"/>
    <xf numFmtId="0" fontId="2" fillId="0" borderId="0" xfId="0" applyFont="1" applyAlignment="1">
      <alignment horizontal="justify" vertical="center"/>
    </xf>
    <xf numFmtId="0" fontId="6" fillId="4" borderId="1" xfId="0" applyFont="1" applyFill="1" applyBorder="1" applyAlignment="1">
      <alignment vertical="center" wrapText="1"/>
    </xf>
    <xf numFmtId="0" fontId="6" fillId="4" borderId="1" xfId="0" applyFont="1" applyFill="1" applyBorder="1" applyAlignment="1">
      <alignment horizontal="right" vertical="center" wrapText="1"/>
    </xf>
    <xf numFmtId="0" fontId="6" fillId="4" borderId="1" xfId="0" applyFont="1" applyFill="1" applyBorder="1" applyAlignment="1">
      <alignment horizontal="center" vertical="center" wrapText="1"/>
    </xf>
    <xf numFmtId="44" fontId="2" fillId="0" borderId="1" xfId="1" applyFont="1" applyFill="1" applyBorder="1"/>
    <xf numFmtId="166" fontId="2" fillId="0" borderId="1" xfId="0" applyNumberFormat="1" applyFont="1" applyBorder="1"/>
    <xf numFmtId="0" fontId="2" fillId="0" borderId="1" xfId="0" applyFont="1" applyFill="1" applyBorder="1" applyAlignment="1">
      <alignment horizontal="left" vertical="top"/>
    </xf>
    <xf numFmtId="0" fontId="2" fillId="0" borderId="1" xfId="0" applyFont="1" applyFill="1" applyBorder="1" applyAlignment="1">
      <alignment vertical="center" wrapText="1"/>
    </xf>
    <xf numFmtId="0" fontId="2" fillId="0" borderId="1" xfId="0" applyFont="1" applyFill="1" applyBorder="1"/>
    <xf numFmtId="0" fontId="2" fillId="0" borderId="1" xfId="0" applyFont="1" applyFill="1" applyBorder="1" applyAlignment="1">
      <alignment horizontal="right" vertical="top"/>
    </xf>
    <xf numFmtId="0" fontId="2" fillId="0" borderId="1" xfId="0" applyFont="1" applyBorder="1" applyAlignment="1">
      <alignment vertical="center" wrapText="1"/>
    </xf>
    <xf numFmtId="0" fontId="2" fillId="0" borderId="1" xfId="0" applyFont="1" applyFill="1" applyBorder="1" applyAlignment="1">
      <alignment horizontal="right" vertical="center" wrapText="1"/>
    </xf>
    <xf numFmtId="0" fontId="6" fillId="4" borderId="2" xfId="0" applyFont="1" applyFill="1" applyBorder="1" applyAlignment="1">
      <alignment vertical="center" wrapText="1"/>
    </xf>
    <xf numFmtId="0" fontId="6" fillId="4" borderId="2" xfId="0" applyFont="1" applyFill="1" applyBorder="1" applyAlignment="1">
      <alignment horizontal="right" vertical="center" wrapText="1"/>
    </xf>
    <xf numFmtId="0" fontId="6" fillId="4" borderId="2" xfId="0" applyFont="1" applyFill="1" applyBorder="1" applyAlignment="1">
      <alignment horizontal="center" vertical="center" wrapText="1"/>
    </xf>
    <xf numFmtId="0" fontId="2" fillId="0" borderId="2" xfId="0" applyFont="1" applyBorder="1" applyAlignment="1">
      <alignment vertical="center" wrapText="1"/>
    </xf>
    <xf numFmtId="0" fontId="2" fillId="0" borderId="2" xfId="0" applyFont="1" applyFill="1" applyBorder="1" applyAlignment="1">
      <alignment horizontal="right" vertical="top"/>
    </xf>
    <xf numFmtId="0" fontId="2" fillId="0" borderId="0" xfId="0" applyFont="1" applyFill="1" applyBorder="1" applyAlignment="1">
      <alignment vertical="center" wrapText="1"/>
    </xf>
    <xf numFmtId="0" fontId="2" fillId="0" borderId="1" xfId="0" applyFont="1" applyBorder="1"/>
    <xf numFmtId="166" fontId="2" fillId="0" borderId="2" xfId="0" applyNumberFormat="1" applyFont="1" applyBorder="1"/>
    <xf numFmtId="0" fontId="2" fillId="0" borderId="2" xfId="0" applyFont="1" applyFill="1" applyBorder="1" applyAlignment="1">
      <alignment vertical="center" wrapText="1"/>
    </xf>
    <xf numFmtId="166" fontId="2" fillId="0" borderId="0" xfId="0" applyNumberFormat="1" applyFont="1"/>
    <xf numFmtId="44" fontId="2" fillId="0" borderId="2" xfId="1" applyFont="1" applyFill="1" applyBorder="1"/>
    <xf numFmtId="0" fontId="6" fillId="5" borderId="1" xfId="0" applyFont="1" applyFill="1" applyBorder="1" applyAlignment="1">
      <alignment vertical="center" wrapText="1"/>
    </xf>
    <xf numFmtId="0" fontId="6" fillId="5" borderId="1" xfId="0" applyFont="1" applyFill="1" applyBorder="1" applyAlignment="1">
      <alignment horizontal="center" vertical="center" wrapText="1"/>
    </xf>
    <xf numFmtId="0" fontId="6" fillId="5" borderId="2" xfId="0" applyFont="1" applyFill="1" applyBorder="1" applyAlignment="1">
      <alignment horizontal="center" vertical="center" wrapText="1"/>
    </xf>
    <xf numFmtId="44" fontId="2" fillId="2" borderId="1" xfId="1" applyFont="1" applyFill="1" applyBorder="1"/>
    <xf numFmtId="44" fontId="2" fillId="2" borderId="2" xfId="1" applyFont="1" applyFill="1" applyBorder="1"/>
    <xf numFmtId="44" fontId="2" fillId="2" borderId="6" xfId="1" applyFont="1" applyFill="1" applyBorder="1"/>
    <xf numFmtId="166" fontId="3" fillId="0" borderId="0" xfId="0" applyNumberFormat="1" applyFont="1"/>
    <xf numFmtId="0" fontId="2" fillId="0" borderId="0" xfId="0" applyFont="1" applyBorder="1"/>
    <xf numFmtId="0" fontId="3" fillId="0" borderId="0" xfId="0" applyFont="1" applyBorder="1" applyAlignment="1">
      <alignment horizontal="right"/>
    </xf>
    <xf numFmtId="0" fontId="6" fillId="4" borderId="1" xfId="0" applyFont="1" applyFill="1" applyBorder="1" applyAlignment="1">
      <alignment horizontal="justify" vertical="center" wrapText="1"/>
    </xf>
    <xf numFmtId="0" fontId="5" fillId="0" borderId="1" xfId="0" applyFont="1" applyBorder="1" applyAlignment="1">
      <alignment horizontal="justify" vertical="center" wrapText="1"/>
    </xf>
    <xf numFmtId="164" fontId="5" fillId="2" borderId="1" xfId="1" applyNumberFormat="1" applyFont="1" applyFill="1" applyBorder="1" applyAlignment="1">
      <alignment horizontal="justify" vertical="center" wrapText="1"/>
    </xf>
    <xf numFmtId="165" fontId="5" fillId="0" borderId="1" xfId="0" applyNumberFormat="1" applyFont="1" applyBorder="1" applyAlignment="1">
      <alignment horizontal="justify" vertical="center" wrapText="1"/>
    </xf>
    <xf numFmtId="165" fontId="5" fillId="0" borderId="0" xfId="0" applyNumberFormat="1" applyFont="1" applyBorder="1" applyAlignment="1">
      <alignment horizontal="justify" vertical="center" wrapText="1"/>
    </xf>
    <xf numFmtId="0" fontId="7" fillId="0" borderId="1" xfId="0" applyFont="1" applyBorder="1" applyAlignment="1">
      <alignment horizontal="center" vertical="center" wrapText="1"/>
    </xf>
    <xf numFmtId="167" fontId="8" fillId="0" borderId="3" xfId="0" applyNumberFormat="1" applyFont="1" applyBorder="1" applyAlignment="1">
      <alignment horizontal="left" vertical="center"/>
    </xf>
    <xf numFmtId="44" fontId="0" fillId="2" borderId="1" xfId="1" applyFont="1" applyFill="1" applyBorder="1" applyAlignment="1">
      <alignment horizontal="center" vertical="center"/>
    </xf>
    <xf numFmtId="167" fontId="0" fillId="0" borderId="1" xfId="0" applyNumberFormat="1" applyBorder="1" applyAlignment="1">
      <alignment vertical="center"/>
    </xf>
    <xf numFmtId="0" fontId="9" fillId="4" borderId="7" xfId="0" applyFont="1" applyFill="1" applyBorder="1" applyAlignment="1">
      <alignment horizontal="left" vertical="center"/>
    </xf>
    <xf numFmtId="0" fontId="0" fillId="0" borderId="0" xfId="0" applyAlignment="1">
      <alignment vertical="center"/>
    </xf>
    <xf numFmtId="0" fontId="0" fillId="0" borderId="0" xfId="0" applyAlignment="1">
      <alignment vertical="center" wrapText="1"/>
    </xf>
    <xf numFmtId="0" fontId="2" fillId="3" borderId="1" xfId="0" applyFont="1" applyFill="1" applyBorder="1"/>
    <xf numFmtId="44" fontId="3" fillId="3" borderId="1" xfId="1" applyFont="1" applyFill="1" applyBorder="1" applyAlignment="1">
      <alignment horizontal="center" vertical="center"/>
    </xf>
    <xf numFmtId="0" fontId="3" fillId="3" borderId="1" xfId="0" applyFont="1" applyFill="1" applyBorder="1" applyAlignment="1">
      <alignment horizontal="center"/>
    </xf>
    <xf numFmtId="44" fontId="2" fillId="2" borderId="1" xfId="1" applyFont="1" applyFill="1" applyBorder="1" applyAlignment="1">
      <alignment horizontal="center" vertical="center"/>
    </xf>
    <xf numFmtId="167" fontId="2" fillId="3" borderId="1" xfId="0" applyNumberFormat="1" applyFont="1" applyFill="1" applyBorder="1" applyAlignment="1">
      <alignment horizontal="left" vertical="center"/>
    </xf>
    <xf numFmtId="167" fontId="2" fillId="3" borderId="0" xfId="0" applyNumberFormat="1" applyFont="1" applyFill="1" applyAlignment="1">
      <alignment horizontal="left" vertical="center"/>
    </xf>
    <xf numFmtId="44" fontId="2" fillId="3" borderId="0" xfId="1" applyFont="1" applyFill="1" applyBorder="1" applyAlignment="1">
      <alignment horizontal="center" vertical="center"/>
    </xf>
    <xf numFmtId="0" fontId="3" fillId="3" borderId="1" xfId="0" applyFont="1" applyFill="1" applyBorder="1" applyAlignment="1">
      <alignment vertical="center"/>
    </xf>
    <xf numFmtId="0" fontId="3" fillId="3" borderId="1" xfId="0" applyFont="1" applyFill="1" applyBorder="1" applyAlignment="1">
      <alignment vertical="center" wrapText="1"/>
    </xf>
    <xf numFmtId="167" fontId="11" fillId="4" borderId="3" xfId="0" applyNumberFormat="1" applyFont="1" applyFill="1" applyBorder="1" applyAlignment="1">
      <alignment horizontal="left" vertical="center"/>
    </xf>
    <xf numFmtId="44" fontId="11" fillId="4" borderId="4" xfId="1" applyFont="1" applyFill="1" applyBorder="1" applyAlignment="1">
      <alignment horizontal="center" vertical="center"/>
    </xf>
    <xf numFmtId="0" fontId="11" fillId="4" borderId="4" xfId="0" applyFont="1" applyFill="1" applyBorder="1"/>
    <xf numFmtId="0" fontId="11" fillId="4" borderId="5" xfId="0" applyFont="1" applyFill="1" applyBorder="1"/>
    <xf numFmtId="0" fontId="10" fillId="0" borderId="0" xfId="0" applyFont="1" applyAlignment="1">
      <alignment vertical="center"/>
    </xf>
    <xf numFmtId="0" fontId="0" fillId="0" borderId="0" xfId="0" applyAlignment="1">
      <alignment horizontal="center" vertical="center"/>
    </xf>
    <xf numFmtId="167" fontId="0" fillId="0" borderId="9" xfId="0" applyNumberFormat="1" applyBorder="1" applyAlignment="1">
      <alignment vertical="center"/>
    </xf>
    <xf numFmtId="0" fontId="13" fillId="0" borderId="0" xfId="0" applyFont="1" applyAlignment="1">
      <alignment horizontal="left" vertical="center"/>
    </xf>
    <xf numFmtId="0" fontId="14" fillId="0" borderId="0" xfId="0" applyFont="1" applyAlignment="1">
      <alignment vertical="center" wrapText="1"/>
    </xf>
    <xf numFmtId="0" fontId="13" fillId="0" borderId="10" xfId="0" applyFont="1" applyBorder="1" applyAlignment="1">
      <alignment horizontal="left" vertical="center"/>
    </xf>
    <xf numFmtId="0" fontId="14" fillId="0" borderId="3" xfId="0" applyFont="1" applyBorder="1" applyAlignment="1">
      <alignment vertical="center" wrapText="1"/>
    </xf>
    <xf numFmtId="0" fontId="13" fillId="0" borderId="5" xfId="0" applyFont="1" applyBorder="1" applyAlignment="1">
      <alignment horizontal="left" vertical="center"/>
    </xf>
    <xf numFmtId="0" fontId="7" fillId="0" borderId="1" xfId="0" applyFont="1" applyBorder="1" applyAlignment="1">
      <alignment horizontal="center" vertical="center"/>
    </xf>
    <xf numFmtId="0" fontId="14" fillId="0" borderId="0" xfId="0" applyFont="1" applyAlignment="1">
      <alignment vertical="center"/>
    </xf>
    <xf numFmtId="0" fontId="12" fillId="0" borderId="0" xfId="0" applyFont="1" applyAlignment="1">
      <alignment horizontal="center" vertical="center"/>
    </xf>
    <xf numFmtId="167" fontId="8" fillId="0" borderId="3" xfId="0" applyNumberFormat="1" applyFont="1" applyBorder="1" applyAlignment="1">
      <alignment vertical="center"/>
    </xf>
    <xf numFmtId="167" fontId="0" fillId="0" borderId="11" xfId="0" applyNumberFormat="1" applyBorder="1" applyAlignment="1">
      <alignment vertical="center"/>
    </xf>
    <xf numFmtId="167" fontId="0" fillId="0" borderId="1" xfId="0" applyNumberFormat="1" applyBorder="1" applyAlignment="1">
      <alignment horizontal="left" vertical="center"/>
    </xf>
    <xf numFmtId="0" fontId="12" fillId="0" borderId="12" xfId="0" applyFont="1" applyBorder="1" applyAlignment="1">
      <alignment vertical="center"/>
    </xf>
    <xf numFmtId="168" fontId="0" fillId="2" borderId="1" xfId="0" applyNumberFormat="1" applyFill="1" applyBorder="1" applyAlignment="1">
      <alignment horizontal="center" vertical="center"/>
    </xf>
    <xf numFmtId="169" fontId="16" fillId="0" borderId="1" xfId="2" applyNumberFormat="1" applyFont="1" applyFill="1" applyBorder="1" applyAlignment="1">
      <alignment vertical="center"/>
    </xf>
    <xf numFmtId="44" fontId="17" fillId="2" borderId="1" xfId="1" applyFont="1" applyFill="1" applyBorder="1" applyAlignment="1">
      <alignment vertical="center"/>
    </xf>
    <xf numFmtId="44" fontId="18" fillId="2" borderId="1" xfId="1" applyFont="1" applyFill="1" applyBorder="1" applyAlignment="1">
      <alignment vertical="center"/>
    </xf>
    <xf numFmtId="0" fontId="9" fillId="4" borderId="8" xfId="0" applyFont="1" applyFill="1" applyBorder="1" applyAlignment="1">
      <alignment horizontal="left" vertical="center"/>
    </xf>
    <xf numFmtId="0" fontId="12" fillId="4" borderId="8" xfId="0" applyFont="1" applyFill="1" applyBorder="1" applyAlignment="1">
      <alignment vertical="center" wrapText="1"/>
    </xf>
    <xf numFmtId="0" fontId="9" fillId="4" borderId="6" xfId="0" applyFont="1" applyFill="1" applyBorder="1" applyAlignment="1">
      <alignment horizontal="left" vertical="center"/>
    </xf>
    <xf numFmtId="0" fontId="0" fillId="4" borderId="0" xfId="0" applyFill="1"/>
    <xf numFmtId="0" fontId="4" fillId="0" borderId="1" xfId="0" applyFont="1" applyBorder="1" applyAlignment="1">
      <alignment horizontal="center" vertical="center" wrapText="1"/>
    </xf>
    <xf numFmtId="167" fontId="9" fillId="4" borderId="1" xfId="0" applyNumberFormat="1" applyFont="1" applyFill="1" applyBorder="1" applyAlignment="1">
      <alignment horizontal="left" vertical="center"/>
    </xf>
    <xf numFmtId="167" fontId="2" fillId="3" borderId="1" xfId="0" applyNumberFormat="1" applyFont="1" applyFill="1" applyBorder="1" applyAlignment="1">
      <alignment horizontal="center" vertical="center" wrapText="1"/>
    </xf>
    <xf numFmtId="0" fontId="19" fillId="3" borderId="0" xfId="0" applyFont="1" applyFill="1" applyAlignment="1">
      <alignment horizontal="left" vertical="center" wrapText="1"/>
    </xf>
    <xf numFmtId="0" fontId="5" fillId="0" borderId="0" xfId="0" applyFont="1" applyBorder="1" applyAlignment="1">
      <alignment horizontal="left" wrapText="1"/>
    </xf>
    <xf numFmtId="0" fontId="2" fillId="0" borderId="0" xfId="0" applyFont="1" applyAlignment="1">
      <alignment horizontal="left" wrapText="1"/>
    </xf>
    <xf numFmtId="0" fontId="2" fillId="2" borderId="1" xfId="0" applyFont="1" applyFill="1" applyBorder="1" applyAlignment="1">
      <alignment horizontal="center"/>
    </xf>
    <xf numFmtId="0" fontId="2" fillId="0" borderId="3" xfId="0" applyFont="1" applyFill="1" applyBorder="1" applyAlignment="1">
      <alignment horizontal="center" vertical="top"/>
    </xf>
    <xf numFmtId="0" fontId="2" fillId="0" borderId="4" xfId="0" applyFont="1" applyFill="1" applyBorder="1" applyAlignment="1">
      <alignment horizontal="center" vertical="top"/>
    </xf>
    <xf numFmtId="0" fontId="2" fillId="0" borderId="5" xfId="0" applyFont="1" applyFill="1" applyBorder="1" applyAlignment="1">
      <alignment horizontal="center" vertical="top"/>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5" fillId="0" borderId="0" xfId="0" applyFont="1" applyBorder="1" applyAlignment="1">
      <alignment horizontal="right" vertical="center" wrapText="1"/>
    </xf>
    <xf numFmtId="0" fontId="2" fillId="0" borderId="0" xfId="0" applyFont="1" applyAlignment="1">
      <alignment horizontal="left" vertical="center"/>
    </xf>
  </cellXfs>
  <cellStyles count="3">
    <cellStyle name="Standaard" xfId="0" builtinId="0"/>
    <cellStyle name="Valuta" xfId="1" builtinId="4"/>
    <cellStyle name="Valuta 4" xfId="2" xr:uid="{D36BAB97-1949-E944-967D-5682AD78368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9DD47-CCDD-3F4C-88AC-911A2A8F5382}">
  <dimension ref="A1:O117"/>
  <sheetViews>
    <sheetView showGridLines="0" topLeftCell="A3" zoomScale="130" zoomScaleNormal="130" workbookViewId="0">
      <selection activeCell="F22" sqref="F22"/>
    </sheetView>
  </sheetViews>
  <sheetFormatPr baseColWidth="10" defaultRowHeight="13" x14ac:dyDescent="0.15"/>
  <cols>
    <col min="1" max="1" width="10.83203125" style="1"/>
    <col min="2" max="2" width="48.83203125" style="1" bestFit="1" customWidth="1"/>
    <col min="3" max="3" width="13.83203125" style="1" bestFit="1" customWidth="1"/>
    <col min="4" max="4" width="18.1640625" style="1" customWidth="1"/>
    <col min="5" max="5" width="13.83203125" style="1" bestFit="1" customWidth="1"/>
    <col min="6" max="6" width="10.83203125" style="1"/>
    <col min="7" max="7" width="17" style="1" bestFit="1" customWidth="1"/>
    <col min="8" max="8" width="10.83203125" style="1"/>
    <col min="9" max="9" width="7.83203125" style="1" bestFit="1" customWidth="1"/>
    <col min="10" max="10" width="12.83203125" style="1" customWidth="1"/>
    <col min="11" max="11" width="15.1640625" style="1" customWidth="1"/>
    <col min="12" max="12" width="14.33203125" style="1" customWidth="1"/>
    <col min="13" max="16384" width="10.83203125" style="1"/>
  </cols>
  <sheetData>
    <row r="1" spans="1:12" x14ac:dyDescent="0.15">
      <c r="A1" s="2"/>
      <c r="B1" s="2"/>
      <c r="C1" s="2"/>
      <c r="D1" s="2"/>
      <c r="E1" s="2"/>
      <c r="F1" s="2"/>
      <c r="G1" s="2"/>
    </row>
    <row r="2" spans="1:12" x14ac:dyDescent="0.15">
      <c r="A2" s="2"/>
      <c r="B2" s="3" t="s">
        <v>116</v>
      </c>
      <c r="C2" s="2"/>
      <c r="D2" s="2"/>
      <c r="E2" s="2"/>
      <c r="F2" s="2"/>
      <c r="G2" s="2"/>
    </row>
    <row r="3" spans="1:12" x14ac:dyDescent="0.15">
      <c r="A3" s="2"/>
      <c r="B3" s="3"/>
      <c r="C3" s="2"/>
      <c r="D3" s="2"/>
      <c r="E3" s="2"/>
      <c r="F3" s="2"/>
      <c r="G3" s="2"/>
    </row>
    <row r="4" spans="1:12" x14ac:dyDescent="0.15">
      <c r="A4" s="2"/>
      <c r="B4" s="4" t="s">
        <v>3</v>
      </c>
      <c r="C4" s="95"/>
      <c r="D4" s="95"/>
      <c r="E4" s="95"/>
      <c r="F4" s="2"/>
      <c r="G4" s="2"/>
    </row>
    <row r="5" spans="1:12" x14ac:dyDescent="0.15">
      <c r="A5" s="2"/>
      <c r="B5" s="2"/>
      <c r="C5" s="2"/>
      <c r="D5" s="2"/>
      <c r="E5" s="2"/>
      <c r="F5" s="2"/>
      <c r="G5" s="2"/>
    </row>
    <row r="6" spans="1:12" x14ac:dyDescent="0.15">
      <c r="B6" s="5" t="s">
        <v>66</v>
      </c>
    </row>
    <row r="7" spans="1:12" ht="42" x14ac:dyDescent="0.15">
      <c r="B7" s="10" t="s">
        <v>29</v>
      </c>
      <c r="C7" s="10" t="s">
        <v>30</v>
      </c>
      <c r="D7" s="10" t="s">
        <v>22</v>
      </c>
      <c r="E7" s="10" t="s">
        <v>23</v>
      </c>
      <c r="F7" s="10" t="s">
        <v>24</v>
      </c>
      <c r="G7" s="10" t="s">
        <v>25</v>
      </c>
      <c r="H7" s="11" t="s">
        <v>26</v>
      </c>
      <c r="I7" s="10" t="s">
        <v>27</v>
      </c>
      <c r="J7" s="12" t="s">
        <v>28</v>
      </c>
      <c r="K7" s="12" t="s">
        <v>39</v>
      </c>
      <c r="L7" s="12" t="s">
        <v>10</v>
      </c>
    </row>
    <row r="8" spans="1:12" x14ac:dyDescent="0.15">
      <c r="B8" s="27" t="s">
        <v>59</v>
      </c>
      <c r="C8" s="27" t="s">
        <v>47</v>
      </c>
      <c r="D8" s="27" t="s">
        <v>31</v>
      </c>
      <c r="E8" s="27" t="s">
        <v>58</v>
      </c>
      <c r="F8" s="27"/>
      <c r="G8" s="27"/>
      <c r="H8" s="27">
        <v>1</v>
      </c>
      <c r="I8" s="27"/>
      <c r="J8" s="35"/>
      <c r="K8" s="13"/>
      <c r="L8" s="14">
        <f>H8*J8*12</f>
        <v>0</v>
      </c>
    </row>
    <row r="9" spans="1:12" x14ac:dyDescent="0.15">
      <c r="B9" s="27" t="s">
        <v>59</v>
      </c>
      <c r="C9" s="27" t="s">
        <v>47</v>
      </c>
      <c r="D9" s="27" t="s">
        <v>49</v>
      </c>
      <c r="E9" s="27" t="s">
        <v>58</v>
      </c>
      <c r="F9" s="27"/>
      <c r="G9" s="27"/>
      <c r="H9" s="27">
        <v>1</v>
      </c>
      <c r="I9" s="27"/>
      <c r="J9" s="35"/>
      <c r="K9" s="13"/>
      <c r="L9" s="14">
        <f>H9*J9*12</f>
        <v>0</v>
      </c>
    </row>
    <row r="10" spans="1:12" ht="14" x14ac:dyDescent="0.15">
      <c r="B10" s="27" t="s">
        <v>59</v>
      </c>
      <c r="C10" s="27" t="s">
        <v>47</v>
      </c>
      <c r="D10" s="16" t="s">
        <v>48</v>
      </c>
      <c r="E10" s="16" t="s">
        <v>32</v>
      </c>
      <c r="F10" s="27" t="s">
        <v>60</v>
      </c>
      <c r="G10" s="16" t="s">
        <v>34</v>
      </c>
      <c r="H10" s="27">
        <v>1</v>
      </c>
      <c r="I10" s="27"/>
      <c r="J10" s="13"/>
      <c r="K10" s="35"/>
      <c r="L10" s="14">
        <f>H10*K10*12</f>
        <v>0</v>
      </c>
    </row>
    <row r="11" spans="1:12" x14ac:dyDescent="0.15">
      <c r="B11" s="27" t="s">
        <v>59</v>
      </c>
      <c r="C11" s="27" t="s">
        <v>47</v>
      </c>
      <c r="D11" s="27" t="s">
        <v>52</v>
      </c>
      <c r="E11" s="27" t="s">
        <v>32</v>
      </c>
      <c r="F11" s="27" t="s">
        <v>36</v>
      </c>
      <c r="G11" s="27"/>
      <c r="H11" s="27">
        <v>1</v>
      </c>
      <c r="I11" s="27"/>
      <c r="J11" s="35"/>
      <c r="K11" s="13"/>
      <c r="L11" s="14">
        <f t="shared" ref="L11:L17" si="0">H11*J11*12</f>
        <v>0</v>
      </c>
    </row>
    <row r="12" spans="1:12" x14ac:dyDescent="0.15">
      <c r="B12" s="27" t="s">
        <v>59</v>
      </c>
      <c r="C12" s="27" t="s">
        <v>47</v>
      </c>
      <c r="D12" s="27" t="s">
        <v>80</v>
      </c>
      <c r="E12" s="15" t="s">
        <v>32</v>
      </c>
      <c r="F12" s="17" t="s">
        <v>33</v>
      </c>
      <c r="G12" s="27"/>
      <c r="H12" s="27">
        <v>12</v>
      </c>
      <c r="I12" s="27"/>
      <c r="J12" s="35"/>
      <c r="K12" s="13"/>
      <c r="L12" s="14">
        <f t="shared" si="0"/>
        <v>0</v>
      </c>
    </row>
    <row r="13" spans="1:12" x14ac:dyDescent="0.15">
      <c r="B13" s="27" t="s">
        <v>59</v>
      </c>
      <c r="C13" s="27" t="s">
        <v>47</v>
      </c>
      <c r="D13" s="27" t="s">
        <v>81</v>
      </c>
      <c r="E13" s="15" t="s">
        <v>32</v>
      </c>
      <c r="F13" s="17" t="s">
        <v>33</v>
      </c>
      <c r="G13" s="27"/>
      <c r="H13" s="27">
        <v>1</v>
      </c>
      <c r="I13" s="27"/>
      <c r="J13" s="35"/>
      <c r="K13" s="13"/>
      <c r="L13" s="14">
        <f t="shared" si="0"/>
        <v>0</v>
      </c>
    </row>
    <row r="14" spans="1:12" x14ac:dyDescent="0.15">
      <c r="B14" s="27" t="s">
        <v>59</v>
      </c>
      <c r="C14" s="27" t="s">
        <v>47</v>
      </c>
      <c r="D14" s="27" t="s">
        <v>81</v>
      </c>
      <c r="E14" s="15" t="s">
        <v>32</v>
      </c>
      <c r="F14" s="17" t="s">
        <v>33</v>
      </c>
      <c r="G14" s="27"/>
      <c r="H14" s="27">
        <v>12</v>
      </c>
      <c r="I14" s="27"/>
      <c r="J14" s="35"/>
      <c r="K14" s="13"/>
      <c r="L14" s="14">
        <f t="shared" si="0"/>
        <v>0</v>
      </c>
    </row>
    <row r="15" spans="1:12" x14ac:dyDescent="0.15">
      <c r="B15" s="27" t="s">
        <v>79</v>
      </c>
      <c r="C15" s="27" t="s">
        <v>47</v>
      </c>
      <c r="D15" s="27" t="s">
        <v>31</v>
      </c>
      <c r="E15" s="15" t="s">
        <v>32</v>
      </c>
      <c r="F15" s="17" t="s">
        <v>33</v>
      </c>
      <c r="G15" s="27"/>
      <c r="H15" s="27">
        <v>1</v>
      </c>
      <c r="I15" s="27"/>
      <c r="J15" s="35"/>
      <c r="K15" s="13"/>
      <c r="L15" s="14">
        <f t="shared" si="0"/>
        <v>0</v>
      </c>
    </row>
    <row r="16" spans="1:12" x14ac:dyDescent="0.15">
      <c r="B16" s="27" t="s">
        <v>79</v>
      </c>
      <c r="C16" s="27" t="s">
        <v>47</v>
      </c>
      <c r="D16" s="27" t="s">
        <v>49</v>
      </c>
      <c r="E16" s="15" t="s">
        <v>32</v>
      </c>
      <c r="F16" s="27" t="s">
        <v>36</v>
      </c>
      <c r="G16" s="27"/>
      <c r="H16" s="27">
        <v>1</v>
      </c>
      <c r="I16" s="27"/>
      <c r="J16" s="35"/>
      <c r="K16" s="13"/>
      <c r="L16" s="14">
        <f t="shared" si="0"/>
        <v>0</v>
      </c>
    </row>
    <row r="17" spans="2:12" ht="14" x14ac:dyDescent="0.15">
      <c r="B17" s="15" t="s">
        <v>37</v>
      </c>
      <c r="C17" s="15" t="s">
        <v>38</v>
      </c>
      <c r="D17" s="16" t="s">
        <v>31</v>
      </c>
      <c r="E17" s="15" t="s">
        <v>32</v>
      </c>
      <c r="F17" s="17" t="s">
        <v>36</v>
      </c>
      <c r="G17" s="16"/>
      <c r="H17" s="18">
        <v>1</v>
      </c>
      <c r="I17" s="19" t="s">
        <v>35</v>
      </c>
      <c r="J17" s="35"/>
      <c r="K17" s="13"/>
      <c r="L17" s="14">
        <f t="shared" si="0"/>
        <v>0</v>
      </c>
    </row>
    <row r="18" spans="2:12" ht="14" customHeight="1" x14ac:dyDescent="0.15">
      <c r="B18" s="15" t="s">
        <v>37</v>
      </c>
      <c r="C18" s="15" t="s">
        <v>38</v>
      </c>
      <c r="D18" s="16" t="s">
        <v>31</v>
      </c>
      <c r="E18" s="15" t="s">
        <v>32</v>
      </c>
      <c r="F18" s="17" t="s">
        <v>33</v>
      </c>
      <c r="G18" s="16" t="s">
        <v>40</v>
      </c>
      <c r="H18" s="18">
        <v>1</v>
      </c>
      <c r="I18" s="19" t="s">
        <v>35</v>
      </c>
      <c r="J18" s="13"/>
      <c r="K18" s="35"/>
      <c r="L18" s="14">
        <f>H18*K18*12</f>
        <v>0</v>
      </c>
    </row>
    <row r="19" spans="2:12" ht="14" x14ac:dyDescent="0.15">
      <c r="B19" s="15" t="s">
        <v>41</v>
      </c>
      <c r="C19" s="15" t="s">
        <v>38</v>
      </c>
      <c r="D19" s="16" t="s">
        <v>31</v>
      </c>
      <c r="E19" s="15" t="s">
        <v>32</v>
      </c>
      <c r="F19" s="17" t="s">
        <v>33</v>
      </c>
      <c r="G19" s="16" t="s">
        <v>34</v>
      </c>
      <c r="H19" s="20">
        <v>2</v>
      </c>
      <c r="I19" s="19" t="s">
        <v>35</v>
      </c>
      <c r="J19" s="13"/>
      <c r="K19" s="35"/>
      <c r="L19" s="14">
        <f>H19*K19*12</f>
        <v>0</v>
      </c>
    </row>
    <row r="20" spans="2:12" ht="14" x14ac:dyDescent="0.15">
      <c r="B20" s="15" t="s">
        <v>42</v>
      </c>
      <c r="C20" s="15" t="s">
        <v>5</v>
      </c>
      <c r="D20" s="16" t="s">
        <v>31</v>
      </c>
      <c r="E20" s="16" t="s">
        <v>32</v>
      </c>
      <c r="F20" s="17" t="s">
        <v>43</v>
      </c>
      <c r="G20" s="16" t="s">
        <v>34</v>
      </c>
      <c r="H20" s="20">
        <v>2</v>
      </c>
      <c r="I20" s="19" t="s">
        <v>35</v>
      </c>
      <c r="J20" s="13"/>
      <c r="K20" s="35"/>
      <c r="L20" s="14">
        <f>H20*K20*12</f>
        <v>0</v>
      </c>
    </row>
    <row r="21" spans="2:12" ht="14" x14ac:dyDescent="0.15">
      <c r="B21" s="15" t="s">
        <v>42</v>
      </c>
      <c r="C21" s="15" t="s">
        <v>5</v>
      </c>
      <c r="D21" s="16" t="s">
        <v>49</v>
      </c>
      <c r="E21" s="16" t="s">
        <v>32</v>
      </c>
      <c r="F21" s="17" t="s">
        <v>33</v>
      </c>
      <c r="G21" s="16"/>
      <c r="H21" s="20">
        <v>1</v>
      </c>
      <c r="I21" s="19" t="s">
        <v>35</v>
      </c>
      <c r="J21" s="35"/>
      <c r="K21" s="13"/>
      <c r="L21" s="14">
        <f>H21*J21*12</f>
        <v>0</v>
      </c>
    </row>
    <row r="22" spans="2:12" ht="14" x14ac:dyDescent="0.15">
      <c r="B22" s="15" t="s">
        <v>44</v>
      </c>
      <c r="C22" s="15" t="s">
        <v>4</v>
      </c>
      <c r="D22" s="16" t="s">
        <v>31</v>
      </c>
      <c r="E22" s="16" t="s">
        <v>32</v>
      </c>
      <c r="F22" s="17" t="s">
        <v>43</v>
      </c>
      <c r="G22" s="16" t="s">
        <v>34</v>
      </c>
      <c r="H22" s="20">
        <v>2</v>
      </c>
      <c r="I22" s="19" t="s">
        <v>35</v>
      </c>
      <c r="J22" s="13"/>
      <c r="K22" s="35"/>
      <c r="L22" s="14">
        <f>H22*K22*12</f>
        <v>0</v>
      </c>
    </row>
    <row r="23" spans="2:12" ht="14" x14ac:dyDescent="0.15">
      <c r="B23" s="15" t="s">
        <v>44</v>
      </c>
      <c r="C23" s="15" t="s">
        <v>4</v>
      </c>
      <c r="D23" s="16" t="s">
        <v>49</v>
      </c>
      <c r="E23" s="15" t="s">
        <v>32</v>
      </c>
      <c r="F23" s="17" t="s">
        <v>36</v>
      </c>
      <c r="G23" s="16"/>
      <c r="H23" s="18">
        <v>1</v>
      </c>
      <c r="I23" s="19" t="s">
        <v>35</v>
      </c>
      <c r="J23" s="35"/>
      <c r="K23" s="13"/>
      <c r="L23" s="14">
        <f>H23*J23*12</f>
        <v>0</v>
      </c>
    </row>
    <row r="24" spans="2:12" ht="14" x14ac:dyDescent="0.15">
      <c r="B24" s="15" t="s">
        <v>45</v>
      </c>
      <c r="C24" s="15" t="s">
        <v>6</v>
      </c>
      <c r="D24" s="16" t="s">
        <v>31</v>
      </c>
      <c r="E24" s="16" t="s">
        <v>32</v>
      </c>
      <c r="F24" s="17" t="s">
        <v>46</v>
      </c>
      <c r="G24" s="16" t="s">
        <v>34</v>
      </c>
      <c r="H24" s="20">
        <v>1</v>
      </c>
      <c r="I24" s="19" t="s">
        <v>35</v>
      </c>
      <c r="J24" s="13"/>
      <c r="K24" s="35"/>
      <c r="L24" s="14">
        <f>H24*K24*12</f>
        <v>0</v>
      </c>
    </row>
    <row r="25" spans="2:12" ht="14" x14ac:dyDescent="0.15">
      <c r="B25" s="15" t="s">
        <v>45</v>
      </c>
      <c r="C25" s="15" t="s">
        <v>6</v>
      </c>
      <c r="D25" s="16" t="s">
        <v>49</v>
      </c>
      <c r="E25" s="15" t="s">
        <v>32</v>
      </c>
      <c r="F25" s="17" t="s">
        <v>36</v>
      </c>
      <c r="G25" s="16"/>
      <c r="H25" s="18">
        <v>1</v>
      </c>
      <c r="I25" s="19" t="s">
        <v>35</v>
      </c>
      <c r="J25" s="35"/>
      <c r="K25" s="13"/>
      <c r="L25" s="14">
        <f>H25*J25*12</f>
        <v>0</v>
      </c>
    </row>
    <row r="26" spans="2:12" x14ac:dyDescent="0.15">
      <c r="K26" s="1" t="s">
        <v>1</v>
      </c>
      <c r="L26" s="30">
        <f>SUM(L8:L25)</f>
        <v>0</v>
      </c>
    </row>
    <row r="27" spans="2:12" x14ac:dyDescent="0.15">
      <c r="L27" s="30"/>
    </row>
    <row r="28" spans="2:12" x14ac:dyDescent="0.15">
      <c r="B28" s="5" t="s">
        <v>67</v>
      </c>
    </row>
    <row r="29" spans="2:12" ht="42" x14ac:dyDescent="0.15">
      <c r="B29" s="10" t="s">
        <v>22</v>
      </c>
      <c r="C29" s="99"/>
      <c r="D29" s="100"/>
      <c r="E29" s="100"/>
      <c r="F29" s="100"/>
      <c r="G29" s="100"/>
      <c r="H29" s="100"/>
      <c r="I29" s="101"/>
      <c r="J29" s="12" t="s">
        <v>53</v>
      </c>
      <c r="K29" s="12" t="s">
        <v>9</v>
      </c>
      <c r="L29" s="23" t="s">
        <v>10</v>
      </c>
    </row>
    <row r="30" spans="2:12" ht="14" x14ac:dyDescent="0.15">
      <c r="B30" s="19" t="s">
        <v>49</v>
      </c>
      <c r="C30" s="96"/>
      <c r="D30" s="97"/>
      <c r="E30" s="97"/>
      <c r="F30" s="97"/>
      <c r="G30" s="97"/>
      <c r="H30" s="97"/>
      <c r="I30" s="98"/>
      <c r="J30" s="25">
        <f>17120/5*12/1000</f>
        <v>41.088000000000001</v>
      </c>
      <c r="K30" s="36"/>
      <c r="L30" s="14">
        <f>K30*J30</f>
        <v>0</v>
      </c>
    </row>
    <row r="31" spans="2:12" ht="14" x14ac:dyDescent="0.15">
      <c r="B31" s="19" t="s">
        <v>50</v>
      </c>
      <c r="C31" s="96"/>
      <c r="D31" s="97"/>
      <c r="E31" s="97"/>
      <c r="F31" s="97"/>
      <c r="G31" s="97"/>
      <c r="H31" s="97"/>
      <c r="I31" s="98"/>
      <c r="J31" s="25">
        <f>33/5*12/1000</f>
        <v>7.9199999999999993E-2</v>
      </c>
      <c r="K31" s="36"/>
      <c r="L31" s="14">
        <f t="shared" ref="L31:L34" si="1">K31*J31</f>
        <v>0</v>
      </c>
    </row>
    <row r="32" spans="2:12" ht="14" x14ac:dyDescent="0.15">
      <c r="B32" s="19" t="s">
        <v>31</v>
      </c>
      <c r="C32" s="96"/>
      <c r="D32" s="97"/>
      <c r="E32" s="97"/>
      <c r="F32" s="97"/>
      <c r="G32" s="97"/>
      <c r="H32" s="97"/>
      <c r="I32" s="98"/>
      <c r="J32" s="25">
        <f>20680/5*12/1000</f>
        <v>49.631999999999998</v>
      </c>
      <c r="K32" s="36"/>
      <c r="L32" s="14">
        <f t="shared" si="1"/>
        <v>0</v>
      </c>
    </row>
    <row r="33" spans="2:12" ht="14" x14ac:dyDescent="0.15">
      <c r="B33" s="19" t="s">
        <v>51</v>
      </c>
      <c r="C33" s="96"/>
      <c r="D33" s="97"/>
      <c r="E33" s="97"/>
      <c r="F33" s="97"/>
      <c r="G33" s="97"/>
      <c r="H33" s="97"/>
      <c r="I33" s="98"/>
      <c r="J33" s="25">
        <f>1513/5*12/1000</f>
        <v>3.6312000000000002</v>
      </c>
      <c r="K33" s="36"/>
      <c r="L33" s="14">
        <f t="shared" si="1"/>
        <v>0</v>
      </c>
    </row>
    <row r="34" spans="2:12" ht="14" x14ac:dyDescent="0.15">
      <c r="B34" s="19" t="s">
        <v>52</v>
      </c>
      <c r="C34" s="96"/>
      <c r="D34" s="97"/>
      <c r="E34" s="97"/>
      <c r="F34" s="97"/>
      <c r="G34" s="97"/>
      <c r="H34" s="97"/>
      <c r="I34" s="98"/>
      <c r="J34" s="18">
        <f>76/5*12/1000</f>
        <v>0.18239999999999998</v>
      </c>
      <c r="K34" s="35"/>
      <c r="L34" s="14">
        <f t="shared" si="1"/>
        <v>0</v>
      </c>
    </row>
    <row r="35" spans="2:12" ht="14" x14ac:dyDescent="0.15">
      <c r="B35" s="26" t="s">
        <v>54</v>
      </c>
      <c r="K35" s="1" t="s">
        <v>1</v>
      </c>
      <c r="L35" s="30">
        <f>SUM(L30:L34)</f>
        <v>0</v>
      </c>
    </row>
    <row r="36" spans="2:12" x14ac:dyDescent="0.15">
      <c r="B36" s="26"/>
      <c r="L36" s="30"/>
    </row>
    <row r="37" spans="2:12" x14ac:dyDescent="0.15">
      <c r="B37" s="5" t="s">
        <v>68</v>
      </c>
    </row>
    <row r="38" spans="2:12" ht="42" x14ac:dyDescent="0.15">
      <c r="B38" s="10" t="s">
        <v>29</v>
      </c>
      <c r="C38" s="10" t="s">
        <v>30</v>
      </c>
      <c r="D38" s="10" t="s">
        <v>22</v>
      </c>
      <c r="E38" s="10" t="s">
        <v>23</v>
      </c>
      <c r="F38" s="10" t="s">
        <v>24</v>
      </c>
      <c r="G38" s="10"/>
      <c r="H38" s="21"/>
      <c r="I38" s="22"/>
      <c r="J38" s="12" t="s">
        <v>55</v>
      </c>
      <c r="K38" s="12" t="s">
        <v>56</v>
      </c>
      <c r="L38" s="23" t="s">
        <v>10</v>
      </c>
    </row>
    <row r="39" spans="2:12" x14ac:dyDescent="0.15">
      <c r="B39" s="27" t="s">
        <v>59</v>
      </c>
      <c r="C39" s="27" t="s">
        <v>47</v>
      </c>
      <c r="D39" s="27" t="s">
        <v>31</v>
      </c>
      <c r="E39" s="27" t="s">
        <v>58</v>
      </c>
      <c r="F39" s="27" t="s">
        <v>57</v>
      </c>
      <c r="G39" s="27"/>
      <c r="H39" s="24"/>
      <c r="I39" s="25"/>
      <c r="J39" s="29">
        <v>4</v>
      </c>
      <c r="K39" s="36"/>
      <c r="L39" s="28">
        <f>K39*J39</f>
        <v>0</v>
      </c>
    </row>
    <row r="40" spans="2:12" x14ac:dyDescent="0.15">
      <c r="B40" s="27" t="s">
        <v>59</v>
      </c>
      <c r="C40" s="27" t="s">
        <v>47</v>
      </c>
      <c r="D40" s="27" t="s">
        <v>49</v>
      </c>
      <c r="E40" s="27" t="s">
        <v>58</v>
      </c>
      <c r="F40" s="27" t="s">
        <v>57</v>
      </c>
      <c r="G40" s="27"/>
      <c r="H40" s="24"/>
      <c r="I40" s="25"/>
      <c r="J40" s="29">
        <v>12</v>
      </c>
      <c r="K40" s="36"/>
      <c r="L40" s="28">
        <f t="shared" ref="L40:L48" si="2">K40*J40</f>
        <v>0</v>
      </c>
    </row>
    <row r="41" spans="2:12" x14ac:dyDescent="0.15">
      <c r="B41" s="27" t="s">
        <v>59</v>
      </c>
      <c r="C41" s="27" t="s">
        <v>47</v>
      </c>
      <c r="D41" s="27" t="s">
        <v>52</v>
      </c>
      <c r="E41" s="27" t="s">
        <v>32</v>
      </c>
      <c r="F41" s="27" t="s">
        <v>36</v>
      </c>
      <c r="G41" s="27"/>
      <c r="H41" s="24"/>
      <c r="I41" s="25"/>
      <c r="J41" s="29">
        <v>3</v>
      </c>
      <c r="K41" s="36"/>
      <c r="L41" s="28">
        <f t="shared" si="2"/>
        <v>0</v>
      </c>
    </row>
    <row r="42" spans="2:12" x14ac:dyDescent="0.15">
      <c r="B42" s="27" t="s">
        <v>59</v>
      </c>
      <c r="C42" s="27" t="s">
        <v>47</v>
      </c>
      <c r="D42" s="27"/>
      <c r="E42" s="15" t="s">
        <v>32</v>
      </c>
      <c r="F42" s="17" t="s">
        <v>33</v>
      </c>
      <c r="G42" s="27" t="s">
        <v>61</v>
      </c>
      <c r="H42" s="24"/>
      <c r="I42" s="25"/>
      <c r="J42" s="29"/>
      <c r="K42" s="31"/>
      <c r="L42" s="28"/>
    </row>
    <row r="43" spans="2:12" x14ac:dyDescent="0.15">
      <c r="B43" s="27" t="s">
        <v>59</v>
      </c>
      <c r="C43" s="27" t="s">
        <v>47</v>
      </c>
      <c r="D43" s="27"/>
      <c r="E43" s="15" t="s">
        <v>32</v>
      </c>
      <c r="F43" s="17" t="s">
        <v>33</v>
      </c>
      <c r="G43" s="27" t="s">
        <v>61</v>
      </c>
      <c r="H43" s="24"/>
      <c r="I43" s="25"/>
      <c r="J43" s="29"/>
      <c r="K43" s="31"/>
      <c r="L43" s="28"/>
    </row>
    <row r="44" spans="2:12" x14ac:dyDescent="0.15">
      <c r="B44" s="27" t="s">
        <v>59</v>
      </c>
      <c r="C44" s="27" t="s">
        <v>47</v>
      </c>
      <c r="D44" s="27"/>
      <c r="E44" s="15" t="s">
        <v>32</v>
      </c>
      <c r="F44" s="17" t="s">
        <v>33</v>
      </c>
      <c r="G44" s="27" t="s">
        <v>61</v>
      </c>
      <c r="H44" s="24"/>
      <c r="I44" s="25"/>
      <c r="J44" s="29"/>
      <c r="K44" s="31"/>
      <c r="L44" s="28"/>
    </row>
    <row r="45" spans="2:12" x14ac:dyDescent="0.15">
      <c r="B45" s="27" t="s">
        <v>79</v>
      </c>
      <c r="C45" s="27" t="s">
        <v>47</v>
      </c>
      <c r="D45" s="27" t="s">
        <v>31</v>
      </c>
      <c r="E45" s="15" t="s">
        <v>32</v>
      </c>
      <c r="F45" s="17" t="s">
        <v>33</v>
      </c>
      <c r="G45" s="27"/>
      <c r="H45" s="24"/>
      <c r="I45" s="25"/>
      <c r="J45" s="29">
        <v>4</v>
      </c>
      <c r="K45" s="36"/>
      <c r="L45" s="28">
        <f t="shared" ref="L45:L46" si="3">K45*J45</f>
        <v>0</v>
      </c>
    </row>
    <row r="46" spans="2:12" x14ac:dyDescent="0.15">
      <c r="B46" s="27" t="s">
        <v>79</v>
      </c>
      <c r="C46" s="27" t="s">
        <v>47</v>
      </c>
      <c r="D46" s="27" t="s">
        <v>49</v>
      </c>
      <c r="E46" s="15" t="s">
        <v>32</v>
      </c>
      <c r="F46" s="27" t="s">
        <v>36</v>
      </c>
      <c r="G46" s="27"/>
      <c r="H46" s="24"/>
      <c r="I46" s="25"/>
      <c r="J46" s="29">
        <v>4</v>
      </c>
      <c r="K46" s="36"/>
      <c r="L46" s="28">
        <f t="shared" si="3"/>
        <v>0</v>
      </c>
    </row>
    <row r="47" spans="2:12" ht="14" x14ac:dyDescent="0.15">
      <c r="B47" s="15" t="s">
        <v>37</v>
      </c>
      <c r="C47" s="15" t="s">
        <v>38</v>
      </c>
      <c r="D47" s="16" t="s">
        <v>31</v>
      </c>
      <c r="E47" s="15" t="s">
        <v>32</v>
      </c>
      <c r="F47" s="17" t="s">
        <v>36</v>
      </c>
      <c r="G47" s="16"/>
      <c r="H47" s="24"/>
      <c r="I47" s="25"/>
      <c r="J47" s="29">
        <v>4</v>
      </c>
      <c r="K47" s="36"/>
      <c r="L47" s="28">
        <f t="shared" si="2"/>
        <v>0</v>
      </c>
    </row>
    <row r="48" spans="2:12" ht="14" x14ac:dyDescent="0.15">
      <c r="B48" s="15" t="s">
        <v>42</v>
      </c>
      <c r="C48" s="15" t="s">
        <v>5</v>
      </c>
      <c r="D48" s="16" t="s">
        <v>31</v>
      </c>
      <c r="E48" s="16" t="s">
        <v>32</v>
      </c>
      <c r="F48" s="17" t="s">
        <v>33</v>
      </c>
      <c r="G48" s="16"/>
      <c r="H48" s="19"/>
      <c r="I48" s="18"/>
      <c r="J48" s="16">
        <v>4</v>
      </c>
      <c r="K48" s="37"/>
      <c r="L48" s="28">
        <f t="shared" si="2"/>
        <v>0</v>
      </c>
    </row>
    <row r="49" spans="2:12" ht="14" x14ac:dyDescent="0.15">
      <c r="B49" s="15" t="s">
        <v>44</v>
      </c>
      <c r="C49" s="15" t="s">
        <v>4</v>
      </c>
      <c r="D49" s="16" t="s">
        <v>31</v>
      </c>
      <c r="E49" s="15" t="s">
        <v>32</v>
      </c>
      <c r="F49" s="17" t="s">
        <v>36</v>
      </c>
      <c r="G49" s="16"/>
      <c r="H49" s="27"/>
      <c r="I49" s="27"/>
      <c r="J49" s="27">
        <v>4</v>
      </c>
      <c r="K49" s="37"/>
      <c r="L49" s="28">
        <f t="shared" ref="L49:L50" si="4">K49*J49</f>
        <v>0</v>
      </c>
    </row>
    <row r="50" spans="2:12" ht="14" x14ac:dyDescent="0.15">
      <c r="B50" s="15" t="s">
        <v>45</v>
      </c>
      <c r="C50" s="15" t="s">
        <v>6</v>
      </c>
      <c r="D50" s="16" t="s">
        <v>31</v>
      </c>
      <c r="E50" s="15" t="s">
        <v>32</v>
      </c>
      <c r="F50" s="17" t="s">
        <v>36</v>
      </c>
      <c r="G50" s="16"/>
      <c r="H50" s="27"/>
      <c r="I50" s="27"/>
      <c r="J50" s="27">
        <v>4</v>
      </c>
      <c r="K50" s="35"/>
      <c r="L50" s="14">
        <f t="shared" si="4"/>
        <v>0</v>
      </c>
    </row>
    <row r="51" spans="2:12" x14ac:dyDescent="0.15">
      <c r="K51" s="1" t="s">
        <v>1</v>
      </c>
      <c r="L51" s="30">
        <f>SUM(L39:L50)</f>
        <v>0</v>
      </c>
    </row>
    <row r="53" spans="2:12" x14ac:dyDescent="0.15">
      <c r="B53" s="5" t="s">
        <v>65</v>
      </c>
    </row>
    <row r="54" spans="2:12" ht="42" x14ac:dyDescent="0.15">
      <c r="B54" s="32" t="s">
        <v>22</v>
      </c>
      <c r="C54" s="102"/>
      <c r="D54" s="103"/>
      <c r="E54" s="103"/>
      <c r="F54" s="103"/>
      <c r="G54" s="103"/>
      <c r="H54" s="103"/>
      <c r="I54" s="104"/>
      <c r="J54" s="33" t="s">
        <v>8</v>
      </c>
      <c r="K54" s="33" t="s">
        <v>62</v>
      </c>
      <c r="L54" s="34" t="s">
        <v>63</v>
      </c>
    </row>
    <row r="55" spans="2:12" ht="14" x14ac:dyDescent="0.15">
      <c r="B55" s="19" t="s">
        <v>49</v>
      </c>
      <c r="C55" s="96"/>
      <c r="D55" s="97"/>
      <c r="E55" s="97"/>
      <c r="F55" s="97"/>
      <c r="G55" s="97"/>
      <c r="H55" s="97"/>
      <c r="I55" s="98"/>
      <c r="J55" s="25">
        <f>17120/5*12/1000</f>
        <v>41.088000000000001</v>
      </c>
      <c r="K55" s="36">
        <v>0</v>
      </c>
      <c r="L55" s="28">
        <f>K55*-J55</f>
        <v>0</v>
      </c>
    </row>
    <row r="56" spans="2:12" ht="14" x14ac:dyDescent="0.15">
      <c r="B56" s="19" t="s">
        <v>71</v>
      </c>
      <c r="C56" s="96"/>
      <c r="D56" s="97"/>
      <c r="E56" s="97"/>
      <c r="F56" s="97"/>
      <c r="G56" s="97"/>
      <c r="H56" s="97"/>
      <c r="I56" s="98"/>
      <c r="J56" s="18">
        <f>33/5*12/1000</f>
        <v>7.9199999999999993E-2</v>
      </c>
      <c r="K56" s="35">
        <v>0</v>
      </c>
      <c r="L56" s="14">
        <f>K56*-J56</f>
        <v>0</v>
      </c>
    </row>
    <row r="57" spans="2:12" x14ac:dyDescent="0.15">
      <c r="K57" s="1" t="s">
        <v>64</v>
      </c>
      <c r="L57" s="30">
        <f>SUM(L55:L56)</f>
        <v>0</v>
      </c>
    </row>
    <row r="59" spans="2:12" x14ac:dyDescent="0.15">
      <c r="J59" s="39"/>
      <c r="K59" s="40" t="s">
        <v>73</v>
      </c>
      <c r="L59" s="38">
        <f>SUM(L26,L35,L51,L57)</f>
        <v>0</v>
      </c>
    </row>
    <row r="61" spans="2:12" x14ac:dyDescent="0.15">
      <c r="B61" s="93" t="s">
        <v>69</v>
      </c>
      <c r="C61" s="93"/>
      <c r="D61" s="93"/>
      <c r="E61" s="93"/>
      <c r="F61" s="93"/>
      <c r="G61" s="93"/>
      <c r="H61" s="93"/>
      <c r="I61" s="93"/>
      <c r="J61" s="93"/>
    </row>
    <row r="63" spans="2:12" x14ac:dyDescent="0.15">
      <c r="B63" s="1" t="s">
        <v>70</v>
      </c>
    </row>
    <row r="65" spans="2:12" ht="30" customHeight="1" x14ac:dyDescent="0.15">
      <c r="B65" s="94" t="s">
        <v>72</v>
      </c>
      <c r="C65" s="94"/>
      <c r="D65" s="94"/>
      <c r="E65" s="94"/>
      <c r="F65" s="94"/>
      <c r="G65" s="94"/>
      <c r="H65" s="94"/>
      <c r="I65" s="94"/>
      <c r="J65" s="94"/>
      <c r="K65" s="94"/>
      <c r="L65" s="94"/>
    </row>
    <row r="70" spans="2:12" ht="16" x14ac:dyDescent="0.2">
      <c r="B70" s="66" t="s">
        <v>95</v>
      </c>
      <c r="C70" s="51"/>
      <c r="D70" s="51"/>
      <c r="E70" s="51"/>
      <c r="F70" s="51"/>
      <c r="G70" s="51"/>
      <c r="H70" s="52"/>
      <c r="I70" s="67"/>
      <c r="J70"/>
      <c r="K70"/>
      <c r="L70"/>
    </row>
    <row r="71" spans="2:12" ht="16" x14ac:dyDescent="0.2">
      <c r="B71" s="50" t="s">
        <v>82</v>
      </c>
      <c r="C71" s="85"/>
      <c r="D71" s="85"/>
      <c r="E71" s="85"/>
      <c r="F71" s="85"/>
      <c r="G71" s="85"/>
      <c r="H71" s="86"/>
      <c r="I71" s="87"/>
      <c r="J71" s="88"/>
      <c r="K71" s="88"/>
      <c r="L71" s="88"/>
    </row>
    <row r="72" spans="2:12" ht="16" x14ac:dyDescent="0.2">
      <c r="B72" s="68"/>
      <c r="C72" s="69" t="s">
        <v>96</v>
      </c>
      <c r="D72" s="69"/>
      <c r="E72" s="69"/>
      <c r="F72" s="69"/>
      <c r="G72" s="69"/>
      <c r="H72" s="70" t="s">
        <v>97</v>
      </c>
      <c r="I72" s="71"/>
      <c r="J72"/>
      <c r="K72" s="72" t="s">
        <v>97</v>
      </c>
      <c r="L72" s="73"/>
    </row>
    <row r="73" spans="2:12" ht="52" x14ac:dyDescent="0.2">
      <c r="B73" s="68" t="s">
        <v>76</v>
      </c>
      <c r="C73" s="74" t="s">
        <v>98</v>
      </c>
      <c r="D73" s="74" t="s">
        <v>99</v>
      </c>
      <c r="E73" s="74" t="s">
        <v>100</v>
      </c>
      <c r="F73" s="74" t="s">
        <v>101</v>
      </c>
      <c r="G73" s="75"/>
      <c r="H73" s="46" t="s">
        <v>102</v>
      </c>
      <c r="I73" s="46" t="s">
        <v>103</v>
      </c>
      <c r="J73"/>
      <c r="K73" s="46" t="s">
        <v>104</v>
      </c>
      <c r="L73" s="46" t="s">
        <v>105</v>
      </c>
    </row>
    <row r="74" spans="2:12" ht="16" x14ac:dyDescent="0.2">
      <c r="B74" s="47" t="s">
        <v>77</v>
      </c>
      <c r="C74" s="48"/>
      <c r="D74" s="48"/>
      <c r="E74" s="48"/>
      <c r="F74" s="48"/>
      <c r="G74" s="76"/>
      <c r="H74" s="48"/>
      <c r="I74" s="48"/>
      <c r="J74"/>
      <c r="K74" s="48"/>
      <c r="L74" s="48"/>
    </row>
    <row r="75" spans="2:12" ht="16" x14ac:dyDescent="0.2">
      <c r="B75" s="47" t="s">
        <v>106</v>
      </c>
      <c r="C75" s="48"/>
      <c r="D75" s="48"/>
      <c r="E75" s="48"/>
      <c r="F75" s="48"/>
      <c r="G75" s="76"/>
      <c r="H75" s="48"/>
      <c r="I75" s="48"/>
      <c r="J75"/>
      <c r="K75" s="48"/>
      <c r="L75" s="48"/>
    </row>
    <row r="76" spans="2:12" ht="16" x14ac:dyDescent="0.2">
      <c r="B76" s="47" t="s">
        <v>78</v>
      </c>
      <c r="C76" s="48"/>
      <c r="D76" s="48"/>
      <c r="E76" s="48"/>
      <c r="F76" s="48"/>
      <c r="G76" s="76"/>
      <c r="H76" s="48"/>
      <c r="I76" s="48"/>
      <c r="J76"/>
      <c r="K76" s="48"/>
      <c r="L76" s="48"/>
    </row>
    <row r="77" spans="2:12" ht="16" x14ac:dyDescent="0.2">
      <c r="B77" s="77" t="s">
        <v>107</v>
      </c>
      <c r="C77" s="48"/>
      <c r="D77" s="48"/>
      <c r="E77" s="48"/>
      <c r="F77" s="48"/>
      <c r="G77" s="76"/>
      <c r="H77" s="48"/>
      <c r="I77" s="48"/>
      <c r="J77"/>
      <c r="K77" s="48"/>
      <c r="L77" s="48"/>
    </row>
    <row r="78" spans="2:12" ht="16" x14ac:dyDescent="0.2">
      <c r="B78" s="51"/>
      <c r="C78" s="51"/>
      <c r="D78" s="51"/>
      <c r="E78" s="51"/>
      <c r="F78" s="51"/>
      <c r="G78" s="51"/>
      <c r="H78" s="52"/>
      <c r="I78" s="67"/>
      <c r="J78"/>
      <c r="K78"/>
      <c r="L78"/>
    </row>
    <row r="79" spans="2:12" ht="16" x14ac:dyDescent="0.2">
      <c r="B79" s="50" t="s">
        <v>108</v>
      </c>
      <c r="C79" s="85"/>
      <c r="D79" s="85"/>
      <c r="E79" s="85"/>
      <c r="F79" s="85"/>
      <c r="G79" s="85"/>
      <c r="H79" s="86"/>
      <c r="I79" s="87"/>
      <c r="J79" s="88"/>
      <c r="K79" s="88"/>
      <c r="L79" s="88"/>
    </row>
    <row r="80" spans="2:12" ht="16" x14ac:dyDescent="0.2">
      <c r="B80" s="78"/>
      <c r="C80" s="69" t="s">
        <v>96</v>
      </c>
      <c r="D80" s="69"/>
      <c r="E80" s="69"/>
      <c r="F80" s="69"/>
      <c r="G80" s="69"/>
      <c r="H80" s="70" t="s">
        <v>97</v>
      </c>
      <c r="I80" s="71"/>
      <c r="J80"/>
      <c r="K80" s="72" t="s">
        <v>97</v>
      </c>
      <c r="L80" s="73"/>
    </row>
    <row r="81" spans="2:12" ht="52" x14ac:dyDescent="0.2">
      <c r="B81" s="49" t="s">
        <v>76</v>
      </c>
      <c r="C81" s="74" t="s">
        <v>98</v>
      </c>
      <c r="D81" s="74" t="s">
        <v>99</v>
      </c>
      <c r="E81" s="74" t="s">
        <v>100</v>
      </c>
      <c r="F81" s="74" t="s">
        <v>101</v>
      </c>
      <c r="G81" s="75"/>
      <c r="H81" s="46" t="s">
        <v>102</v>
      </c>
      <c r="I81" s="46" t="s">
        <v>103</v>
      </c>
      <c r="J81"/>
      <c r="K81" s="46" t="s">
        <v>104</v>
      </c>
      <c r="L81" s="46" t="s">
        <v>105</v>
      </c>
    </row>
    <row r="82" spans="2:12" ht="16" x14ac:dyDescent="0.2">
      <c r="B82" s="79" t="s">
        <v>77</v>
      </c>
      <c r="C82" s="48"/>
      <c r="D82" s="48"/>
      <c r="E82" s="48"/>
      <c r="F82" s="48"/>
      <c r="G82" s="76"/>
      <c r="H82" s="48"/>
      <c r="I82" s="48"/>
      <c r="J82"/>
      <c r="K82" s="48"/>
      <c r="L82" s="48"/>
    </row>
    <row r="83" spans="2:12" ht="16" x14ac:dyDescent="0.2">
      <c r="B83" s="47" t="s">
        <v>106</v>
      </c>
      <c r="C83" s="48"/>
      <c r="D83" s="48"/>
      <c r="E83" s="48"/>
      <c r="F83" s="48"/>
      <c r="G83" s="76"/>
      <c r="H83" s="48"/>
      <c r="I83" s="48"/>
      <c r="J83"/>
      <c r="K83" s="48"/>
      <c r="L83" s="48"/>
    </row>
    <row r="84" spans="2:12" ht="16" x14ac:dyDescent="0.2">
      <c r="B84" s="47" t="s">
        <v>78</v>
      </c>
      <c r="C84" s="48"/>
      <c r="D84" s="48"/>
      <c r="E84" s="48"/>
      <c r="F84" s="48"/>
      <c r="G84" s="76"/>
      <c r="H84" s="48"/>
      <c r="I84" s="48"/>
      <c r="J84"/>
      <c r="K84" s="48"/>
      <c r="L84" s="48"/>
    </row>
    <row r="85" spans="2:12" ht="16" x14ac:dyDescent="0.2">
      <c r="B85" s="77" t="s">
        <v>107</v>
      </c>
      <c r="C85" s="48"/>
      <c r="D85" s="48"/>
      <c r="E85" s="48"/>
      <c r="F85" s="48"/>
      <c r="G85" s="80"/>
      <c r="H85" s="48"/>
      <c r="I85" s="48"/>
      <c r="J85"/>
      <c r="K85" s="48"/>
      <c r="L85" s="48"/>
    </row>
    <row r="86" spans="2:12" ht="16" x14ac:dyDescent="0.2">
      <c r="B86" s="51"/>
      <c r="C86" s="51"/>
      <c r="D86" s="51"/>
      <c r="E86" s="51"/>
      <c r="F86" s="51"/>
      <c r="G86" s="51"/>
      <c r="H86" s="52"/>
      <c r="I86" s="67"/>
      <c r="J86"/>
      <c r="K86"/>
      <c r="L86"/>
    </row>
    <row r="87" spans="2:12" ht="16" x14ac:dyDescent="0.2">
      <c r="B87" s="50" t="s">
        <v>115</v>
      </c>
      <c r="C87" s="85"/>
      <c r="D87" s="85"/>
      <c r="E87" s="85"/>
      <c r="F87" s="85"/>
      <c r="G87" s="85"/>
      <c r="H87" s="86"/>
      <c r="I87" s="87"/>
      <c r="J87" s="88"/>
      <c r="K87" s="88"/>
      <c r="L87" s="88"/>
    </row>
    <row r="88" spans="2:12" ht="16" x14ac:dyDescent="0.2">
      <c r="B88" s="78"/>
      <c r="C88" s="69" t="s">
        <v>96</v>
      </c>
      <c r="D88" s="69"/>
      <c r="E88" s="69"/>
      <c r="F88" s="69"/>
      <c r="G88" s="69"/>
      <c r="H88" s="70" t="s">
        <v>97</v>
      </c>
      <c r="I88" s="71"/>
      <c r="J88"/>
      <c r="K88" s="72" t="s">
        <v>97</v>
      </c>
      <c r="L88" s="73"/>
    </row>
    <row r="89" spans="2:12" ht="52" x14ac:dyDescent="0.2">
      <c r="B89" s="49" t="s">
        <v>76</v>
      </c>
      <c r="C89" s="74" t="s">
        <v>98</v>
      </c>
      <c r="D89" s="74" t="s">
        <v>99</v>
      </c>
      <c r="E89" s="74" t="s">
        <v>100</v>
      </c>
      <c r="F89" s="74" t="s">
        <v>101</v>
      </c>
      <c r="G89" s="75"/>
      <c r="H89" s="46" t="s">
        <v>102</v>
      </c>
      <c r="I89" s="46" t="s">
        <v>103</v>
      </c>
      <c r="J89"/>
      <c r="K89" s="46" t="s">
        <v>104</v>
      </c>
      <c r="L89" s="46" t="s">
        <v>105</v>
      </c>
    </row>
    <row r="90" spans="2:12" ht="16" x14ac:dyDescent="0.2">
      <c r="B90" s="79" t="s">
        <v>77</v>
      </c>
      <c r="C90" s="48"/>
      <c r="D90" s="48"/>
      <c r="E90" s="48"/>
      <c r="F90" s="48"/>
      <c r="G90" s="76"/>
      <c r="H90" s="48"/>
      <c r="I90" s="48"/>
      <c r="J90"/>
      <c r="K90" s="48"/>
      <c r="L90" s="48"/>
    </row>
    <row r="91" spans="2:12" ht="16" x14ac:dyDescent="0.2">
      <c r="B91" s="47" t="s">
        <v>106</v>
      </c>
      <c r="C91" s="48"/>
      <c r="D91" s="48"/>
      <c r="E91" s="48"/>
      <c r="F91" s="48"/>
      <c r="G91" s="76"/>
      <c r="H91" s="48"/>
      <c r="I91" s="48"/>
      <c r="J91"/>
      <c r="K91" s="48"/>
      <c r="L91" s="48"/>
    </row>
    <row r="92" spans="2:12" ht="16" x14ac:dyDescent="0.2">
      <c r="B92" s="47" t="s">
        <v>78</v>
      </c>
      <c r="C92" s="48"/>
      <c r="D92" s="48"/>
      <c r="E92" s="48"/>
      <c r="F92" s="48"/>
      <c r="G92" s="76"/>
      <c r="H92" s="48"/>
      <c r="I92" s="48"/>
      <c r="J92"/>
      <c r="K92" s="48"/>
      <c r="L92" s="48"/>
    </row>
    <row r="93" spans="2:12" ht="16" x14ac:dyDescent="0.2">
      <c r="B93" s="77" t="s">
        <v>107</v>
      </c>
      <c r="C93" s="48"/>
      <c r="D93" s="48"/>
      <c r="E93" s="48"/>
      <c r="F93" s="48"/>
      <c r="G93" s="80"/>
      <c r="H93" s="48"/>
      <c r="I93" s="48"/>
      <c r="J93"/>
      <c r="K93" s="48"/>
      <c r="L93" s="48"/>
    </row>
    <row r="94" spans="2:12" ht="16" x14ac:dyDescent="0.2">
      <c r="B94" s="51"/>
      <c r="C94" s="51"/>
      <c r="D94" s="51"/>
      <c r="E94" s="51"/>
      <c r="F94" s="51"/>
      <c r="G94" s="51"/>
      <c r="H94" s="52"/>
      <c r="I94" s="67"/>
      <c r="J94"/>
      <c r="K94"/>
      <c r="L94"/>
    </row>
    <row r="95" spans="2:12" ht="16" x14ac:dyDescent="0.2">
      <c r="B95" s="50" t="s">
        <v>109</v>
      </c>
      <c r="C95" s="85"/>
      <c r="D95" s="85"/>
      <c r="E95" s="85"/>
      <c r="F95" s="85"/>
      <c r="G95" s="85"/>
      <c r="H95" s="86"/>
      <c r="I95" s="87"/>
      <c r="J95" s="88"/>
      <c r="K95" s="88"/>
      <c r="L95" s="88"/>
    </row>
    <row r="96" spans="2:12" ht="16" x14ac:dyDescent="0.2">
      <c r="B96" s="78"/>
      <c r="C96" s="69" t="s">
        <v>96</v>
      </c>
      <c r="D96" s="69"/>
      <c r="E96" s="69"/>
      <c r="F96" s="69"/>
      <c r="G96" s="69"/>
      <c r="H96" s="70" t="s">
        <v>97</v>
      </c>
      <c r="I96" s="71"/>
      <c r="J96"/>
      <c r="K96" s="72" t="s">
        <v>97</v>
      </c>
      <c r="L96" s="73"/>
    </row>
    <row r="97" spans="2:12" ht="52" x14ac:dyDescent="0.2">
      <c r="B97" s="49" t="s">
        <v>76</v>
      </c>
      <c r="C97" s="74" t="s">
        <v>98</v>
      </c>
      <c r="D97" s="74" t="s">
        <v>99</v>
      </c>
      <c r="E97" s="74" t="s">
        <v>100</v>
      </c>
      <c r="F97" s="74" t="s">
        <v>101</v>
      </c>
      <c r="G97" s="75"/>
      <c r="H97" s="46" t="s">
        <v>102</v>
      </c>
      <c r="I97" s="46" t="s">
        <v>103</v>
      </c>
      <c r="J97"/>
      <c r="K97" s="46" t="s">
        <v>104</v>
      </c>
      <c r="L97" s="46" t="s">
        <v>105</v>
      </c>
    </row>
    <row r="98" spans="2:12" ht="16" x14ac:dyDescent="0.2">
      <c r="B98" s="79" t="s">
        <v>77</v>
      </c>
      <c r="C98" s="81"/>
      <c r="D98" s="81"/>
      <c r="E98" s="81"/>
      <c r="F98" s="48"/>
      <c r="G98" s="76"/>
      <c r="H98" s="48"/>
      <c r="I98" s="48"/>
      <c r="J98"/>
      <c r="K98" s="48"/>
      <c r="L98" s="48"/>
    </row>
    <row r="99" spans="2:12" ht="16" x14ac:dyDescent="0.2">
      <c r="B99" s="51"/>
      <c r="C99" s="51"/>
      <c r="D99" s="51"/>
      <c r="E99" s="51"/>
      <c r="F99" s="51"/>
      <c r="G99" s="51"/>
      <c r="H99" s="52"/>
      <c r="I99" s="67"/>
      <c r="J99"/>
      <c r="K99"/>
      <c r="L99"/>
    </row>
    <row r="100" spans="2:12" ht="16" x14ac:dyDescent="0.2">
      <c r="B100" s="90" t="s">
        <v>110</v>
      </c>
      <c r="C100" s="90"/>
      <c r="D100" s="51"/>
      <c r="E100" s="51"/>
      <c r="F100" s="51"/>
      <c r="G100" s="51"/>
      <c r="H100" s="52"/>
      <c r="I100" s="67"/>
      <c r="J100"/>
      <c r="K100"/>
      <c r="L100"/>
    </row>
    <row r="101" spans="2:12" ht="16" x14ac:dyDescent="0.2">
      <c r="B101" s="49" t="s">
        <v>76</v>
      </c>
      <c r="C101" s="82" t="s">
        <v>111</v>
      </c>
      <c r="D101" s="51"/>
      <c r="E101" s="51"/>
      <c r="F101" s="51"/>
      <c r="G101" s="51"/>
      <c r="H101" s="52"/>
      <c r="I101" s="51"/>
      <c r="J101"/>
      <c r="K101"/>
      <c r="L101"/>
    </row>
    <row r="102" spans="2:12" ht="16" x14ac:dyDescent="0.2">
      <c r="B102" s="79" t="s">
        <v>77</v>
      </c>
      <c r="C102" s="83">
        <v>0</v>
      </c>
      <c r="D102" s="51"/>
      <c r="E102" s="51"/>
      <c r="F102" s="51"/>
      <c r="G102" s="51"/>
      <c r="H102" s="52"/>
      <c r="I102" s="51"/>
      <c r="J102"/>
      <c r="K102"/>
      <c r="L102"/>
    </row>
    <row r="103" spans="2:12" ht="16" x14ac:dyDescent="0.2">
      <c r="B103" s="79" t="s">
        <v>106</v>
      </c>
      <c r="C103" s="84">
        <v>0</v>
      </c>
      <c r="D103" s="51"/>
      <c r="E103" s="51"/>
      <c r="F103" s="51"/>
      <c r="G103" s="51"/>
      <c r="H103" s="52"/>
      <c r="I103" s="51"/>
      <c r="J103"/>
      <c r="K103"/>
      <c r="L103"/>
    </row>
    <row r="104" spans="2:12" ht="16" x14ac:dyDescent="0.2">
      <c r="B104" s="51"/>
      <c r="C104" s="51"/>
      <c r="D104" s="51"/>
      <c r="E104" s="51"/>
      <c r="F104" s="51"/>
      <c r="G104" s="51"/>
      <c r="H104" s="52"/>
      <c r="I104" s="51"/>
      <c r="J104"/>
      <c r="K104"/>
      <c r="L104"/>
    </row>
    <row r="105" spans="2:12" ht="16" x14ac:dyDescent="0.2">
      <c r="B105" s="62" t="s">
        <v>83</v>
      </c>
      <c r="C105" s="63"/>
      <c r="D105" s="64"/>
      <c r="E105" s="65"/>
      <c r="F105" s="51"/>
      <c r="G105" s="51"/>
      <c r="H105" s="52"/>
      <c r="I105" s="51"/>
      <c r="J105"/>
      <c r="K105"/>
      <c r="L105"/>
    </row>
    <row r="106" spans="2:12" ht="16" x14ac:dyDescent="0.2">
      <c r="B106" s="53" t="s">
        <v>84</v>
      </c>
      <c r="C106" s="54" t="s">
        <v>85</v>
      </c>
      <c r="D106" s="55" t="s">
        <v>86</v>
      </c>
      <c r="E106" s="55" t="s">
        <v>87</v>
      </c>
      <c r="F106" s="2"/>
      <c r="G106" s="51"/>
      <c r="H106" s="52"/>
      <c r="I106" s="51"/>
      <c r="J106"/>
      <c r="K106"/>
      <c r="L106"/>
    </row>
    <row r="107" spans="2:12" ht="16" x14ac:dyDescent="0.2">
      <c r="B107" s="53" t="s">
        <v>88</v>
      </c>
      <c r="C107" s="56">
        <v>0</v>
      </c>
      <c r="D107" s="56">
        <v>0</v>
      </c>
      <c r="E107" s="56">
        <v>0</v>
      </c>
      <c r="F107" s="2"/>
      <c r="G107" s="51"/>
      <c r="H107" s="52"/>
      <c r="I107" s="51"/>
      <c r="J107"/>
      <c r="K107"/>
      <c r="L107"/>
    </row>
    <row r="108" spans="2:12" ht="16" x14ac:dyDescent="0.2">
      <c r="B108" s="53" t="s">
        <v>89</v>
      </c>
      <c r="C108" s="56">
        <v>0</v>
      </c>
      <c r="D108" s="56">
        <v>0</v>
      </c>
      <c r="E108" s="56">
        <v>0</v>
      </c>
      <c r="F108" s="2"/>
      <c r="G108" s="51"/>
      <c r="H108" s="52"/>
      <c r="I108" s="51"/>
      <c r="J108"/>
      <c r="K108"/>
      <c r="L108"/>
    </row>
    <row r="109" spans="2:12" ht="16" x14ac:dyDescent="0.2">
      <c r="B109" s="57" t="s">
        <v>90</v>
      </c>
      <c r="C109" s="56">
        <v>0</v>
      </c>
      <c r="D109" s="56">
        <v>0</v>
      </c>
      <c r="E109" s="56">
        <v>0</v>
      </c>
      <c r="F109" s="2"/>
      <c r="G109" s="51"/>
      <c r="H109" s="52"/>
      <c r="I109" s="51"/>
      <c r="J109"/>
      <c r="K109"/>
      <c r="L109"/>
    </row>
    <row r="110" spans="2:12" ht="16" x14ac:dyDescent="0.2">
      <c r="B110" s="58"/>
      <c r="C110" s="59"/>
      <c r="D110" s="2"/>
      <c r="E110" s="2"/>
      <c r="F110" s="2"/>
      <c r="G110" s="51"/>
      <c r="H110" s="52"/>
      <c r="I110" s="51"/>
      <c r="J110"/>
      <c r="K110"/>
      <c r="L110"/>
    </row>
    <row r="111" spans="2:12" ht="28" x14ac:dyDescent="0.2">
      <c r="B111" s="91" t="s">
        <v>91</v>
      </c>
      <c r="C111" s="54" t="s">
        <v>92</v>
      </c>
      <c r="D111" s="60" t="s">
        <v>93</v>
      </c>
      <c r="E111" s="60" t="s">
        <v>94</v>
      </c>
      <c r="F111" s="61" t="s">
        <v>83</v>
      </c>
      <c r="G111" s="51"/>
      <c r="H111" s="52"/>
      <c r="I111" s="51"/>
      <c r="J111"/>
      <c r="K111"/>
      <c r="L111"/>
    </row>
    <row r="112" spans="2:12" ht="16" x14ac:dyDescent="0.2">
      <c r="B112" s="91"/>
      <c r="C112" s="56">
        <v>0</v>
      </c>
      <c r="D112" s="56">
        <v>0</v>
      </c>
      <c r="E112" s="56">
        <v>0</v>
      </c>
      <c r="F112" s="56">
        <v>0</v>
      </c>
      <c r="G112" s="51"/>
      <c r="H112" s="52"/>
      <c r="I112" s="51"/>
      <c r="J112"/>
      <c r="K112"/>
      <c r="L112"/>
    </row>
    <row r="115" spans="2:15" x14ac:dyDescent="0.15">
      <c r="B115" s="92" t="s">
        <v>112</v>
      </c>
      <c r="C115" s="92"/>
      <c r="D115" s="92"/>
      <c r="E115" s="92"/>
      <c r="F115" s="92"/>
      <c r="G115" s="92"/>
      <c r="H115" s="92"/>
      <c r="I115" s="92"/>
      <c r="J115" s="92"/>
      <c r="K115" s="92"/>
      <c r="L115" s="92"/>
      <c r="M115" s="92"/>
      <c r="N115" s="92"/>
      <c r="O115" s="92"/>
    </row>
    <row r="116" spans="2:15" x14ac:dyDescent="0.15">
      <c r="B116" s="92" t="s">
        <v>114</v>
      </c>
      <c r="C116" s="92"/>
      <c r="D116" s="92"/>
      <c r="E116" s="92"/>
      <c r="F116" s="92"/>
      <c r="G116" s="92"/>
      <c r="H116" s="92"/>
      <c r="I116" s="92"/>
      <c r="J116" s="92"/>
      <c r="K116" s="92"/>
      <c r="L116" s="92"/>
      <c r="M116" s="92"/>
      <c r="N116" s="92"/>
      <c r="O116" s="92"/>
    </row>
    <row r="117" spans="2:15" ht="16" x14ac:dyDescent="0.2">
      <c r="B117" s="92" t="s">
        <v>113</v>
      </c>
      <c r="C117" s="92"/>
      <c r="D117" s="92"/>
      <c r="E117" s="92"/>
      <c r="F117" s="92"/>
      <c r="G117" s="92"/>
      <c r="H117" s="92"/>
      <c r="I117" s="92"/>
      <c r="J117" s="92"/>
      <c r="K117" s="92"/>
      <c r="L117" s="92"/>
      <c r="M117" s="92"/>
      <c r="N117"/>
      <c r="O117"/>
    </row>
  </sheetData>
  <mergeCells count="17">
    <mergeCell ref="B61:J61"/>
    <mergeCell ref="B65:L65"/>
    <mergeCell ref="C4:E4"/>
    <mergeCell ref="C30:I30"/>
    <mergeCell ref="C31:I31"/>
    <mergeCell ref="C32:I32"/>
    <mergeCell ref="C33:I33"/>
    <mergeCell ref="C34:I34"/>
    <mergeCell ref="C29:I29"/>
    <mergeCell ref="C54:I54"/>
    <mergeCell ref="C55:I55"/>
    <mergeCell ref="C56:I56"/>
    <mergeCell ref="B100:C100"/>
    <mergeCell ref="B111:B112"/>
    <mergeCell ref="B115:O115"/>
    <mergeCell ref="B116:O116"/>
    <mergeCell ref="B117:M11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94E4B-2C27-0C44-AEC6-D3ED11115A50}">
  <dimension ref="A1:G25"/>
  <sheetViews>
    <sheetView showGridLines="0" tabSelected="1" workbookViewId="0">
      <selection activeCell="E15" sqref="E15"/>
    </sheetView>
  </sheetViews>
  <sheetFormatPr baseColWidth="10" defaultColWidth="21.33203125" defaultRowHeight="13" x14ac:dyDescent="0.15"/>
  <cols>
    <col min="1" max="1" width="21.33203125" style="1"/>
    <col min="2" max="2" width="54.5" style="1" customWidth="1"/>
    <col min="3" max="16384" width="21.33203125" style="1"/>
  </cols>
  <sheetData>
    <row r="1" spans="1:7" x14ac:dyDescent="0.15">
      <c r="A1" s="2"/>
      <c r="B1" s="2"/>
      <c r="C1" s="2"/>
      <c r="D1" s="2"/>
      <c r="E1" s="2"/>
      <c r="F1" s="2"/>
      <c r="G1" s="2"/>
    </row>
    <row r="2" spans="1:7" x14ac:dyDescent="0.15">
      <c r="A2" s="2"/>
      <c r="B2" s="3" t="s">
        <v>7</v>
      </c>
      <c r="C2" s="2"/>
      <c r="D2" s="2"/>
      <c r="E2" s="2"/>
      <c r="F2" s="2"/>
      <c r="G2" s="2"/>
    </row>
    <row r="3" spans="1:7" x14ac:dyDescent="0.15">
      <c r="A3" s="2"/>
      <c r="B3" s="3"/>
      <c r="C3" s="2"/>
      <c r="D3" s="2"/>
      <c r="E3" s="2"/>
      <c r="F3" s="2"/>
      <c r="G3" s="2"/>
    </row>
    <row r="4" spans="1:7" x14ac:dyDescent="0.15">
      <c r="A4" s="2"/>
      <c r="B4" s="4" t="s">
        <v>3</v>
      </c>
      <c r="C4" s="95"/>
      <c r="D4" s="95"/>
      <c r="E4" s="95"/>
      <c r="F4" s="2"/>
      <c r="G4" s="2"/>
    </row>
    <row r="5" spans="1:7" x14ac:dyDescent="0.15">
      <c r="A5" s="2"/>
      <c r="B5" s="2"/>
      <c r="C5" s="2"/>
      <c r="D5" s="2"/>
      <c r="E5" s="2"/>
      <c r="F5" s="2"/>
      <c r="G5" s="2"/>
    </row>
    <row r="6" spans="1:7" x14ac:dyDescent="0.15">
      <c r="A6" s="2"/>
      <c r="B6" s="2"/>
      <c r="C6" s="2"/>
      <c r="D6" s="2"/>
      <c r="E6" s="2"/>
      <c r="F6" s="2"/>
      <c r="G6" s="2"/>
    </row>
    <row r="7" spans="1:7" x14ac:dyDescent="0.15">
      <c r="A7" s="2"/>
      <c r="B7" s="2" t="s">
        <v>5</v>
      </c>
      <c r="C7" s="2"/>
      <c r="D7" s="2"/>
      <c r="E7" s="2"/>
      <c r="F7" s="2"/>
      <c r="G7" s="2"/>
    </row>
    <row r="8" spans="1:7" ht="28" x14ac:dyDescent="0.15">
      <c r="B8" s="41" t="s">
        <v>0</v>
      </c>
      <c r="C8" s="12" t="s">
        <v>13</v>
      </c>
      <c r="D8" s="12" t="s">
        <v>11</v>
      </c>
      <c r="E8" s="12" t="s">
        <v>10</v>
      </c>
    </row>
    <row r="9" spans="1:7" ht="28" x14ac:dyDescent="0.15">
      <c r="B9" s="42" t="s">
        <v>74</v>
      </c>
      <c r="C9" s="43">
        <v>0</v>
      </c>
      <c r="D9" s="89">
        <v>318.37</v>
      </c>
      <c r="E9" s="44">
        <f>C9*D9</f>
        <v>0</v>
      </c>
    </row>
    <row r="10" spans="1:7" ht="28" x14ac:dyDescent="0.15">
      <c r="B10" s="42" t="s">
        <v>75</v>
      </c>
      <c r="C10" s="43">
        <v>0</v>
      </c>
      <c r="D10" s="89">
        <v>930.1400000000001</v>
      </c>
      <c r="E10" s="44">
        <f>C10*D10</f>
        <v>0</v>
      </c>
    </row>
    <row r="11" spans="1:7" x14ac:dyDescent="0.15">
      <c r="B11" s="105" t="s">
        <v>2</v>
      </c>
      <c r="C11" s="105"/>
      <c r="D11" s="105"/>
      <c r="E11" s="45">
        <f>SUM(E9:E10)</f>
        <v>0</v>
      </c>
    </row>
    <row r="14" spans="1:7" x14ac:dyDescent="0.15">
      <c r="D14" s="6" t="s">
        <v>12</v>
      </c>
      <c r="E14" s="7">
        <f>E11</f>
        <v>0</v>
      </c>
    </row>
    <row r="18" spans="2:7" x14ac:dyDescent="0.15">
      <c r="B18" s="8" t="s">
        <v>20</v>
      </c>
    </row>
    <row r="19" spans="2:7" x14ac:dyDescent="0.15">
      <c r="B19" s="8" t="s">
        <v>14</v>
      </c>
    </row>
    <row r="20" spans="2:7" x14ac:dyDescent="0.15">
      <c r="B20" s="8" t="s">
        <v>15</v>
      </c>
    </row>
    <row r="21" spans="2:7" x14ac:dyDescent="0.15">
      <c r="B21" s="8" t="s">
        <v>16</v>
      </c>
    </row>
    <row r="22" spans="2:7" x14ac:dyDescent="0.15">
      <c r="B22" s="8" t="s">
        <v>17</v>
      </c>
    </row>
    <row r="23" spans="2:7" x14ac:dyDescent="0.15">
      <c r="B23" s="8" t="s">
        <v>18</v>
      </c>
    </row>
    <row r="24" spans="2:7" ht="24" customHeight="1" x14ac:dyDescent="0.15">
      <c r="B24" s="9" t="s">
        <v>21</v>
      </c>
    </row>
    <row r="25" spans="2:7" x14ac:dyDescent="0.15">
      <c r="B25" s="106" t="s">
        <v>19</v>
      </c>
      <c r="C25" s="106"/>
      <c r="D25" s="106"/>
      <c r="E25" s="106"/>
      <c r="F25" s="106"/>
      <c r="G25" s="106"/>
    </row>
  </sheetData>
  <mergeCells count="3">
    <mergeCell ref="C4:E4"/>
    <mergeCell ref="B11:D11"/>
    <mergeCell ref="B25:G2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2</vt:i4>
      </vt:variant>
    </vt:vector>
  </HeadingPairs>
  <TitlesOfParts>
    <vt:vector size="2" baseType="lpstr">
      <vt:lpstr>Perceel 1 - Bedrijfsafval</vt:lpstr>
      <vt:lpstr>Perceel 2 - Groenafval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Office-gebruiker</dc:creator>
  <cp:lastModifiedBy>Microsoft Office-gebruiker</cp:lastModifiedBy>
  <dcterms:created xsi:type="dcterms:W3CDTF">2021-09-27T18:17:50Z</dcterms:created>
  <dcterms:modified xsi:type="dcterms:W3CDTF">2025-09-04T13:21:14Z</dcterms:modified>
</cp:coreProperties>
</file>