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vru.sharepoint.com/sites/ORG-Facilitair/Gedeelde documenten/Soft Services/Schoonmaak/Aanbesteding 2025/"/>
    </mc:Choice>
  </mc:AlternateContent>
  <xr:revisionPtr revIDLastSave="4" documentId="8_{1B208C0A-56C8-4D28-8206-12EC1AA8A5A7}" xr6:coauthVersionLast="47" xr6:coauthVersionMax="47" xr10:uidLastSave="{CE350931-701F-4F9A-A0CB-D768348A5893}"/>
  <bookViews>
    <workbookView xWindow="-120" yWindow="-120" windowWidth="29040" windowHeight="15840" activeTab="3" xr2:uid="{AFA3DEA9-3F47-45E0-AEA8-F617096DE276}"/>
  </bookViews>
  <sheets>
    <sheet name="Voorblad" sheetId="6" r:id="rId1"/>
    <sheet name="GC4.1 Regulier" sheetId="1" r:id="rId2"/>
    <sheet name="GC4.1 Specialistisch" sheetId="2" r:id="rId3"/>
    <sheet name="GC4.2 Sanitaire supplies" sheetId="4" r:id="rId4"/>
    <sheet name="Optioneel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32" i="4"/>
  <c r="E29" i="4"/>
  <c r="E19" i="4"/>
  <c r="E8" i="4"/>
  <c r="H199" i="2"/>
  <c r="G188" i="2"/>
  <c r="G198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9" i="2"/>
  <c r="G190" i="2"/>
  <c r="G191" i="2"/>
  <c r="G192" i="2"/>
  <c r="G193" i="2"/>
  <c r="G194" i="2"/>
  <c r="G195" i="2"/>
  <c r="G196" i="2"/>
  <c r="G197" i="2"/>
  <c r="H124" i="2"/>
  <c r="G124" i="2"/>
  <c r="F67" i="2"/>
  <c r="F38" i="2"/>
  <c r="F9" i="2"/>
  <c r="F106" i="2"/>
  <c r="F96" i="2"/>
  <c r="F70" i="2"/>
  <c r="F61" i="2"/>
  <c r="F32" i="2"/>
  <c r="F55" i="1"/>
  <c r="F56" i="1"/>
  <c r="F47" i="1"/>
  <c r="F38" i="1"/>
  <c r="H163" i="2" l="1"/>
  <c r="H164" i="2"/>
  <c r="H165" i="2"/>
  <c r="H166" i="2"/>
  <c r="H167" i="2"/>
  <c r="H168" i="2"/>
  <c r="H169" i="2"/>
  <c r="H170" i="2"/>
  <c r="H171" i="2"/>
  <c r="H172" i="2"/>
  <c r="H173" i="2"/>
  <c r="H174" i="2"/>
  <c r="F68" i="2"/>
  <c r="H195" i="2"/>
  <c r="H194" i="2"/>
  <c r="F113" i="2" l="1"/>
  <c r="F114" i="2"/>
  <c r="F115" i="2"/>
  <c r="F118" i="2" s="1"/>
  <c r="F116" i="2"/>
  <c r="F117" i="2"/>
  <c r="F112" i="2"/>
  <c r="H152" i="2" l="1"/>
  <c r="H139" i="2"/>
  <c r="H138" i="2"/>
  <c r="E18" i="4"/>
  <c r="E17" i="4"/>
  <c r="F35" i="1"/>
  <c r="F36" i="1"/>
  <c r="E28" i="4" l="1"/>
  <c r="E16" i="4"/>
  <c r="E27" i="4"/>
  <c r="E26" i="4"/>
  <c r="E25" i="4"/>
  <c r="E15" i="4"/>
  <c r="E14" i="4"/>
  <c r="E13" i="4"/>
  <c r="E12" i="4"/>
  <c r="E11" i="4"/>
  <c r="E10" i="4"/>
  <c r="E9" i="4"/>
  <c r="H125" i="2"/>
  <c r="H126" i="2"/>
  <c r="H127" i="2"/>
  <c r="H128" i="2"/>
  <c r="H158" i="2"/>
  <c r="H159" i="2"/>
  <c r="H160" i="2"/>
  <c r="H161" i="2"/>
  <c r="H162" i="2"/>
  <c r="F69" i="2"/>
  <c r="H129" i="2"/>
  <c r="H130" i="2"/>
  <c r="H131" i="2"/>
  <c r="H132" i="2"/>
  <c r="H133" i="2"/>
  <c r="H134" i="2"/>
  <c r="H135" i="2"/>
  <c r="H136" i="2"/>
  <c r="H137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3" i="2"/>
  <c r="H154" i="2"/>
  <c r="H155" i="2"/>
  <c r="H156" i="2"/>
  <c r="H157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6" i="2"/>
  <c r="H197" i="2"/>
  <c r="H198" i="2"/>
  <c r="F86" i="2"/>
  <c r="F83" i="2"/>
  <c r="F76" i="2"/>
  <c r="F103" i="2"/>
  <c r="F104" i="2"/>
  <c r="F105" i="2"/>
  <c r="F102" i="2"/>
  <c r="F51" i="2"/>
  <c r="F50" i="2"/>
  <c r="F49" i="2"/>
  <c r="F42" i="2"/>
  <c r="F13" i="2"/>
  <c r="F20" i="2"/>
  <c r="F22" i="2"/>
  <c r="F21" i="2"/>
  <c r="F46" i="2"/>
  <c r="F17" i="2"/>
  <c r="F95" i="2"/>
  <c r="F94" i="2"/>
  <c r="F93" i="2"/>
  <c r="F92" i="2"/>
  <c r="F91" i="2"/>
  <c r="F90" i="2"/>
  <c r="F89" i="2"/>
  <c r="F88" i="2"/>
  <c r="F87" i="2"/>
  <c r="F85" i="2"/>
  <c r="F84" i="2"/>
  <c r="F82" i="2"/>
  <c r="F81" i="2"/>
  <c r="F80" i="2"/>
  <c r="F79" i="2"/>
  <c r="F78" i="2"/>
  <c r="F77" i="2"/>
  <c r="F60" i="2"/>
  <c r="F59" i="2"/>
  <c r="F58" i="2"/>
  <c r="F57" i="2"/>
  <c r="F56" i="2"/>
  <c r="F55" i="2"/>
  <c r="F54" i="2"/>
  <c r="F53" i="2"/>
  <c r="F52" i="2"/>
  <c r="F48" i="2"/>
  <c r="F47" i="2"/>
  <c r="F45" i="2"/>
  <c r="F44" i="2"/>
  <c r="F43" i="2"/>
  <c r="F41" i="2"/>
  <c r="F40" i="2"/>
  <c r="F39" i="2"/>
  <c r="F31" i="2"/>
  <c r="F30" i="2"/>
  <c r="F29" i="2"/>
  <c r="F28" i="2"/>
  <c r="F27" i="2"/>
  <c r="F26" i="2"/>
  <c r="F25" i="2"/>
  <c r="F24" i="2"/>
  <c r="F23" i="2"/>
  <c r="F19" i="2"/>
  <c r="F18" i="2"/>
  <c r="F16" i="2"/>
  <c r="F15" i="2"/>
  <c r="F14" i="2"/>
  <c r="F12" i="2"/>
  <c r="F11" i="2"/>
  <c r="F10" i="2"/>
  <c r="F17" i="1"/>
  <c r="F15" i="1"/>
  <c r="F18" i="1"/>
  <c r="F19" i="1"/>
  <c r="F20" i="1"/>
  <c r="F21" i="1"/>
  <c r="F43" i="1"/>
  <c r="F54" i="1"/>
  <c r="F52" i="1"/>
  <c r="F46" i="1"/>
  <c r="F45" i="1"/>
  <c r="F44" i="1"/>
  <c r="F8" i="1"/>
  <c r="F9" i="1"/>
  <c r="F10" i="1"/>
  <c r="F11" i="1"/>
  <c r="F12" i="1"/>
  <c r="F13" i="1"/>
  <c r="F14" i="1"/>
  <c r="F16" i="1"/>
  <c r="F22" i="1"/>
  <c r="F23" i="1"/>
  <c r="F24" i="1"/>
  <c r="F25" i="1"/>
  <c r="F26" i="1"/>
  <c r="F27" i="1"/>
  <c r="F28" i="1"/>
  <c r="F29" i="1"/>
  <c r="F30" i="1"/>
  <c r="F31" i="1"/>
  <c r="F32" i="1"/>
  <c r="C25" i="6" l="1"/>
  <c r="E25" i="6" s="1"/>
  <c r="F53" i="1"/>
  <c r="H202" i="2" l="1"/>
  <c r="C22" i="6" s="1"/>
  <c r="F59" i="1"/>
  <c r="C21" i="6" s="1"/>
  <c r="C23" i="6" l="1"/>
  <c r="E23" i="6" s="1"/>
</calcChain>
</file>

<file path=xl/sharedStrings.xml><?xml version="1.0" encoding="utf-8"?>
<sst xmlns="http://schemas.openxmlformats.org/spreadsheetml/2006/main" count="418" uniqueCount="194">
  <si>
    <t xml:space="preserve">Invulformulier X - Prijzenblad Schoonmaakdienstverlening
                                                   </t>
  </si>
  <si>
    <t>= in te vullen door inschrijver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</si>
  <si>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</si>
  <si>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</si>
  <si>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</si>
  <si>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</si>
  <si>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</si>
  <si>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Voorwaarden</t>
  </si>
  <si>
    <t>* Vul de gele invulvelden in conform het gestelde in de aanbestedingsstukken;</t>
  </si>
  <si>
    <t>* Alle geofferde prijzen zijn in Euro's en exclusief btw;</t>
  </si>
  <si>
    <t xml:space="preserve">* Er kunnen geen rechten worden ontleend aan de aantallen genoemd in deze bijlage. In overleg met en na goedkeuring van Opdrachtgever zijn alternatieven in </t>
  </si>
  <si>
    <t xml:space="preserve">   termen van volume en type product toegestaan;</t>
  </si>
  <si>
    <t xml:space="preserve">* Kosten die niet in de opdracht genoemd worden en niet verdisconteerd zijn in de prijsstelling, maar toch noodzakelijk blijken te zijn voor </t>
  </si>
  <si>
    <t xml:space="preserve">   een goed functioneren van het product of dienstverlening, conform de in het bestek gestelde eisen, zijn voor rekening van Opdrachtnemer;</t>
  </si>
  <si>
    <t>Fictieve inschrijfprijs</t>
  </si>
  <si>
    <t>plafondbedrag</t>
  </si>
  <si>
    <t>Totaal (excl. Btw)</t>
  </si>
  <si>
    <t>exclusief BTW</t>
  </si>
  <si>
    <t>Reguliere schoonmaak</t>
  </si>
  <si>
    <t>Specialistische schoonmaak</t>
  </si>
  <si>
    <t>Inschrijver verklaart dat deze aanbieding wordt gedaan overeenkomstig de bepalingen zoals deze zijn omschreven in de aanbestedingsstukken en eventuele nota('s) van inlichtingen.</t>
  </si>
  <si>
    <t>Plaats en datum</t>
  </si>
  <si>
    <t>Naam</t>
  </si>
  <si>
    <t>Functie</t>
  </si>
  <si>
    <t>Handtekening rechtsgeldige vertegenwoordiger</t>
  </si>
  <si>
    <t>Intern onderhoud</t>
  </si>
  <si>
    <t>Aantal vierkante meters</t>
  </si>
  <si>
    <t>Locatie</t>
  </si>
  <si>
    <t>Aantal uren</t>
  </si>
  <si>
    <t>Uurtarief (excl. btw)</t>
  </si>
  <si>
    <t>Subtotaal per jaar</t>
  </si>
  <si>
    <t>Amersfoort Centrum</t>
  </si>
  <si>
    <t>Amersfoort Noord</t>
  </si>
  <si>
    <t>Baarn</t>
  </si>
  <si>
    <t>Breukelen</t>
  </si>
  <si>
    <t>De Meern</t>
  </si>
  <si>
    <t>Den Dolder</t>
  </si>
  <si>
    <t>Harmelen</t>
  </si>
  <si>
    <t>Houten AB</t>
  </si>
  <si>
    <t>Kamerik</t>
  </si>
  <si>
    <t>Kockengen</t>
  </si>
  <si>
    <t>Leidsche Rijn</t>
  </si>
  <si>
    <t xml:space="preserve">Leusden </t>
  </si>
  <si>
    <t>Leusden - Politiegedeelte</t>
  </si>
  <si>
    <t>Loenen aan de Vecht</t>
  </si>
  <si>
    <t>Maarssen</t>
  </si>
  <si>
    <t>Nieuwer Ter Aa</t>
  </si>
  <si>
    <t>Nigtevecht</t>
  </si>
  <si>
    <t>Oudewater</t>
  </si>
  <si>
    <t>Schepenbuurt</t>
  </si>
  <si>
    <t>Tolsteeg</t>
  </si>
  <si>
    <t>Vleuten</t>
  </si>
  <si>
    <t>Voordorp</t>
  </si>
  <si>
    <t>Woerden</t>
  </si>
  <si>
    <t>Zeist</t>
  </si>
  <si>
    <t>Zuilen</t>
  </si>
  <si>
    <t>Kosten per jaar (fee)</t>
  </si>
  <si>
    <t>Achterveld (alleen middelen en materiaal)</t>
  </si>
  <si>
    <t>Zegveld (alleen middelen en materiaal)</t>
  </si>
  <si>
    <t>Totaal intern onderhoud (excl. btw):</t>
  </si>
  <si>
    <t>Koffiemachines</t>
  </si>
  <si>
    <t>Aantal machines</t>
  </si>
  <si>
    <t>Locaties</t>
  </si>
  <si>
    <t>Aantal uren p/w</t>
  </si>
  <si>
    <t>Totaal (excl. btw):</t>
  </si>
  <si>
    <t>Koffiekopjes</t>
  </si>
  <si>
    <t>Subtotaal: Reguliere schoonmaak excl. btw:</t>
  </si>
  <si>
    <t>Glasbewassing van separatieglas (All-in tarief excl. btw)</t>
  </si>
  <si>
    <t>Glasbewassing van separatieglas; opgeven als tarief per keer voor dubbelzijdige bewassing. Standaard inbegrepen in fictieve aanneemsom.</t>
  </si>
  <si>
    <t>Aantal vierkante meters (enkelzijdig)</t>
  </si>
  <si>
    <t>Aantal keer per jaar</t>
  </si>
  <si>
    <t>Eenheidstarief per keer</t>
  </si>
  <si>
    <t>Achterveld</t>
  </si>
  <si>
    <t>Leusden</t>
  </si>
  <si>
    <t>Zegveld</t>
  </si>
  <si>
    <t>Totaal (excl. btw)</t>
  </si>
  <si>
    <t>Glasbewassing gevel binnen en buitenzijde (All-in tarief excl. btw)</t>
  </si>
  <si>
    <t>Glasbewassing gevel binnen en buitenzijde; opgegeven als tarief per keer voor dubbelzijdige bewassing, incl. bereikbaarheidsvoorzieningen. Standaard inbegrepen in fictieve aanneemsom.</t>
  </si>
  <si>
    <t>Additionele werkzaamheden glasbewassing</t>
  </si>
  <si>
    <t>Opgegeven als tarief per keer. Standaard inbegrepen in fictieve aanneemsom.</t>
  </si>
  <si>
    <t>Werkzaamheden</t>
  </si>
  <si>
    <t>Reinigen houtwerk buitenzijde</t>
  </si>
  <si>
    <t>Reinigen lamellen buitenzijde</t>
  </si>
  <si>
    <t>Preventieve plaagdierbeheersing (All-in tarief excl. btw)</t>
  </si>
  <si>
    <t>Kosten preventie plaagdierbeheersing per locatie (All-in tarief excl. btw). Standaard inbegrepen in fictieve aanneemsom.</t>
  </si>
  <si>
    <t>Correctieve plaagdierbestrijding (All-in tarief excl. btw)</t>
  </si>
  <si>
    <t>Kosten correctieve plaagdierbestrijding (All-in tarief excl. btw). Standaard inbegrepen in fictieve aanneemsom.</t>
  </si>
  <si>
    <t>Type ongediertebeheersing</t>
  </si>
  <si>
    <t>Aantal uur per jaar</t>
  </si>
  <si>
    <t>Uurtarief All-in prijs 7.00-18.00u</t>
  </si>
  <si>
    <t>Knaagdieren (vb. muizen, ratten)</t>
  </si>
  <si>
    <t>Vliegende insecten: (vb. (fruit)vliegen, muggen, motten, wespen)</t>
  </si>
  <si>
    <t>Kruipende insecten: (vb. kakkerlakken, mieren, zilvervisjes, papiervisjes)</t>
  </si>
  <si>
    <t>Overige (plaagdieren):</t>
  </si>
  <si>
    <t>Dieptereiniging keukens beroepsposten (All-in tarief excl. btw)</t>
  </si>
  <si>
    <t>Kosten dieptereiniging keuken per locatie (All-in tarief excl. btw). Standaard inbegrepen in fictieve aanneemsom.</t>
  </si>
  <si>
    <t>Aantal keukens</t>
  </si>
  <si>
    <t>Aantal keer per 2 jaar</t>
  </si>
  <si>
    <t>Vloeronderhoud (All-in tarief excl. btw)</t>
  </si>
  <si>
    <t>Kosten vloeronderhoud (All-in tarief excl. btw). Standaard inbegrepen in fictieve aanneemsom.</t>
  </si>
  <si>
    <t>Type vloer</t>
  </si>
  <si>
    <t>Tapijt</t>
  </si>
  <si>
    <t>DHGT</t>
  </si>
  <si>
    <t>Steen</t>
  </si>
  <si>
    <t>Lino</t>
  </si>
  <si>
    <t>Vloerbedekking</t>
  </si>
  <si>
    <t>PVC</t>
  </si>
  <si>
    <t xml:space="preserve">Lino </t>
  </si>
  <si>
    <t>Rubber (trap)</t>
  </si>
  <si>
    <t xml:space="preserve">Steen </t>
  </si>
  <si>
    <t>Hout (Trap)</t>
  </si>
  <si>
    <t>Vloeronderhoud PPMO baan</t>
  </si>
  <si>
    <t xml:space="preserve">Leidsche Rijn </t>
  </si>
  <si>
    <t>Rubber</t>
  </si>
  <si>
    <t>Rubber (tegels)</t>
  </si>
  <si>
    <t>Rooster (ijzer)</t>
  </si>
  <si>
    <t>Steen (trap/grind)</t>
  </si>
  <si>
    <t>Gietvloer</t>
  </si>
  <si>
    <t>Beton</t>
  </si>
  <si>
    <t>Rubber (fitnesszaal)</t>
  </si>
  <si>
    <t>Totaal (excl. btw )</t>
  </si>
  <si>
    <t>Subtotaal GC 4.1 : Specialistische schoonmaak excl. btw:</t>
  </si>
  <si>
    <t>Automaten</t>
  </si>
  <si>
    <t>Type</t>
  </si>
  <si>
    <t>Aantal</t>
  </si>
  <si>
    <t>Huurprijs p/st voor 1 jaar</t>
  </si>
  <si>
    <t>Merk</t>
  </si>
  <si>
    <t>Typenummer</t>
  </si>
  <si>
    <t>Handdoek automaat textielrol (incl. onbeperkte vulling)</t>
  </si>
  <si>
    <t>Handdoek automaat papieren rol (incl. onbeperkte vulling)</t>
  </si>
  <si>
    <t>Handdoek automaat papieren doekjes (incl. onbeperkte vulling)</t>
  </si>
  <si>
    <t>Toiletrolautomaat duo (incl. onbeperkte vulling)</t>
  </si>
  <si>
    <t>Zeepautomaat (incl. onbeperkte vulling)</t>
  </si>
  <si>
    <t>Luchtverfrisser (incl. onbeperkte vulling)</t>
  </si>
  <si>
    <t>Damesverband container klein ( incl. 1x per 4 weken wisselen)</t>
  </si>
  <si>
    <t>Toiletborstelhouder</t>
  </si>
  <si>
    <t>Toiletborstel (incl. jaarlijkse vervanging)</t>
  </si>
  <si>
    <t>Afvalbak klein (23 liter)</t>
  </si>
  <si>
    <t>Afvalbak groot (43 liter)</t>
  </si>
  <si>
    <t>Subtotaal (excl. btw)</t>
  </si>
  <si>
    <t>Schoonloopmatten</t>
  </si>
  <si>
    <t>Schoonloopmatten (All-in kosten incl. 1x per 2 weken omwisselen)</t>
  </si>
  <si>
    <t xml:space="preserve">Huurprijs p/st voor 1 jaar </t>
  </si>
  <si>
    <t>Schoonloopmatten ca. 85 x 150 cm, per stuk</t>
  </si>
  <si>
    <t>Schoonloopmatten ca. 115 x 200 cm, per stuk</t>
  </si>
  <si>
    <t>Schoonloopmatten ca. 150 x 200 cm, per stuk</t>
  </si>
  <si>
    <t>Koffiemorsmatten ca. 85 x 150 cm, per stuk</t>
  </si>
  <si>
    <t>Logomat 220 x 116 cm, per stuk</t>
  </si>
  <si>
    <t>Optioneel - wordt niet meegenomen in fictieve inschrijfsom</t>
  </si>
  <si>
    <t>Calamiteiten schoonmaak</t>
  </si>
  <si>
    <t>Uurtarieven voor calamiteitenschoonmaak. Op te geven in uurtarief,  excl. btw.</t>
  </si>
  <si>
    <t>Omschrijving</t>
  </si>
  <si>
    <t>Uurtarief</t>
  </si>
  <si>
    <t>Daguren; werkdagen tussen 07.00 en 18.00</t>
  </si>
  <si>
    <t>Avond- en nachturen; werkdagen tussen 18.00 en 07.00</t>
  </si>
  <si>
    <t>Zaterdagen; tussen 0.00 en 24.00</t>
  </si>
  <si>
    <t>Zon- en feestdagen; tussen 0.00 en 24.00</t>
  </si>
  <si>
    <t>Incidentele schoonmaak</t>
  </si>
  <si>
    <t>Uurtarieven voor incidentele schoonmaak. Op te geven all-in uurtarief,  excl. btw</t>
  </si>
  <si>
    <t>Reinigen en impregneren van gordijnen</t>
  </si>
  <si>
    <t>Reinigen en impregneren van vitrage</t>
  </si>
  <si>
    <t>Reinigen en impregneren van overige raambekleding</t>
  </si>
  <si>
    <t>Reinigen van zonwering binnen- en buitenzijde</t>
  </si>
  <si>
    <t>Gevelreiniging</t>
  </si>
  <si>
    <t>Reiniging van overheaddeuren</t>
  </si>
  <si>
    <t>Verwijderen van graffiti</t>
  </si>
  <si>
    <t>Dieptereiniging van sanitaire ruimtes</t>
  </si>
  <si>
    <t>Dieptereiniging van kleedruimtes</t>
  </si>
  <si>
    <t>Dieptereiniging van keukens overige posten</t>
  </si>
  <si>
    <t>Extra reiniging van hand- en contactpunten</t>
  </si>
  <si>
    <t>Meerprijs 365 dagen schoonmaak beroepsposten (alle weekenddagen, 2 uur extra per dag)</t>
  </si>
  <si>
    <t>Overige materialen</t>
  </si>
  <si>
    <t>Huurtarief overige materialen. Op te geven tarief per jaar,  excl. btw</t>
  </si>
  <si>
    <t>Huurtarief</t>
  </si>
  <si>
    <t>Vliegenlampen, inclusief onderhoud (frequentie 4x per jaar) en installatie.</t>
  </si>
  <si>
    <t>Werkplekreiniging</t>
  </si>
  <si>
    <t>Op te geven tarief per onderdeel</t>
  </si>
  <si>
    <t>Tarief per stuk</t>
  </si>
  <si>
    <t>Reinigen van een beeldscherm</t>
  </si>
  <si>
    <t>Reinigen van een toetsenbord</t>
  </si>
  <si>
    <t>Reinigen van een muis</t>
  </si>
  <si>
    <t>Reinigingen van een telefoontoestel, incl. headset</t>
  </si>
  <si>
    <t>Reinigen van een dockingstation</t>
  </si>
  <si>
    <t>Vloeronderhoud</t>
  </si>
  <si>
    <t>Op te geven tarief per m2, excl. btw</t>
  </si>
  <si>
    <t>Tarief per m2</t>
  </si>
  <si>
    <t>Reinigen van remisevloeren (beton)</t>
  </si>
  <si>
    <t>In de was zetten van linoleumvloer</t>
  </si>
  <si>
    <t>Totaalprijs Sanitaire middelen (excl. btw):</t>
  </si>
  <si>
    <t>GC4.1 Reguliere schoonmaak</t>
  </si>
  <si>
    <t>GC4.1 Specialistische schoonmaak</t>
  </si>
  <si>
    <t>Totaal GC4.1 Regulier + Specialistisch</t>
  </si>
  <si>
    <t>Totaal GC4.2 sanitaire supplies</t>
  </si>
  <si>
    <t>* Het ingevulde uurtarief voor de koffiemachines en -kopjes mag niet hoger zijn dan het uurtarief voor het intern onderhoud bij de Reguliere schoonmaak.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</si>
</sst>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rgb="FFFF000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FF0000"/>
      <name val="Calibri"/>
      <family val="2"/>
    </font>
    <font>
      <b/>
      <sz val="12"/>
      <color rgb="FFFF0000"/>
      <name val="Calibri"/>
      <family val="2"/>
    </font>
    <font>
      <b/>
      <sz val="10"/>
      <color theme="1"/>
      <name val="Calibri"/>
      <family val="2"/>
    </font>
    <font>
      <sz val="10"/>
      <color theme="3"/>
      <name val="Calibri"/>
      <family val="2"/>
    </font>
    <font>
      <i/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i/>
      <sz val="10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293">
    <xf numFmtId="0" fontId="0" fillId="0" borderId="0" xfId="0"/>
    <xf numFmtId="0" fontId="5" fillId="0" borderId="1" xfId="2" applyFont="1" applyBorder="1" applyAlignment="1">
      <alignment vertical="top" wrapText="1"/>
    </xf>
    <xf numFmtId="0" fontId="5" fillId="0" borderId="1" xfId="0" applyFont="1" applyBorder="1"/>
    <xf numFmtId="1" fontId="4" fillId="0" borderId="1" xfId="0" applyNumberFormat="1" applyFont="1" applyBorder="1"/>
    <xf numFmtId="44" fontId="5" fillId="2" borderId="0" xfId="2" applyNumberFormat="1" applyFont="1" applyFill="1" applyAlignment="1">
      <alignment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21" fillId="4" borderId="8" xfId="0" applyFont="1" applyFill="1" applyBorder="1" applyAlignment="1" applyProtection="1">
      <alignment horizontal="left" vertical="center"/>
      <protection locked="0"/>
    </xf>
    <xf numFmtId="0" fontId="5" fillId="0" borderId="0" xfId="0" quotePrefix="1" applyFont="1" applyAlignment="1">
      <alignment horizontal="left" vertical="center"/>
    </xf>
    <xf numFmtId="0" fontId="4" fillId="2" borderId="21" xfId="0" applyFont="1" applyFill="1" applyBorder="1" applyAlignment="1" applyProtection="1">
      <alignment vertical="top"/>
      <protection hidden="1"/>
    </xf>
    <xf numFmtId="0" fontId="4" fillId="2" borderId="23" xfId="0" applyFont="1" applyFill="1" applyBorder="1" applyAlignment="1" applyProtection="1">
      <alignment vertical="top"/>
      <protection hidden="1"/>
    </xf>
    <xf numFmtId="0" fontId="5" fillId="5" borderId="29" xfId="0" applyFont="1" applyFill="1" applyBorder="1" applyAlignment="1" applyProtection="1">
      <alignment vertical="center" wrapText="1"/>
      <protection hidden="1"/>
    </xf>
    <xf numFmtId="0" fontId="5" fillId="5" borderId="30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44" fontId="5" fillId="6" borderId="22" xfId="0" applyNumberFormat="1" applyFont="1" applyFill="1" applyBorder="1" applyAlignment="1" applyProtection="1">
      <alignment horizontal="left" vertical="center" wrapText="1"/>
      <protection hidden="1"/>
    </xf>
    <xf numFmtId="44" fontId="5" fillId="6" borderId="31" xfId="0" applyNumberFormat="1" applyFont="1" applyFill="1" applyBorder="1" applyAlignment="1" applyProtection="1">
      <alignment horizontal="left" vertical="center" wrapText="1"/>
      <protection hidden="1"/>
    </xf>
    <xf numFmtId="44" fontId="5" fillId="6" borderId="32" xfId="0" applyNumberFormat="1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4" fillId="2" borderId="33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4" fillId="2" borderId="23" xfId="0" applyFont="1" applyFill="1" applyBorder="1" applyAlignment="1" applyProtection="1">
      <alignment horizontal="left"/>
      <protection hidden="1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vertical="top" wrapText="1"/>
    </xf>
    <xf numFmtId="0" fontId="11" fillId="6" borderId="21" xfId="2" applyFont="1" applyFill="1" applyBorder="1" applyAlignment="1">
      <alignment vertical="top" wrapText="1"/>
    </xf>
    <xf numFmtId="0" fontId="11" fillId="6" borderId="22" xfId="0" applyFont="1" applyFill="1" applyBorder="1" applyAlignment="1">
      <alignment vertical="top" wrapText="1"/>
    </xf>
    <xf numFmtId="3" fontId="5" fillId="0" borderId="21" xfId="0" applyNumberFormat="1" applyFont="1" applyBorder="1" applyAlignment="1">
      <alignment horizontal="left" vertical="center"/>
    </xf>
    <xf numFmtId="44" fontId="5" fillId="0" borderId="22" xfId="2" applyNumberFormat="1" applyFont="1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11" fillId="6" borderId="37" xfId="2" applyFont="1" applyFill="1" applyBorder="1" applyAlignment="1">
      <alignment vertical="top" wrapText="1"/>
    </xf>
    <xf numFmtId="0" fontId="11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vertical="top" wrapText="1"/>
    </xf>
    <xf numFmtId="0" fontId="11" fillId="6" borderId="38" xfId="0" applyFont="1" applyFill="1" applyBorder="1" applyAlignment="1">
      <alignment vertical="top" wrapText="1"/>
    </xf>
    <xf numFmtId="0" fontId="15" fillId="2" borderId="0" xfId="0" applyFont="1" applyFill="1" applyAlignment="1">
      <alignment horizontal="left" vertical="center"/>
    </xf>
    <xf numFmtId="0" fontId="0" fillId="2" borderId="0" xfId="0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0" fontId="20" fillId="7" borderId="5" xfId="0" applyFont="1" applyFill="1" applyBorder="1" applyAlignment="1" applyProtection="1">
      <alignment horizontal="left" vertical="top" wrapText="1"/>
      <protection hidden="1"/>
    </xf>
    <xf numFmtId="0" fontId="20" fillId="7" borderId="7" xfId="0" applyFont="1" applyFill="1" applyBorder="1" applyAlignment="1" applyProtection="1">
      <alignment horizontal="left" vertical="top" wrapText="1"/>
      <protection hidden="1"/>
    </xf>
    <xf numFmtId="44" fontId="5" fillId="0" borderId="22" xfId="1" applyFont="1" applyBorder="1" applyAlignment="1">
      <alignment vertical="top" wrapText="1"/>
    </xf>
    <xf numFmtId="0" fontId="11" fillId="6" borderId="3" xfId="2" applyFont="1" applyFill="1" applyBorder="1" applyAlignment="1">
      <alignment vertical="top" wrapText="1"/>
    </xf>
    <xf numFmtId="0" fontId="11" fillId="6" borderId="38" xfId="2" applyFont="1" applyFill="1" applyBorder="1" applyAlignment="1">
      <alignment vertical="top" wrapText="1"/>
    </xf>
    <xf numFmtId="0" fontId="5" fillId="2" borderId="0" xfId="2" applyFont="1" applyFill="1" applyAlignment="1">
      <alignment vertical="top" wrapText="1"/>
    </xf>
    <xf numFmtId="0" fontId="5" fillId="2" borderId="0" xfId="2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/>
    </xf>
    <xf numFmtId="44" fontId="3" fillId="7" borderId="8" xfId="2" applyNumberFormat="1" applyFont="1" applyFill="1" applyBorder="1" applyAlignment="1">
      <alignment vertical="top" wrapText="1"/>
    </xf>
    <xf numFmtId="0" fontId="11" fillId="6" borderId="1" xfId="2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left" vertical="center" wrapText="1"/>
    </xf>
    <xf numFmtId="0" fontId="11" fillId="6" borderId="22" xfId="2" applyFont="1" applyFill="1" applyBorder="1" applyAlignment="1">
      <alignment horizontal="left" vertical="top" wrapText="1"/>
    </xf>
    <xf numFmtId="0" fontId="5" fillId="0" borderId="4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4" fontId="5" fillId="0" borderId="42" xfId="2" applyNumberFormat="1" applyFont="1" applyBorder="1" applyAlignment="1">
      <alignment vertical="top" wrapText="1"/>
    </xf>
    <xf numFmtId="44" fontId="11" fillId="5" borderId="17" xfId="2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2" xfId="2" applyFont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44" fontId="11" fillId="2" borderId="0" xfId="2" applyNumberFormat="1" applyFont="1" applyFill="1" applyAlignment="1">
      <alignment vertical="top" wrapText="1"/>
    </xf>
    <xf numFmtId="0" fontId="5" fillId="0" borderId="21" xfId="0" applyFont="1" applyBorder="1"/>
    <xf numFmtId="0" fontId="5" fillId="0" borderId="41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44" fontId="5" fillId="0" borderId="22" xfId="0" applyNumberFormat="1" applyFont="1" applyBorder="1"/>
    <xf numFmtId="0" fontId="11" fillId="6" borderId="22" xfId="0" applyFont="1" applyFill="1" applyBorder="1" applyAlignment="1">
      <alignment horizontal="left" vertical="center" wrapText="1"/>
    </xf>
    <xf numFmtId="0" fontId="5" fillId="0" borderId="2" xfId="0" applyFont="1" applyBorder="1"/>
    <xf numFmtId="3" fontId="12" fillId="0" borderId="21" xfId="0" applyNumberFormat="1" applyFont="1" applyBorder="1" applyAlignment="1">
      <alignment horizontal="left" vertical="center"/>
    </xf>
    <xf numFmtId="3" fontId="12" fillId="0" borderId="41" xfId="0" applyNumberFormat="1" applyFont="1" applyBorder="1" applyAlignment="1">
      <alignment horizontal="left" vertical="center"/>
    </xf>
    <xf numFmtId="44" fontId="5" fillId="0" borderId="42" xfId="0" applyNumberFormat="1" applyFont="1" applyBorder="1"/>
    <xf numFmtId="44" fontId="11" fillId="5" borderId="17" xfId="0" applyNumberFormat="1" applyFont="1" applyFill="1" applyBorder="1"/>
    <xf numFmtId="1" fontId="4" fillId="0" borderId="2" xfId="0" applyNumberFormat="1" applyFont="1" applyBorder="1"/>
    <xf numFmtId="44" fontId="5" fillId="2" borderId="22" xfId="0" applyNumberFormat="1" applyFont="1" applyFill="1" applyBorder="1"/>
    <xf numFmtId="44" fontId="11" fillId="7" borderId="7" xfId="2" applyNumberFormat="1" applyFont="1" applyFill="1" applyBorder="1" applyAlignment="1">
      <alignment vertical="top" wrapText="1"/>
    </xf>
    <xf numFmtId="0" fontId="11" fillId="6" borderId="37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11" fillId="6" borderId="38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vertical="center" wrapText="1"/>
    </xf>
    <xf numFmtId="0" fontId="4" fillId="0" borderId="2" xfId="0" applyFont="1" applyBorder="1"/>
    <xf numFmtId="0" fontId="11" fillId="6" borderId="21" xfId="0" applyFont="1" applyFill="1" applyBorder="1" applyAlignment="1">
      <alignment vertical="center"/>
    </xf>
    <xf numFmtId="0" fontId="11" fillId="6" borderId="22" xfId="0" applyFont="1" applyFill="1" applyBorder="1" applyAlignment="1">
      <alignment vertical="center" wrapText="1"/>
    </xf>
    <xf numFmtId="0" fontId="4" fillId="0" borderId="21" xfId="0" applyFont="1" applyBorder="1"/>
    <xf numFmtId="0" fontId="4" fillId="0" borderId="41" xfId="0" applyFont="1" applyBorder="1"/>
    <xf numFmtId="44" fontId="11" fillId="7" borderId="7" xfId="0" applyNumberFormat="1" applyFont="1" applyFill="1" applyBorder="1"/>
    <xf numFmtId="1" fontId="5" fillId="2" borderId="0" xfId="0" applyNumberFormat="1" applyFont="1" applyFill="1"/>
    <xf numFmtId="0" fontId="5" fillId="2" borderId="0" xfId="0" quotePrefix="1" applyFont="1" applyFill="1" applyAlignment="1">
      <alignment horizontal="left" vertical="center"/>
    </xf>
    <xf numFmtId="0" fontId="11" fillId="6" borderId="33" xfId="2" applyFont="1" applyFill="1" applyBorder="1" applyAlignment="1">
      <alignment vertical="top" wrapText="1"/>
    </xf>
    <xf numFmtId="0" fontId="11" fillId="6" borderId="34" xfId="0" applyFont="1" applyFill="1" applyBorder="1" applyAlignment="1">
      <alignment horizontal="left" vertical="center" wrapText="1"/>
    </xf>
    <xf numFmtId="0" fontId="11" fillId="6" borderId="36" xfId="0" applyFont="1" applyFill="1" applyBorder="1" applyAlignment="1">
      <alignment vertical="top" wrapText="1"/>
    </xf>
    <xf numFmtId="3" fontId="5" fillId="0" borderId="23" xfId="0" applyNumberFormat="1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44" fontId="5" fillId="0" borderId="26" xfId="2" applyNumberFormat="1" applyFont="1" applyBorder="1" applyAlignment="1">
      <alignment vertical="top" wrapText="1"/>
    </xf>
    <xf numFmtId="0" fontId="5" fillId="0" borderId="23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right" vertical="top" wrapText="1"/>
    </xf>
    <xf numFmtId="0" fontId="10" fillId="2" borderId="0" xfId="0" applyFont="1" applyFill="1"/>
    <xf numFmtId="0" fontId="5" fillId="2" borderId="0" xfId="0" applyFont="1" applyFill="1" applyAlignment="1">
      <alignment vertical="top" wrapText="1"/>
    </xf>
    <xf numFmtId="0" fontId="20" fillId="5" borderId="5" xfId="2" applyFont="1" applyFill="1" applyBorder="1" applyAlignment="1">
      <alignment vertical="top" wrapText="1"/>
    </xf>
    <xf numFmtId="0" fontId="20" fillId="5" borderId="6" xfId="2" applyFont="1" applyFill="1" applyBorder="1" applyAlignment="1">
      <alignment vertical="top" wrapText="1"/>
    </xf>
    <xf numFmtId="0" fontId="20" fillId="5" borderId="7" xfId="2" applyFont="1" applyFill="1" applyBorder="1" applyAlignment="1">
      <alignment vertical="top" wrapText="1"/>
    </xf>
    <xf numFmtId="0" fontId="20" fillId="7" borderId="8" xfId="0" applyFont="1" applyFill="1" applyBorder="1" applyAlignment="1" applyProtection="1">
      <alignment vertical="top" wrapText="1"/>
      <protection hidden="1"/>
    </xf>
    <xf numFmtId="0" fontId="11" fillId="6" borderId="21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0" fontId="11" fillId="6" borderId="21" xfId="0" applyFont="1" applyFill="1" applyBorder="1"/>
    <xf numFmtId="0" fontId="20" fillId="7" borderId="13" xfId="0" applyFont="1" applyFill="1" applyBorder="1" applyAlignment="1" applyProtection="1">
      <alignment horizontal="left" vertical="center"/>
      <protection hidden="1"/>
    </xf>
    <xf numFmtId="44" fontId="11" fillId="5" borderId="8" xfId="2" applyNumberFormat="1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left" vertical="center"/>
    </xf>
    <xf numFmtId="3" fontId="5" fillId="2" borderId="2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/>
    <xf numFmtId="0" fontId="13" fillId="2" borderId="1" xfId="0" applyFont="1" applyFill="1" applyBorder="1" applyAlignment="1">
      <alignment horizontal="left" vertical="center"/>
    </xf>
    <xf numFmtId="0" fontId="11" fillId="6" borderId="11" xfId="0" applyFont="1" applyFill="1" applyBorder="1"/>
    <xf numFmtId="0" fontId="11" fillId="6" borderId="1" xfId="0" applyFont="1" applyFill="1" applyBorder="1"/>
    <xf numFmtId="2" fontId="4" fillId="0" borderId="1" xfId="2" applyNumberFormat="1" applyFont="1" applyBorder="1" applyAlignment="1">
      <alignment vertical="top" wrapText="1"/>
    </xf>
    <xf numFmtId="2" fontId="4" fillId="0" borderId="2" xfId="2" applyNumberFormat="1" applyFont="1" applyBorder="1" applyAlignment="1">
      <alignment vertical="top" wrapText="1"/>
    </xf>
    <xf numFmtId="2" fontId="4" fillId="2" borderId="1" xfId="2" applyNumberFormat="1" applyFont="1" applyFill="1" applyBorder="1" applyAlignment="1">
      <alignment vertical="top" wrapText="1"/>
    </xf>
    <xf numFmtId="2" fontId="4" fillId="2" borderId="2" xfId="2" applyNumberFormat="1" applyFont="1" applyFill="1" applyBorder="1" applyAlignment="1">
      <alignment vertical="top" wrapText="1"/>
    </xf>
    <xf numFmtId="0" fontId="5" fillId="0" borderId="41" xfId="0" applyFont="1" applyBorder="1" applyAlignment="1" applyProtection="1">
      <alignment horizontal="left" vertical="center" wrapText="1"/>
      <protection hidden="1"/>
    </xf>
    <xf numFmtId="0" fontId="5" fillId="0" borderId="15" xfId="0" applyFont="1" applyBorder="1" applyAlignment="1" applyProtection="1">
      <alignment horizontal="left" vertical="center" wrapText="1"/>
      <protection hidden="1"/>
    </xf>
    <xf numFmtId="44" fontId="5" fillId="6" borderId="8" xfId="0" applyNumberFormat="1" applyFont="1" applyFill="1" applyBorder="1" applyAlignment="1" applyProtection="1">
      <alignment horizontal="left" vertical="center" wrapText="1"/>
      <protection hidden="1"/>
    </xf>
    <xf numFmtId="44" fontId="5" fillId="3" borderId="17" xfId="0" applyNumberFormat="1" applyFont="1" applyFill="1" applyBorder="1" applyAlignment="1" applyProtection="1">
      <alignment horizontal="left" vertical="center" wrapText="1"/>
      <protection hidden="1"/>
    </xf>
    <xf numFmtId="44" fontId="5" fillId="6" borderId="42" xfId="0" applyNumberFormat="1" applyFont="1" applyFill="1" applyBorder="1" applyAlignment="1" applyProtection="1">
      <alignment horizontal="left" vertical="center" wrapText="1"/>
      <protection hidden="1"/>
    </xf>
    <xf numFmtId="44" fontId="11" fillId="5" borderId="7" xfId="2" applyNumberFormat="1" applyFont="1" applyFill="1" applyBorder="1" applyAlignment="1">
      <alignment vertical="top" wrapText="1"/>
    </xf>
    <xf numFmtId="0" fontId="11" fillId="6" borderId="34" xfId="2" applyFont="1" applyFill="1" applyBorder="1" applyAlignment="1">
      <alignment horizontal="left" vertical="top" wrapText="1"/>
    </xf>
    <xf numFmtId="0" fontId="11" fillId="6" borderId="36" xfId="2" applyFont="1" applyFill="1" applyBorder="1" applyAlignment="1">
      <alignment horizontal="left" vertical="top" wrapText="1"/>
    </xf>
    <xf numFmtId="3" fontId="5" fillId="0" borderId="49" xfId="0" applyNumberFormat="1" applyFont="1" applyBorder="1" applyAlignment="1">
      <alignment horizontal="left" vertical="center"/>
    </xf>
    <xf numFmtId="1" fontId="4" fillId="0" borderId="24" xfId="0" applyNumberFormat="1" applyFont="1" applyBorder="1"/>
    <xf numFmtId="44" fontId="5" fillId="2" borderId="26" xfId="0" applyNumberFormat="1" applyFont="1" applyFill="1" applyBorder="1"/>
    <xf numFmtId="44" fontId="5" fillId="2" borderId="1" xfId="1" applyFont="1" applyFill="1" applyBorder="1"/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1" fillId="4" borderId="8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4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left" vertical="center"/>
    </xf>
    <xf numFmtId="0" fontId="4" fillId="6" borderId="28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9" fillId="7" borderId="20" xfId="0" applyFont="1" applyFill="1" applyBorder="1" applyAlignment="1">
      <alignment horizontal="left" vertical="center"/>
    </xf>
    <xf numFmtId="0" fontId="19" fillId="7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5" fillId="4" borderId="1" xfId="2" applyFont="1" applyFill="1" applyBorder="1" applyAlignment="1" applyProtection="1">
      <alignment vertical="top" wrapText="1"/>
      <protection locked="0"/>
    </xf>
    <xf numFmtId="44" fontId="5" fillId="4" borderId="1" xfId="2" applyNumberFormat="1" applyFont="1" applyFill="1" applyBorder="1" applyAlignment="1" applyProtection="1">
      <alignment vertical="top" wrapText="1"/>
      <protection locked="0"/>
    </xf>
    <xf numFmtId="0" fontId="5" fillId="4" borderId="24" xfId="2" applyFont="1" applyFill="1" applyBorder="1" applyAlignment="1" applyProtection="1">
      <alignment vertical="top" wrapText="1"/>
      <protection locked="0"/>
    </xf>
    <xf numFmtId="44" fontId="5" fillId="4" borderId="24" xfId="2" applyNumberFormat="1" applyFont="1" applyFill="1" applyBorder="1" applyAlignment="1" applyProtection="1">
      <alignment vertical="top" wrapText="1"/>
      <protection locked="0"/>
    </xf>
    <xf numFmtId="44" fontId="4" fillId="4" borderId="1" xfId="2" applyNumberFormat="1" applyFont="1" applyFill="1" applyBorder="1" applyAlignment="1" applyProtection="1">
      <alignment vertical="top" wrapText="1"/>
      <protection locked="0"/>
    </xf>
    <xf numFmtId="44" fontId="4" fillId="4" borderId="2" xfId="2" applyNumberFormat="1" applyFont="1" applyFill="1" applyBorder="1" applyAlignment="1" applyProtection="1">
      <alignment vertical="top" wrapText="1"/>
      <protection locked="0"/>
    </xf>
    <xf numFmtId="44" fontId="5" fillId="4" borderId="1" xfId="2" applyNumberFormat="1" applyFont="1" applyFill="1" applyBorder="1" applyAlignment="1" applyProtection="1">
      <alignment wrapText="1"/>
      <protection locked="0"/>
    </xf>
    <xf numFmtId="44" fontId="5" fillId="4" borderId="2" xfId="2" applyNumberFormat="1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44" fontId="5" fillId="4" borderId="2" xfId="1" applyFont="1" applyFill="1" applyBorder="1" applyAlignment="1" applyProtection="1">
      <alignment horizontal="left" vertical="center" wrapText="1"/>
      <protection locked="0"/>
    </xf>
    <xf numFmtId="0" fontId="5" fillId="4" borderId="2" xfId="0" applyFont="1" applyFill="1" applyBorder="1" applyAlignment="1" applyProtection="1">
      <alignment horizontal="left" vertical="center" wrapText="1"/>
      <protection locked="0"/>
    </xf>
    <xf numFmtId="44" fontId="5" fillId="4" borderId="1" xfId="0" applyNumberFormat="1" applyFont="1" applyFill="1" applyBorder="1" applyProtection="1">
      <protection locked="0"/>
    </xf>
    <xf numFmtId="44" fontId="5" fillId="4" borderId="2" xfId="0" applyNumberFormat="1" applyFont="1" applyFill="1" applyBorder="1" applyProtection="1">
      <protection locked="0"/>
    </xf>
    <xf numFmtId="44" fontId="0" fillId="4" borderId="1" xfId="1" applyFont="1" applyFill="1" applyBorder="1" applyProtection="1">
      <protection locked="0"/>
    </xf>
    <xf numFmtId="44" fontId="5" fillId="4" borderId="1" xfId="1" applyFont="1" applyFill="1" applyBorder="1" applyProtection="1">
      <protection locked="0"/>
    </xf>
    <xf numFmtId="44" fontId="0" fillId="4" borderId="24" xfId="1" applyFont="1" applyFill="1" applyBorder="1" applyProtection="1">
      <protection locked="0"/>
    </xf>
    <xf numFmtId="44" fontId="5" fillId="4" borderId="1" xfId="1" applyFont="1" applyFill="1" applyBorder="1" applyAlignment="1" applyProtection="1">
      <alignment horizontal="center"/>
      <protection locked="0"/>
    </xf>
    <xf numFmtId="44" fontId="5" fillId="4" borderId="2" xfId="1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Alignment="1">
      <alignment horizontal="left" vertical="center" wrapText="1"/>
    </xf>
    <xf numFmtId="0" fontId="3" fillId="7" borderId="13" xfId="0" applyFont="1" applyFill="1" applyBorder="1" applyAlignment="1">
      <alignment horizontal="left" vertical="center"/>
    </xf>
    <xf numFmtId="0" fontId="3" fillId="7" borderId="19" xfId="0" applyFont="1" applyFill="1" applyBorder="1" applyAlignment="1">
      <alignment horizontal="left" vertical="center"/>
    </xf>
    <xf numFmtId="0" fontId="3" fillId="7" borderId="20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vertical="top" wrapText="1"/>
      <protection hidden="1"/>
    </xf>
    <xf numFmtId="0" fontId="5" fillId="4" borderId="35" xfId="0" applyFont="1" applyFill="1" applyBorder="1" applyAlignment="1" applyProtection="1">
      <alignment horizontal="left"/>
      <protection locked="0"/>
    </xf>
    <xf numFmtId="0" fontId="5" fillId="4" borderId="40" xfId="0" applyFont="1" applyFill="1" applyBorder="1" applyAlignment="1" applyProtection="1">
      <alignment horizontal="left"/>
      <protection locked="0"/>
    </xf>
    <xf numFmtId="0" fontId="5" fillId="4" borderId="44" xfId="0" applyFont="1" applyFill="1" applyBorder="1" applyAlignment="1" applyProtection="1">
      <alignment horizontal="left"/>
      <protection locked="0"/>
    </xf>
    <xf numFmtId="0" fontId="5" fillId="4" borderId="9" xfId="0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/>
      <protection locked="0"/>
    </xf>
    <xf numFmtId="0" fontId="5" fillId="4" borderId="30" xfId="0" applyFont="1" applyFill="1" applyBorder="1" applyAlignment="1" applyProtection="1">
      <alignment horizontal="left"/>
      <protection locked="0"/>
    </xf>
    <xf numFmtId="0" fontId="5" fillId="4" borderId="25" xfId="0" applyFont="1" applyFill="1" applyBorder="1" applyAlignment="1" applyProtection="1">
      <alignment horizontal="left"/>
      <protection locked="0"/>
    </xf>
    <xf numFmtId="0" fontId="5" fillId="4" borderId="47" xfId="0" applyFont="1" applyFill="1" applyBorder="1" applyAlignment="1" applyProtection="1">
      <alignment horizontal="left"/>
      <protection locked="0"/>
    </xf>
    <xf numFmtId="0" fontId="5" fillId="4" borderId="48" xfId="0" applyFont="1" applyFill="1" applyBorder="1" applyAlignment="1" applyProtection="1">
      <alignment horizontal="left"/>
      <protection locked="0"/>
    </xf>
    <xf numFmtId="0" fontId="17" fillId="0" borderId="19" xfId="0" applyFont="1" applyBorder="1" applyAlignment="1">
      <alignment horizontal="left" vertical="center"/>
    </xf>
    <xf numFmtId="0" fontId="5" fillId="4" borderId="24" xfId="0" applyFont="1" applyFill="1" applyBorder="1" applyAlignment="1" applyProtection="1">
      <alignment horizontal="left" vertical="center"/>
      <protection locked="0"/>
    </xf>
    <xf numFmtId="0" fontId="5" fillId="4" borderId="25" xfId="0" applyFont="1" applyFill="1" applyBorder="1" applyAlignment="1" applyProtection="1">
      <alignment horizontal="left" vertical="center"/>
      <protection locked="0"/>
    </xf>
    <xf numFmtId="0" fontId="5" fillId="4" borderId="26" xfId="0" applyFont="1" applyFill="1" applyBorder="1" applyAlignment="1" applyProtection="1">
      <alignment horizontal="left" vertical="center"/>
      <protection locked="0"/>
    </xf>
    <xf numFmtId="0" fontId="20" fillId="7" borderId="5" xfId="0" applyFont="1" applyFill="1" applyBorder="1" applyAlignment="1" applyProtection="1">
      <alignment horizontal="left" vertical="top" wrapText="1"/>
      <protection hidden="1"/>
    </xf>
    <xf numFmtId="0" fontId="20" fillId="7" borderId="6" xfId="0" applyFont="1" applyFill="1" applyBorder="1" applyAlignment="1" applyProtection="1">
      <alignment horizontal="left" vertical="top" wrapText="1"/>
      <protection hidden="1"/>
    </xf>
    <xf numFmtId="0" fontId="20" fillId="7" borderId="7" xfId="0" applyFont="1" applyFill="1" applyBorder="1" applyAlignment="1" applyProtection="1">
      <alignment horizontal="left" vertical="top" wrapText="1"/>
      <protection hidden="1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4" borderId="9" xfId="0" applyFont="1" applyFill="1" applyBorder="1" applyAlignment="1" applyProtection="1">
      <alignment horizontal="left" vertical="center"/>
      <protection locked="0"/>
    </xf>
    <xf numFmtId="0" fontId="5" fillId="4" borderId="22" xfId="0" applyFont="1" applyFill="1" applyBorder="1" applyAlignment="1" applyProtection="1">
      <alignment horizontal="left" vertical="center"/>
      <protection locked="0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11" fillId="5" borderId="5" xfId="2" applyFont="1" applyFill="1" applyBorder="1" applyAlignment="1">
      <alignment horizontal="left" vertical="top" wrapText="1"/>
    </xf>
    <xf numFmtId="0" fontId="11" fillId="5" borderId="6" xfId="2" applyFont="1" applyFill="1" applyBorder="1" applyAlignment="1">
      <alignment horizontal="left" vertical="top" wrapText="1"/>
    </xf>
    <xf numFmtId="0" fontId="11" fillId="5" borderId="39" xfId="2" applyFont="1" applyFill="1" applyBorder="1" applyAlignment="1">
      <alignment horizontal="left" vertical="top" wrapText="1"/>
    </xf>
    <xf numFmtId="0" fontId="11" fillId="6" borderId="34" xfId="0" applyFont="1" applyFill="1" applyBorder="1" applyAlignment="1">
      <alignment horizontal="left" vertical="top" wrapText="1"/>
    </xf>
    <xf numFmtId="0" fontId="3" fillId="7" borderId="5" xfId="2" applyFont="1" applyFill="1" applyBorder="1" applyAlignment="1">
      <alignment horizontal="left" vertical="top" wrapText="1"/>
    </xf>
    <xf numFmtId="0" fontId="3" fillId="7" borderId="6" xfId="2" applyFont="1" applyFill="1" applyBorder="1" applyAlignment="1">
      <alignment horizontal="left" vertical="top" wrapText="1"/>
    </xf>
    <xf numFmtId="0" fontId="3" fillId="7" borderId="7" xfId="2" applyFont="1" applyFill="1" applyBorder="1" applyAlignment="1">
      <alignment horizontal="left" vertical="top" wrapText="1"/>
    </xf>
    <xf numFmtId="0" fontId="20" fillId="5" borderId="15" xfId="2" applyFont="1" applyFill="1" applyBorder="1" applyAlignment="1">
      <alignment horizontal="left" vertical="top" wrapText="1"/>
    </xf>
    <xf numFmtId="0" fontId="20" fillId="5" borderId="16" xfId="2" applyFont="1" applyFill="1" applyBorder="1" applyAlignment="1">
      <alignment horizontal="left" vertical="top" wrapText="1"/>
    </xf>
    <xf numFmtId="0" fontId="20" fillId="5" borderId="17" xfId="2" applyFont="1" applyFill="1" applyBorder="1" applyAlignment="1">
      <alignment horizontal="left" vertical="top" wrapText="1"/>
    </xf>
    <xf numFmtId="0" fontId="11" fillId="5" borderId="7" xfId="2" applyFont="1" applyFill="1" applyBorder="1" applyAlignment="1">
      <alignment horizontal="left" vertical="top" wrapText="1"/>
    </xf>
    <xf numFmtId="44" fontId="5" fillId="4" borderId="1" xfId="1" applyFont="1" applyFill="1" applyBorder="1" applyAlignment="1" applyProtection="1">
      <alignment horizontal="left" vertical="top" wrapText="1"/>
      <protection locked="0"/>
    </xf>
    <xf numFmtId="44" fontId="5" fillId="4" borderId="24" xfId="1" applyFont="1" applyFill="1" applyBorder="1" applyAlignment="1" applyProtection="1">
      <alignment horizontal="left" vertical="top" wrapText="1"/>
      <protection locked="0"/>
    </xf>
    <xf numFmtId="0" fontId="11" fillId="5" borderId="15" xfId="0" applyFont="1" applyFill="1" applyBorder="1" applyAlignment="1">
      <alignment horizontal="left" vertical="top" wrapText="1"/>
    </xf>
    <xf numFmtId="0" fontId="11" fillId="5" borderId="16" xfId="0" applyFont="1" applyFill="1" applyBorder="1" applyAlignment="1">
      <alignment horizontal="left" vertical="top" wrapText="1"/>
    </xf>
    <xf numFmtId="0" fontId="20" fillId="5" borderId="13" xfId="2" applyFont="1" applyFill="1" applyBorder="1" applyAlignment="1">
      <alignment horizontal="left" vertical="top" wrapText="1"/>
    </xf>
    <xf numFmtId="0" fontId="20" fillId="5" borderId="19" xfId="2" applyFont="1" applyFill="1" applyBorder="1" applyAlignment="1">
      <alignment horizontal="left" vertical="top" wrapText="1"/>
    </xf>
    <xf numFmtId="0" fontId="20" fillId="5" borderId="20" xfId="2" applyFont="1" applyFill="1" applyBorder="1" applyAlignment="1">
      <alignment horizontal="left" vertical="top" wrapText="1"/>
    </xf>
    <xf numFmtId="0" fontId="13" fillId="6" borderId="29" xfId="2" applyFont="1" applyFill="1" applyBorder="1" applyAlignment="1">
      <alignment horizontal="left" vertical="top" wrapText="1"/>
    </xf>
    <xf numFmtId="0" fontId="13" fillId="6" borderId="10" xfId="2" applyFont="1" applyFill="1" applyBorder="1" applyAlignment="1">
      <alignment horizontal="left" vertical="top" wrapText="1"/>
    </xf>
    <xf numFmtId="0" fontId="13" fillId="6" borderId="30" xfId="2" applyFont="1" applyFill="1" applyBorder="1" applyAlignment="1">
      <alignment horizontal="left" vertical="top" wrapText="1"/>
    </xf>
    <xf numFmtId="0" fontId="11" fillId="6" borderId="21" xfId="2" applyFont="1" applyFill="1" applyBorder="1" applyAlignment="1">
      <alignment horizontal="left" vertical="top" wrapText="1"/>
    </xf>
    <xf numFmtId="0" fontId="11" fillId="6" borderId="1" xfId="2" applyFont="1" applyFill="1" applyBorder="1" applyAlignment="1">
      <alignment horizontal="left" vertical="top" wrapText="1"/>
    </xf>
    <xf numFmtId="0" fontId="5" fillId="0" borderId="2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5" fillId="0" borderId="4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3" fillId="6" borderId="21" xfId="2" applyFont="1" applyFill="1" applyBorder="1" applyAlignment="1">
      <alignment horizontal="left" vertical="top" wrapText="1"/>
    </xf>
    <xf numFmtId="0" fontId="13" fillId="6" borderId="1" xfId="2" applyFont="1" applyFill="1" applyBorder="1" applyAlignment="1">
      <alignment horizontal="left" vertical="top" wrapText="1"/>
    </xf>
    <xf numFmtId="0" fontId="13" fillId="6" borderId="22" xfId="2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1" fillId="5" borderId="6" xfId="0" applyFont="1" applyFill="1" applyBorder="1" applyAlignment="1">
      <alignment horizontal="left" vertical="top" wrapText="1"/>
    </xf>
    <xf numFmtId="0" fontId="11" fillId="5" borderId="39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20" fillId="5" borderId="5" xfId="2" applyFont="1" applyFill="1" applyBorder="1" applyAlignment="1">
      <alignment horizontal="left" vertical="top" wrapText="1"/>
    </xf>
    <xf numFmtId="0" fontId="20" fillId="5" borderId="6" xfId="2" applyFont="1" applyFill="1" applyBorder="1" applyAlignment="1">
      <alignment horizontal="left" vertical="top" wrapText="1"/>
    </xf>
    <xf numFmtId="0" fontId="20" fillId="5" borderId="7" xfId="2" applyFont="1" applyFill="1" applyBorder="1" applyAlignment="1">
      <alignment horizontal="left" vertical="top" wrapText="1"/>
    </xf>
    <xf numFmtId="0" fontId="13" fillId="6" borderId="5" xfId="2" applyFont="1" applyFill="1" applyBorder="1" applyAlignment="1">
      <alignment horizontal="left" vertical="top" wrapText="1"/>
    </xf>
    <xf numFmtId="0" fontId="13" fillId="6" borderId="6" xfId="2" applyFont="1" applyFill="1" applyBorder="1" applyAlignment="1">
      <alignment horizontal="left" vertical="top" wrapText="1"/>
    </xf>
    <xf numFmtId="0" fontId="13" fillId="6" borderId="7" xfId="2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1" fillId="5" borderId="39" xfId="0" applyFont="1" applyFill="1" applyBorder="1" applyAlignment="1">
      <alignment horizontal="left"/>
    </xf>
    <xf numFmtId="0" fontId="3" fillId="7" borderId="15" xfId="2" applyFont="1" applyFill="1" applyBorder="1" applyAlignment="1">
      <alignment horizontal="left" vertical="top" wrapText="1"/>
    </xf>
    <xf numFmtId="0" fontId="3" fillId="7" borderId="16" xfId="2" applyFont="1" applyFill="1" applyBorder="1" applyAlignment="1">
      <alignment horizontal="left" vertical="top" wrapText="1"/>
    </xf>
    <xf numFmtId="0" fontId="3" fillId="7" borderId="17" xfId="2" applyFont="1" applyFill="1" applyBorder="1" applyAlignment="1">
      <alignment horizontal="left" vertical="top" wrapText="1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horizontal="center"/>
      <protection locked="0"/>
    </xf>
    <xf numFmtId="0" fontId="11" fillId="6" borderId="9" xfId="0" applyFont="1" applyFill="1" applyBorder="1" applyAlignment="1">
      <alignment horizontal="left"/>
    </xf>
    <xf numFmtId="0" fontId="11" fillId="6" borderId="30" xfId="0" applyFont="1" applyFill="1" applyBorder="1" applyAlignment="1">
      <alignment horizontal="left"/>
    </xf>
    <xf numFmtId="0" fontId="13" fillId="6" borderId="45" xfId="0" applyFont="1" applyFill="1" applyBorder="1" applyAlignment="1">
      <alignment horizontal="left" vertical="top" wrapText="1"/>
    </xf>
    <xf numFmtId="0" fontId="13" fillId="6" borderId="18" xfId="0" applyFont="1" applyFill="1" applyBorder="1" applyAlignment="1">
      <alignment horizontal="left" vertical="top" wrapText="1"/>
    </xf>
    <xf numFmtId="0" fontId="13" fillId="6" borderId="46" xfId="0" applyFont="1" applyFill="1" applyBorder="1" applyAlignment="1">
      <alignment horizontal="left" vertical="top" wrapText="1"/>
    </xf>
    <xf numFmtId="0" fontId="13" fillId="6" borderId="37" xfId="0" applyFont="1" applyFill="1" applyBorder="1" applyAlignment="1">
      <alignment horizontal="left" vertical="top"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38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/>
    </xf>
    <xf numFmtId="0" fontId="11" fillId="6" borderId="22" xfId="0" applyFont="1" applyFill="1" applyBorder="1" applyAlignment="1">
      <alignment horizontal="left"/>
    </xf>
    <xf numFmtId="0" fontId="13" fillId="6" borderId="43" xfId="0" applyFont="1" applyFill="1" applyBorder="1" applyAlignment="1">
      <alignment horizontal="left" vertical="center"/>
    </xf>
    <xf numFmtId="0" fontId="13" fillId="6" borderId="40" xfId="0" applyFont="1" applyFill="1" applyBorder="1" applyAlignment="1">
      <alignment horizontal="left" vertical="center"/>
    </xf>
    <xf numFmtId="0" fontId="13" fillId="6" borderId="4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/>
    </xf>
    <xf numFmtId="0" fontId="3" fillId="7" borderId="16" xfId="0" applyFont="1" applyFill="1" applyBorder="1" applyAlignment="1">
      <alignment horizontal="left"/>
    </xf>
    <xf numFmtId="0" fontId="3" fillId="7" borderId="17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22" xfId="0" applyFont="1" applyFill="1" applyBorder="1" applyAlignment="1" applyProtection="1">
      <alignment horizontal="center" vertical="top" wrapText="1"/>
      <protection locked="0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13" fillId="4" borderId="26" xfId="0" applyFont="1" applyFill="1" applyBorder="1" applyAlignment="1" applyProtection="1">
      <alignment horizontal="center" vertical="top" wrapText="1"/>
      <protection locked="0"/>
    </xf>
  </cellXfs>
  <cellStyles count="3">
    <cellStyle name="Standaard" xfId="0" builtinId="0"/>
    <cellStyle name="Standaard 2" xfId="2" xr:uid="{ACE571E6-E0BE-4F72-B4C0-C63B0911AEC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6597-75D1-4E5C-8338-4E035FCA4924}">
  <dimension ref="B1:J49"/>
  <sheetViews>
    <sheetView showGridLines="0" zoomScaleNormal="100" workbookViewId="0">
      <selection activeCell="C29" sqref="C29:E29"/>
    </sheetView>
  </sheetViews>
  <sheetFormatPr defaultColWidth="8.85546875" defaultRowHeight="11.65" customHeight="1" x14ac:dyDescent="0.25"/>
  <cols>
    <col min="1" max="1" width="4.7109375" style="140" customWidth="1"/>
    <col min="2" max="2" width="42.5703125" style="140" customWidth="1"/>
    <col min="3" max="3" width="24.140625" style="140" customWidth="1"/>
    <col min="4" max="4" width="21.5703125" style="140" customWidth="1"/>
    <col min="5" max="5" width="62.7109375" style="140" customWidth="1"/>
    <col min="6" max="16384" width="8.85546875" style="140"/>
  </cols>
  <sheetData>
    <row r="1" spans="2:10" ht="15" customHeight="1" thickBot="1" x14ac:dyDescent="0.3"/>
    <row r="2" spans="2:10" ht="15" customHeight="1" thickBot="1" x14ac:dyDescent="0.3">
      <c r="B2" s="206" t="s">
        <v>0</v>
      </c>
      <c r="C2" s="207"/>
      <c r="D2" s="207"/>
      <c r="E2" s="208"/>
      <c r="F2" s="141"/>
      <c r="G2" s="142"/>
      <c r="H2" s="13" t="s">
        <v>1</v>
      </c>
      <c r="I2" s="141"/>
      <c r="J2" s="141"/>
    </row>
    <row r="3" spans="2:10" ht="15" customHeight="1" thickBot="1" x14ac:dyDescent="0.3">
      <c r="B3" s="141"/>
      <c r="C3" s="141"/>
      <c r="D3" s="141"/>
      <c r="E3" s="141"/>
      <c r="F3" s="141"/>
      <c r="G3" s="141"/>
      <c r="H3" s="141"/>
      <c r="I3" s="141"/>
      <c r="J3" s="141"/>
    </row>
    <row r="4" spans="2:10" ht="15" customHeight="1" x14ac:dyDescent="0.25">
      <c r="B4" s="186" t="s">
        <v>2</v>
      </c>
      <c r="C4" s="187"/>
      <c r="D4" s="187"/>
      <c r="E4" s="188"/>
      <c r="F4" s="143"/>
      <c r="G4" s="13"/>
      <c r="H4" s="141"/>
      <c r="I4" s="141"/>
      <c r="J4" s="141"/>
    </row>
    <row r="5" spans="2:10" ht="15" customHeight="1" x14ac:dyDescent="0.25">
      <c r="B5" s="14" t="s">
        <v>3</v>
      </c>
      <c r="C5" s="209"/>
      <c r="D5" s="210"/>
      <c r="E5" s="211"/>
      <c r="F5" s="143"/>
      <c r="G5" s="13"/>
      <c r="H5" s="141"/>
      <c r="I5" s="141"/>
      <c r="J5" s="141"/>
    </row>
    <row r="6" spans="2:10" ht="15" customHeight="1" x14ac:dyDescent="0.25">
      <c r="B6" s="14" t="s">
        <v>4</v>
      </c>
      <c r="C6" s="209"/>
      <c r="D6" s="210"/>
      <c r="E6" s="211"/>
      <c r="F6" s="143"/>
      <c r="G6" s="13"/>
      <c r="H6" s="141"/>
      <c r="I6" s="141"/>
      <c r="J6" s="141"/>
    </row>
    <row r="7" spans="2:10" ht="15" customHeight="1" x14ac:dyDescent="0.25">
      <c r="B7" s="14" t="s">
        <v>5</v>
      </c>
      <c r="C7" s="209"/>
      <c r="D7" s="210"/>
      <c r="E7" s="211"/>
      <c r="F7" s="143"/>
      <c r="G7" s="13"/>
      <c r="H7" s="141"/>
      <c r="I7" s="141"/>
      <c r="J7" s="141"/>
    </row>
    <row r="8" spans="2:10" ht="15" customHeight="1" thickBot="1" x14ac:dyDescent="0.3">
      <c r="B8" s="15" t="s">
        <v>6</v>
      </c>
      <c r="C8" s="203"/>
      <c r="D8" s="204"/>
      <c r="E8" s="205"/>
      <c r="F8" s="143"/>
      <c r="G8" s="13"/>
      <c r="H8" s="141"/>
      <c r="I8" s="141"/>
      <c r="J8" s="141"/>
    </row>
    <row r="9" spans="2:10" ht="15" customHeight="1" thickBot="1" x14ac:dyDescent="0.3">
      <c r="B9" s="141"/>
      <c r="C9" s="141"/>
      <c r="D9" s="141"/>
      <c r="E9" s="141"/>
      <c r="F9" s="143"/>
      <c r="G9" s="13"/>
      <c r="H9" s="141"/>
      <c r="I9" s="141"/>
      <c r="J9" s="141"/>
    </row>
    <row r="10" spans="2:10" ht="15" customHeight="1" x14ac:dyDescent="0.25">
      <c r="B10" s="186" t="s">
        <v>7</v>
      </c>
      <c r="C10" s="187"/>
      <c r="D10" s="187"/>
      <c r="E10" s="188"/>
      <c r="F10" s="143"/>
      <c r="G10" s="13"/>
      <c r="H10" s="141"/>
      <c r="I10" s="141"/>
      <c r="J10" s="141"/>
    </row>
    <row r="11" spans="2:10" ht="15" customHeight="1" x14ac:dyDescent="0.25">
      <c r="B11" s="189" t="s">
        <v>8</v>
      </c>
      <c r="C11" s="190"/>
      <c r="D11" s="190"/>
      <c r="E11" s="191"/>
      <c r="F11" s="143"/>
      <c r="G11" s="13"/>
      <c r="H11" s="141"/>
      <c r="I11" s="141"/>
      <c r="J11" s="141"/>
    </row>
    <row r="12" spans="2:10" ht="15" customHeight="1" x14ac:dyDescent="0.25">
      <c r="B12" s="189" t="s">
        <v>9</v>
      </c>
      <c r="C12" s="190"/>
      <c r="D12" s="190"/>
      <c r="E12" s="191"/>
      <c r="F12" s="143"/>
      <c r="G12" s="13"/>
      <c r="H12" s="141"/>
      <c r="I12" s="141"/>
      <c r="J12" s="141"/>
    </row>
    <row r="13" spans="2:10" ht="15" customHeight="1" x14ac:dyDescent="0.25">
      <c r="B13" s="144" t="s">
        <v>193</v>
      </c>
      <c r="C13" s="145"/>
      <c r="D13" s="145"/>
      <c r="E13" s="146"/>
      <c r="F13" s="143"/>
      <c r="G13" s="13"/>
      <c r="H13" s="141"/>
      <c r="I13" s="141"/>
      <c r="J13" s="141"/>
    </row>
    <row r="14" spans="2:10" ht="15" customHeight="1" x14ac:dyDescent="0.25">
      <c r="B14" s="144" t="s">
        <v>10</v>
      </c>
      <c r="C14" s="145"/>
      <c r="D14" s="145"/>
      <c r="E14" s="146"/>
      <c r="F14" s="143"/>
      <c r="G14" s="13"/>
      <c r="H14" s="141"/>
      <c r="I14" s="141"/>
      <c r="J14" s="141"/>
    </row>
    <row r="15" spans="2:10" ht="15" customHeight="1" x14ac:dyDescent="0.25">
      <c r="B15" s="144" t="s">
        <v>11</v>
      </c>
      <c r="C15" s="145"/>
      <c r="D15" s="145"/>
      <c r="E15" s="146"/>
      <c r="F15" s="143"/>
      <c r="G15" s="13"/>
      <c r="H15" s="141"/>
      <c r="I15" s="141"/>
      <c r="J15" s="141"/>
    </row>
    <row r="16" spans="2:10" ht="15" customHeight="1" x14ac:dyDescent="0.25">
      <c r="B16" s="144" t="s">
        <v>12</v>
      </c>
      <c r="C16" s="145"/>
      <c r="D16" s="145"/>
      <c r="E16" s="146"/>
      <c r="F16" s="143"/>
      <c r="G16" s="13"/>
      <c r="H16" s="141"/>
      <c r="I16" s="141"/>
      <c r="J16" s="141"/>
    </row>
    <row r="17" spans="2:10" ht="15" customHeight="1" thickBot="1" x14ac:dyDescent="0.3">
      <c r="B17" s="147" t="s">
        <v>13</v>
      </c>
      <c r="C17" s="148"/>
      <c r="D17" s="148"/>
      <c r="E17" s="149"/>
      <c r="F17" s="150"/>
      <c r="G17" s="13"/>
      <c r="H17" s="141"/>
      <c r="I17" s="141"/>
      <c r="J17" s="141"/>
    </row>
    <row r="18" spans="2:10" ht="15" customHeight="1" thickBot="1" x14ac:dyDescent="0.3">
      <c r="B18" s="141"/>
      <c r="C18" s="141"/>
      <c r="D18" s="141"/>
      <c r="E18" s="141"/>
      <c r="F18" s="143"/>
      <c r="G18" s="13"/>
      <c r="H18" s="141"/>
      <c r="I18" s="141"/>
      <c r="J18" s="141"/>
    </row>
    <row r="19" spans="2:10" ht="15" customHeight="1" x14ac:dyDescent="0.25">
      <c r="B19" s="116" t="s">
        <v>14</v>
      </c>
      <c r="C19" s="151"/>
      <c r="D19" s="152" t="s">
        <v>15</v>
      </c>
      <c r="E19" s="141"/>
      <c r="F19" s="141"/>
      <c r="G19" s="141"/>
      <c r="H19" s="141"/>
      <c r="I19" s="141"/>
      <c r="J19" s="141"/>
    </row>
    <row r="20" spans="2:10" ht="15" customHeight="1" x14ac:dyDescent="0.25">
      <c r="B20" s="16"/>
      <c r="C20" s="17" t="s">
        <v>16</v>
      </c>
      <c r="D20" s="17" t="s">
        <v>17</v>
      </c>
      <c r="E20" s="141"/>
      <c r="F20" s="141"/>
      <c r="G20" s="141"/>
      <c r="H20" s="141"/>
      <c r="I20" s="141"/>
      <c r="J20" s="141"/>
    </row>
    <row r="21" spans="2:10" ht="15" customHeight="1" x14ac:dyDescent="0.25">
      <c r="B21" s="18" t="s">
        <v>189</v>
      </c>
      <c r="C21" s="19">
        <f>'GC4.1 Regulier'!F59</f>
        <v>0</v>
      </c>
      <c r="D21" s="20"/>
      <c r="E21" s="141"/>
      <c r="F21" s="150"/>
      <c r="G21" s="141"/>
      <c r="H21" s="141"/>
      <c r="I21" s="141"/>
      <c r="J21" s="141"/>
    </row>
    <row r="22" spans="2:10" ht="15" customHeight="1" thickBot="1" x14ac:dyDescent="0.3">
      <c r="B22" s="128" t="s">
        <v>190</v>
      </c>
      <c r="C22" s="132">
        <f>'GC4.1 Specialistisch'!H202</f>
        <v>0</v>
      </c>
      <c r="D22" s="21"/>
      <c r="E22" s="141"/>
      <c r="F22" s="141"/>
      <c r="G22" s="150"/>
      <c r="H22" s="141"/>
      <c r="I22" s="141"/>
      <c r="J22" s="141"/>
    </row>
    <row r="23" spans="2:10" ht="15" customHeight="1" thickBot="1" x14ac:dyDescent="0.3">
      <c r="B23" s="129" t="s">
        <v>191</v>
      </c>
      <c r="C23" s="131">
        <f>C21+C22</f>
        <v>0</v>
      </c>
      <c r="D23" s="130">
        <v>560000</v>
      </c>
      <c r="E23" s="153" t="str">
        <f>IF(C23&gt;D23, "Let op: uw inschrijving is ongeldig omdat de prijs hoger is dan het plafondbedrag.","")</f>
        <v/>
      </c>
      <c r="F23" s="141"/>
      <c r="G23" s="141"/>
      <c r="H23" s="141"/>
      <c r="I23" s="141"/>
      <c r="J23" s="141"/>
    </row>
    <row r="24" spans="2:10" customFormat="1" ht="15" customHeight="1" thickBot="1" x14ac:dyDescent="0.3"/>
    <row r="25" spans="2:10" ht="15" customHeight="1" thickBot="1" x14ac:dyDescent="0.3">
      <c r="B25" s="129" t="s">
        <v>192</v>
      </c>
      <c r="C25" s="131">
        <f>'GC4.2 Sanitaire supplies'!E32</f>
        <v>0</v>
      </c>
      <c r="D25" s="130">
        <v>94000</v>
      </c>
      <c r="E25" s="153" t="str">
        <f>IF(C25&gt;D25, "Let op: uw inschrijving is ongeldig omdat de prijs hoger is dan het plafondbedrag.","")</f>
        <v/>
      </c>
      <c r="F25" s="141"/>
      <c r="G25" s="141"/>
      <c r="H25" s="141"/>
      <c r="I25" s="141"/>
      <c r="J25" s="141"/>
    </row>
    <row r="26" spans="2:10" ht="15" customHeight="1" x14ac:dyDescent="0.25">
      <c r="B26" s="22"/>
      <c r="C26" s="154"/>
      <c r="D26" s="155"/>
      <c r="E26" s="141"/>
      <c r="F26" s="141"/>
      <c r="G26" s="141"/>
      <c r="H26" s="141"/>
      <c r="I26" s="141"/>
      <c r="J26" s="141"/>
    </row>
    <row r="27" spans="2:10" ht="15" customHeight="1" thickBot="1" x14ac:dyDescent="0.3">
      <c r="B27" s="192" t="s">
        <v>20</v>
      </c>
      <c r="C27" s="192"/>
      <c r="D27" s="192"/>
      <c r="E27" s="192"/>
      <c r="F27" s="192"/>
      <c r="G27" s="192"/>
      <c r="H27" s="192"/>
      <c r="I27" s="192"/>
      <c r="J27" s="192"/>
    </row>
    <row r="28" spans="2:10" ht="12.75" x14ac:dyDescent="0.2">
      <c r="B28" s="23" t="s">
        <v>21</v>
      </c>
      <c r="C28" s="193"/>
      <c r="D28" s="194"/>
      <c r="E28" s="195"/>
      <c r="F28" s="141"/>
      <c r="G28" s="141"/>
      <c r="H28" s="141"/>
      <c r="I28" s="141"/>
      <c r="J28" s="141"/>
    </row>
    <row r="29" spans="2:10" ht="15" customHeight="1" x14ac:dyDescent="0.2">
      <c r="B29" s="24" t="s">
        <v>22</v>
      </c>
      <c r="C29" s="196"/>
      <c r="D29" s="197"/>
      <c r="E29" s="198"/>
      <c r="F29" s="141"/>
      <c r="G29" s="141"/>
      <c r="H29" s="141"/>
      <c r="I29" s="141"/>
      <c r="J29" s="141"/>
    </row>
    <row r="30" spans="2:10" ht="15" customHeight="1" x14ac:dyDescent="0.2">
      <c r="B30" s="24" t="s">
        <v>23</v>
      </c>
      <c r="C30" s="196"/>
      <c r="D30" s="197"/>
      <c r="E30" s="198"/>
      <c r="F30" s="141"/>
      <c r="G30" s="141"/>
      <c r="H30" s="141"/>
      <c r="I30" s="141"/>
      <c r="J30" s="141"/>
    </row>
    <row r="31" spans="2:10" ht="15" customHeight="1" thickBot="1" x14ac:dyDescent="0.25">
      <c r="B31" s="25" t="s">
        <v>24</v>
      </c>
      <c r="C31" s="199"/>
      <c r="D31" s="200"/>
      <c r="E31" s="201"/>
      <c r="F31" s="141"/>
      <c r="G31" s="141"/>
      <c r="H31" s="141"/>
      <c r="I31" s="141"/>
      <c r="J31" s="141"/>
    </row>
    <row r="32" spans="2:10" ht="12" x14ac:dyDescent="0.25">
      <c r="B32" s="202"/>
      <c r="C32" s="202"/>
      <c r="D32" s="156"/>
    </row>
    <row r="33" spans="2:4" ht="15" customHeight="1" x14ac:dyDescent="0.25">
      <c r="B33" s="181"/>
      <c r="C33" s="181"/>
      <c r="D33" s="156"/>
    </row>
    <row r="34" spans="2:4" ht="15" customHeight="1" x14ac:dyDescent="0.25">
      <c r="B34" s="181"/>
      <c r="C34" s="181"/>
      <c r="D34" s="156"/>
    </row>
    <row r="35" spans="2:4" ht="15" customHeight="1" x14ac:dyDescent="0.25">
      <c r="B35" s="181"/>
      <c r="C35" s="181"/>
      <c r="D35" s="156"/>
    </row>
    <row r="36" spans="2:4" ht="15" customHeight="1" x14ac:dyDescent="0.25">
      <c r="B36" s="181"/>
      <c r="C36" s="181"/>
      <c r="D36" s="156"/>
    </row>
    <row r="37" spans="2:4" ht="15" customHeight="1" x14ac:dyDescent="0.25">
      <c r="B37" s="181"/>
      <c r="C37" s="181"/>
      <c r="D37" s="156"/>
    </row>
    <row r="38" spans="2:4" ht="15" customHeight="1" x14ac:dyDescent="0.25">
      <c r="B38" s="181"/>
      <c r="C38" s="181"/>
      <c r="D38" s="156"/>
    </row>
    <row r="39" spans="2:4" ht="15" customHeight="1" x14ac:dyDescent="0.25">
      <c r="B39" s="181"/>
      <c r="C39" s="181"/>
      <c r="D39" s="156"/>
    </row>
    <row r="40" spans="2:4" ht="15" customHeight="1" x14ac:dyDescent="0.25">
      <c r="B40" s="11"/>
      <c r="C40" s="11"/>
      <c r="D40" s="11"/>
    </row>
    <row r="41" spans="2:4" ht="15" customHeight="1" x14ac:dyDescent="0.25"/>
    <row r="42" spans="2:4" ht="15" customHeight="1" x14ac:dyDescent="0.25">
      <c r="B42" s="182"/>
      <c r="C42" s="183"/>
      <c r="D42" s="157"/>
    </row>
    <row r="43" spans="2:4" ht="15" customHeight="1" x14ac:dyDescent="0.25">
      <c r="B43" s="184"/>
      <c r="C43" s="185"/>
      <c r="D43" s="158"/>
    </row>
    <row r="44" spans="2:4" ht="15" customHeight="1" x14ac:dyDescent="0.25">
      <c r="B44" s="10"/>
      <c r="C44" s="158"/>
      <c r="D44" s="158"/>
    </row>
    <row r="45" spans="2:4" ht="15" customHeight="1" x14ac:dyDescent="0.25">
      <c r="B45" s="10"/>
      <c r="C45" s="158"/>
      <c r="D45" s="158"/>
    </row>
    <row r="46" spans="2:4" ht="11.65" customHeight="1" x14ac:dyDescent="0.25">
      <c r="B46" s="10"/>
      <c r="C46" s="158"/>
      <c r="D46" s="158"/>
    </row>
    <row r="47" spans="2:4" ht="11.65" customHeight="1" x14ac:dyDescent="0.25">
      <c r="B47" s="180"/>
      <c r="C47" s="180"/>
      <c r="D47" s="159"/>
    </row>
    <row r="48" spans="2:4" ht="11.65" customHeight="1" x14ac:dyDescent="0.25">
      <c r="B48" s="181"/>
      <c r="C48" s="181"/>
      <c r="D48" s="156"/>
    </row>
    <row r="49" spans="2:4" ht="11.65" customHeight="1" x14ac:dyDescent="0.25">
      <c r="B49" s="11"/>
      <c r="C49" s="11"/>
      <c r="D49" s="11"/>
    </row>
  </sheetData>
  <sheetProtection algorithmName="SHA-512" hashValue="8BN2CSoHrRqZguB7/Z4OpFhT57noPbRaZ+nRtjzNWdQFPUAIklcw6xpQLFCWkH7nafaA/DL4cg6M6OYL55jItw==" saltValue="u7FVqhMs3mA2m5o7BGm5KQ==" spinCount="100000" sheet="1" objects="1" scenarios="1"/>
  <mergeCells count="26">
    <mergeCell ref="C8:E8"/>
    <mergeCell ref="B2:E2"/>
    <mergeCell ref="B4:E4"/>
    <mergeCell ref="C5:E5"/>
    <mergeCell ref="C6:E6"/>
    <mergeCell ref="C7:E7"/>
    <mergeCell ref="B35:C35"/>
    <mergeCell ref="B10:E10"/>
    <mergeCell ref="B11:E11"/>
    <mergeCell ref="B12:E12"/>
    <mergeCell ref="B27:J27"/>
    <mergeCell ref="C28:E28"/>
    <mergeCell ref="C29:E29"/>
    <mergeCell ref="C30:E30"/>
    <mergeCell ref="C31:E31"/>
    <mergeCell ref="B32:C32"/>
    <mergeCell ref="B33:C33"/>
    <mergeCell ref="B34:C34"/>
    <mergeCell ref="B47:C47"/>
    <mergeCell ref="B48:C48"/>
    <mergeCell ref="B36:C36"/>
    <mergeCell ref="B37:C37"/>
    <mergeCell ref="B38:C38"/>
    <mergeCell ref="B39:C39"/>
    <mergeCell ref="B42:C42"/>
    <mergeCell ref="B43:C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5B2D-778B-47DC-BA3A-73FC1C7CE566}">
  <dimension ref="A1:BS706"/>
  <sheetViews>
    <sheetView topLeftCell="A18" zoomScale="80" zoomScaleNormal="80" workbookViewId="0">
      <selection activeCell="A18" sqref="A1:XFD1048576"/>
    </sheetView>
  </sheetViews>
  <sheetFormatPr defaultRowHeight="15" x14ac:dyDescent="0.25"/>
  <cols>
    <col min="1" max="1" width="4.7109375" style="41" customWidth="1"/>
    <col min="2" max="2" width="34.28515625" customWidth="1"/>
    <col min="3" max="3" width="56.7109375" customWidth="1"/>
    <col min="4" max="4" width="16" customWidth="1"/>
    <col min="5" max="5" width="19.85546875" customWidth="1"/>
    <col min="6" max="6" width="23.28515625" customWidth="1"/>
    <col min="7" max="71" width="8.85546875" style="41"/>
  </cols>
  <sheetData>
    <row r="1" spans="2:11" s="40" customFormat="1" ht="13.9" customHeight="1" thickBot="1" x14ac:dyDescent="0.3">
      <c r="K1" s="42"/>
    </row>
    <row r="2" spans="2:11" ht="15" customHeight="1" thickBot="1" x14ac:dyDescent="0.3">
      <c r="B2" s="206" t="s">
        <v>0</v>
      </c>
      <c r="C2" s="208"/>
      <c r="E2" s="12"/>
      <c r="F2" s="13" t="s">
        <v>1</v>
      </c>
      <c r="G2" s="42"/>
    </row>
    <row r="3" spans="2:11" s="41" customFormat="1" ht="15.75" thickBot="1" x14ac:dyDescent="0.3">
      <c r="B3" s="43"/>
      <c r="C3" s="43"/>
    </row>
    <row r="4" spans="2:11" ht="15.75" thickBot="1" x14ac:dyDescent="0.3">
      <c r="B4" s="212" t="s">
        <v>18</v>
      </c>
      <c r="C4" s="213"/>
      <c r="D4" s="213"/>
      <c r="E4" s="213"/>
      <c r="F4" s="214"/>
    </row>
    <row r="5" spans="2:11" s="41" customFormat="1" ht="15.75" thickBot="1" x14ac:dyDescent="0.3">
      <c r="B5" s="43"/>
      <c r="C5" s="43"/>
    </row>
    <row r="6" spans="2:11" ht="15.75" thickBot="1" x14ac:dyDescent="0.3">
      <c r="B6" s="222" t="s">
        <v>25</v>
      </c>
      <c r="C6" s="223"/>
      <c r="D6" s="223"/>
      <c r="E6" s="223"/>
      <c r="F6" s="224"/>
    </row>
    <row r="7" spans="2:11" x14ac:dyDescent="0.25">
      <c r="B7" s="36" t="s">
        <v>26</v>
      </c>
      <c r="C7" s="37" t="s">
        <v>27</v>
      </c>
      <c r="D7" s="38" t="s">
        <v>28</v>
      </c>
      <c r="E7" s="38" t="s">
        <v>29</v>
      </c>
      <c r="F7" s="39" t="s">
        <v>30</v>
      </c>
    </row>
    <row r="8" spans="2:11" x14ac:dyDescent="0.25">
      <c r="B8" s="33">
        <v>3473</v>
      </c>
      <c r="C8" s="9" t="s">
        <v>31</v>
      </c>
      <c r="D8" s="160"/>
      <c r="E8" s="161"/>
      <c r="F8" s="34">
        <f t="shared" ref="F8:F32" si="0">D8*E8</f>
        <v>0</v>
      </c>
      <c r="I8" s="56"/>
    </row>
    <row r="9" spans="2:11" x14ac:dyDescent="0.25">
      <c r="B9" s="35">
        <v>347</v>
      </c>
      <c r="C9" s="9" t="s">
        <v>32</v>
      </c>
      <c r="D9" s="160"/>
      <c r="E9" s="161"/>
      <c r="F9" s="34">
        <f t="shared" si="0"/>
        <v>0</v>
      </c>
    </row>
    <row r="10" spans="2:11" x14ac:dyDescent="0.25">
      <c r="B10" s="35">
        <v>308</v>
      </c>
      <c r="C10" s="9" t="s">
        <v>33</v>
      </c>
      <c r="D10" s="160"/>
      <c r="E10" s="161"/>
      <c r="F10" s="34">
        <f t="shared" si="0"/>
        <v>0</v>
      </c>
    </row>
    <row r="11" spans="2:11" x14ac:dyDescent="0.25">
      <c r="B11" s="35">
        <v>456</v>
      </c>
      <c r="C11" s="9" t="s">
        <v>34</v>
      </c>
      <c r="D11" s="160"/>
      <c r="E11" s="161"/>
      <c r="F11" s="34">
        <f t="shared" si="0"/>
        <v>0</v>
      </c>
    </row>
    <row r="12" spans="2:11" x14ac:dyDescent="0.25">
      <c r="B12" s="35">
        <v>673</v>
      </c>
      <c r="C12" s="9" t="s">
        <v>35</v>
      </c>
      <c r="D12" s="160"/>
      <c r="E12" s="161"/>
      <c r="F12" s="34">
        <f t="shared" si="0"/>
        <v>0</v>
      </c>
    </row>
    <row r="13" spans="2:11" x14ac:dyDescent="0.25">
      <c r="B13" s="118">
        <v>121</v>
      </c>
      <c r="C13" s="9" t="s">
        <v>36</v>
      </c>
      <c r="D13" s="160"/>
      <c r="E13" s="161"/>
      <c r="F13" s="34">
        <f t="shared" si="0"/>
        <v>0</v>
      </c>
    </row>
    <row r="14" spans="2:11" x14ac:dyDescent="0.25">
      <c r="B14" s="35">
        <v>110</v>
      </c>
      <c r="C14" s="9" t="s">
        <v>37</v>
      </c>
      <c r="D14" s="160"/>
      <c r="E14" s="161"/>
      <c r="F14" s="34">
        <f t="shared" si="0"/>
        <v>0</v>
      </c>
    </row>
    <row r="15" spans="2:11" x14ac:dyDescent="0.25">
      <c r="B15" s="35">
        <v>644</v>
      </c>
      <c r="C15" s="9" t="s">
        <v>38</v>
      </c>
      <c r="D15" s="160"/>
      <c r="E15" s="161"/>
      <c r="F15" s="34">
        <f>D15*E15</f>
        <v>0</v>
      </c>
    </row>
    <row r="16" spans="2:11" x14ac:dyDescent="0.25">
      <c r="B16" s="35">
        <v>99</v>
      </c>
      <c r="C16" s="9" t="s">
        <v>39</v>
      </c>
      <c r="D16" s="160"/>
      <c r="E16" s="161"/>
      <c r="F16" s="34">
        <f t="shared" si="0"/>
        <v>0</v>
      </c>
    </row>
    <row r="17" spans="2:6" x14ac:dyDescent="0.25">
      <c r="B17" s="35">
        <v>124</v>
      </c>
      <c r="C17" s="9" t="s">
        <v>40</v>
      </c>
      <c r="D17" s="160"/>
      <c r="E17" s="161"/>
      <c r="F17" s="34">
        <f t="shared" si="0"/>
        <v>0</v>
      </c>
    </row>
    <row r="18" spans="2:6" x14ac:dyDescent="0.25">
      <c r="B18" s="33">
        <v>3641</v>
      </c>
      <c r="C18" s="9" t="s">
        <v>41</v>
      </c>
      <c r="D18" s="160"/>
      <c r="E18" s="161"/>
      <c r="F18" s="34">
        <f t="shared" si="0"/>
        <v>0</v>
      </c>
    </row>
    <row r="19" spans="2:6" x14ac:dyDescent="0.25">
      <c r="B19" s="33">
        <v>424</v>
      </c>
      <c r="C19" s="9" t="s">
        <v>42</v>
      </c>
      <c r="D19" s="160"/>
      <c r="E19" s="161"/>
      <c r="F19" s="34">
        <f t="shared" si="0"/>
        <v>0</v>
      </c>
    </row>
    <row r="20" spans="2:6" x14ac:dyDescent="0.25">
      <c r="B20" s="33">
        <v>103</v>
      </c>
      <c r="C20" s="9" t="s">
        <v>43</v>
      </c>
      <c r="D20" s="160"/>
      <c r="E20" s="161"/>
      <c r="F20" s="34">
        <f t="shared" si="0"/>
        <v>0</v>
      </c>
    </row>
    <row r="21" spans="2:6" x14ac:dyDescent="0.25">
      <c r="B21" s="33">
        <v>149</v>
      </c>
      <c r="C21" s="9" t="s">
        <v>44</v>
      </c>
      <c r="D21" s="160"/>
      <c r="E21" s="161"/>
      <c r="F21" s="34">
        <f t="shared" si="0"/>
        <v>0</v>
      </c>
    </row>
    <row r="22" spans="2:6" x14ac:dyDescent="0.25">
      <c r="B22" s="33">
        <v>905</v>
      </c>
      <c r="C22" s="9" t="s">
        <v>45</v>
      </c>
      <c r="D22" s="160"/>
      <c r="E22" s="161"/>
      <c r="F22" s="34">
        <f t="shared" si="0"/>
        <v>0</v>
      </c>
    </row>
    <row r="23" spans="2:6" x14ac:dyDescent="0.25">
      <c r="B23" s="119">
        <v>179</v>
      </c>
      <c r="C23" s="9" t="s">
        <v>46</v>
      </c>
      <c r="D23" s="160"/>
      <c r="E23" s="161"/>
      <c r="F23" s="34">
        <f t="shared" si="0"/>
        <v>0</v>
      </c>
    </row>
    <row r="24" spans="2:6" x14ac:dyDescent="0.25">
      <c r="B24" s="33">
        <v>364</v>
      </c>
      <c r="C24" s="9" t="s">
        <v>47</v>
      </c>
      <c r="D24" s="160"/>
      <c r="E24" s="161"/>
      <c r="F24" s="34">
        <f t="shared" si="0"/>
        <v>0</v>
      </c>
    </row>
    <row r="25" spans="2:6" x14ac:dyDescent="0.25">
      <c r="B25" s="35">
        <v>220</v>
      </c>
      <c r="C25" s="9" t="s">
        <v>48</v>
      </c>
      <c r="D25" s="160"/>
      <c r="E25" s="161"/>
      <c r="F25" s="34">
        <f t="shared" si="0"/>
        <v>0</v>
      </c>
    </row>
    <row r="26" spans="2:6" x14ac:dyDescent="0.25">
      <c r="B26" s="35">
        <v>595</v>
      </c>
      <c r="C26" s="9" t="s">
        <v>49</v>
      </c>
      <c r="D26" s="160"/>
      <c r="E26" s="161"/>
      <c r="F26" s="34">
        <f t="shared" si="0"/>
        <v>0</v>
      </c>
    </row>
    <row r="27" spans="2:6" x14ac:dyDescent="0.25">
      <c r="B27" s="35">
        <v>710</v>
      </c>
      <c r="C27" s="9" t="s">
        <v>50</v>
      </c>
      <c r="D27" s="160"/>
      <c r="E27" s="161"/>
      <c r="F27" s="34">
        <f t="shared" si="0"/>
        <v>0</v>
      </c>
    </row>
    <row r="28" spans="2:6" x14ac:dyDescent="0.25">
      <c r="B28" s="35">
        <v>331</v>
      </c>
      <c r="C28" s="9" t="s">
        <v>51</v>
      </c>
      <c r="D28" s="160"/>
      <c r="E28" s="161"/>
      <c r="F28" s="34">
        <f t="shared" si="0"/>
        <v>0</v>
      </c>
    </row>
    <row r="29" spans="2:6" x14ac:dyDescent="0.25">
      <c r="B29" s="35">
        <v>759</v>
      </c>
      <c r="C29" s="9" t="s">
        <v>52</v>
      </c>
      <c r="D29" s="160"/>
      <c r="E29" s="161"/>
      <c r="F29" s="34">
        <f t="shared" si="0"/>
        <v>0</v>
      </c>
    </row>
    <row r="30" spans="2:6" x14ac:dyDescent="0.25">
      <c r="B30" s="33">
        <v>1419</v>
      </c>
      <c r="C30" s="9" t="s">
        <v>53</v>
      </c>
      <c r="D30" s="160"/>
      <c r="E30" s="161"/>
      <c r="F30" s="34">
        <f t="shared" si="0"/>
        <v>0</v>
      </c>
    </row>
    <row r="31" spans="2:6" x14ac:dyDescent="0.25">
      <c r="B31" s="33">
        <v>2019</v>
      </c>
      <c r="C31" s="9" t="s">
        <v>54</v>
      </c>
      <c r="D31" s="160"/>
      <c r="E31" s="161"/>
      <c r="F31" s="34">
        <f t="shared" si="0"/>
        <v>0</v>
      </c>
    </row>
    <row r="32" spans="2:6" ht="15.75" thickBot="1" x14ac:dyDescent="0.3">
      <c r="B32" s="100">
        <v>271</v>
      </c>
      <c r="C32" s="98" t="s">
        <v>55</v>
      </c>
      <c r="D32" s="162"/>
      <c r="E32" s="163"/>
      <c r="F32" s="99">
        <f t="shared" si="0"/>
        <v>0</v>
      </c>
    </row>
    <row r="33" spans="2:6" s="41" customFormat="1" ht="15.75" thickBot="1" x14ac:dyDescent="0.3"/>
    <row r="34" spans="2:6" s="41" customFormat="1" x14ac:dyDescent="0.25">
      <c r="B34" s="94" t="s">
        <v>26</v>
      </c>
      <c r="C34" s="95" t="s">
        <v>27</v>
      </c>
      <c r="D34" s="218" t="s">
        <v>56</v>
      </c>
      <c r="E34" s="218"/>
      <c r="F34" s="96" t="s">
        <v>30</v>
      </c>
    </row>
    <row r="35" spans="2:6" s="41" customFormat="1" x14ac:dyDescent="0.25">
      <c r="B35" s="33">
        <v>190</v>
      </c>
      <c r="C35" s="9" t="s">
        <v>57</v>
      </c>
      <c r="D35" s="226">
        <v>0</v>
      </c>
      <c r="E35" s="226"/>
      <c r="F35" s="34">
        <f>D35</f>
        <v>0</v>
      </c>
    </row>
    <row r="36" spans="2:6" s="41" customFormat="1" ht="15.75" thickBot="1" x14ac:dyDescent="0.3">
      <c r="B36" s="97">
        <v>169</v>
      </c>
      <c r="C36" s="98" t="s">
        <v>58</v>
      </c>
      <c r="D36" s="227">
        <v>0</v>
      </c>
      <c r="E36" s="227"/>
      <c r="F36" s="99">
        <f>D36</f>
        <v>0</v>
      </c>
    </row>
    <row r="37" spans="2:6" s="41" customFormat="1" ht="15.75" thickBot="1" x14ac:dyDescent="0.3"/>
    <row r="38" spans="2:6" ht="15.75" thickBot="1" x14ac:dyDescent="0.3">
      <c r="B38" s="215" t="s">
        <v>59</v>
      </c>
      <c r="C38" s="216"/>
      <c r="D38" s="216"/>
      <c r="E38" s="217"/>
      <c r="F38" s="62">
        <f>SUM(F8:F32)+F35+F36</f>
        <v>0</v>
      </c>
    </row>
    <row r="39" spans="2:6" s="41" customFormat="1" x14ac:dyDescent="0.25"/>
    <row r="40" spans="2:6" s="41" customFormat="1" ht="15.75" thickBot="1" x14ac:dyDescent="0.3"/>
    <row r="41" spans="2:6" ht="15.75" thickBot="1" x14ac:dyDescent="0.3">
      <c r="B41" s="222" t="s">
        <v>60</v>
      </c>
      <c r="C41" s="223"/>
      <c r="D41" s="223"/>
      <c r="E41" s="223"/>
      <c r="F41" s="224"/>
    </row>
    <row r="42" spans="2:6" x14ac:dyDescent="0.25">
      <c r="B42" s="36" t="s">
        <v>61</v>
      </c>
      <c r="C42" s="47" t="s">
        <v>62</v>
      </c>
      <c r="D42" s="47" t="s">
        <v>63</v>
      </c>
      <c r="E42" s="47" t="s">
        <v>29</v>
      </c>
      <c r="F42" s="48" t="s">
        <v>30</v>
      </c>
    </row>
    <row r="43" spans="2:6" x14ac:dyDescent="0.25">
      <c r="B43" s="35">
        <v>4</v>
      </c>
      <c r="C43" s="9" t="s">
        <v>31</v>
      </c>
      <c r="D43" s="124">
        <v>5.33</v>
      </c>
      <c r="E43" s="164"/>
      <c r="F43" s="46">
        <f>D43*E43*52</f>
        <v>0</v>
      </c>
    </row>
    <row r="44" spans="2:6" x14ac:dyDescent="0.25">
      <c r="B44" s="33">
        <v>7</v>
      </c>
      <c r="C44" s="9" t="s">
        <v>41</v>
      </c>
      <c r="D44" s="124">
        <v>9.33</v>
      </c>
      <c r="E44" s="164"/>
      <c r="F44" s="34">
        <f>D44*E44*52</f>
        <v>0</v>
      </c>
    </row>
    <row r="45" spans="2:6" x14ac:dyDescent="0.25">
      <c r="B45" s="35">
        <v>3</v>
      </c>
      <c r="C45" s="9" t="s">
        <v>53</v>
      </c>
      <c r="D45" s="124">
        <v>4</v>
      </c>
      <c r="E45" s="164"/>
      <c r="F45" s="34">
        <f>D45*E45*52</f>
        <v>0</v>
      </c>
    </row>
    <row r="46" spans="2:6" ht="15.75" thickBot="1" x14ac:dyDescent="0.3">
      <c r="B46" s="59">
        <v>2</v>
      </c>
      <c r="C46" s="63" t="s">
        <v>54</v>
      </c>
      <c r="D46" s="125">
        <v>2.67</v>
      </c>
      <c r="E46" s="165"/>
      <c r="F46" s="61">
        <f>D46*E46*52</f>
        <v>0</v>
      </c>
    </row>
    <row r="47" spans="2:6" ht="15.75" thickBot="1" x14ac:dyDescent="0.3">
      <c r="B47" s="215" t="s">
        <v>64</v>
      </c>
      <c r="C47" s="216"/>
      <c r="D47" s="216"/>
      <c r="E47" s="217"/>
      <c r="F47" s="62">
        <f>SUM(F43:F46)</f>
        <v>0</v>
      </c>
    </row>
    <row r="48" spans="2:6" s="41" customFormat="1" x14ac:dyDescent="0.25"/>
    <row r="49" spans="2:6" s="41" customFormat="1" ht="15.75" thickBot="1" x14ac:dyDescent="0.3"/>
    <row r="50" spans="2:6" ht="15.75" thickBot="1" x14ac:dyDescent="0.3">
      <c r="B50" s="222" t="s">
        <v>65</v>
      </c>
      <c r="C50" s="223"/>
      <c r="D50" s="223"/>
      <c r="E50" s="223"/>
      <c r="F50" s="224"/>
    </row>
    <row r="51" spans="2:6" x14ac:dyDescent="0.25">
      <c r="B51" s="31"/>
      <c r="C51" s="29" t="s">
        <v>62</v>
      </c>
      <c r="D51" s="30" t="s">
        <v>63</v>
      </c>
      <c r="E51" s="30" t="s">
        <v>29</v>
      </c>
      <c r="F51" s="32" t="s">
        <v>30</v>
      </c>
    </row>
    <row r="52" spans="2:6" x14ac:dyDescent="0.25">
      <c r="B52" s="35"/>
      <c r="C52" s="51" t="s">
        <v>31</v>
      </c>
      <c r="D52" s="126">
        <v>0.66</v>
      </c>
      <c r="E52" s="164"/>
      <c r="F52" s="34">
        <f>D52*E52*52</f>
        <v>0</v>
      </c>
    </row>
    <row r="53" spans="2:6" x14ac:dyDescent="0.25">
      <c r="B53" s="33"/>
      <c r="C53" s="51" t="s">
        <v>38</v>
      </c>
      <c r="D53" s="126">
        <v>1.35</v>
      </c>
      <c r="E53" s="164"/>
      <c r="F53" s="34">
        <f>D53*E53*52</f>
        <v>0</v>
      </c>
    </row>
    <row r="54" spans="2:6" x14ac:dyDescent="0.25">
      <c r="B54" s="35"/>
      <c r="C54" s="51" t="s">
        <v>41</v>
      </c>
      <c r="D54" s="126">
        <v>4.6500000000000004</v>
      </c>
      <c r="E54" s="164"/>
      <c r="F54" s="34">
        <f>D54*E54*52</f>
        <v>0</v>
      </c>
    </row>
    <row r="55" spans="2:6" x14ac:dyDescent="0.25">
      <c r="B55" s="59"/>
      <c r="C55" s="60" t="s">
        <v>53</v>
      </c>
      <c r="D55" s="127">
        <v>1.33</v>
      </c>
      <c r="E55" s="165"/>
      <c r="F55" s="34">
        <f>D55*E55*52</f>
        <v>0</v>
      </c>
    </row>
    <row r="56" spans="2:6" ht="15.75" thickBot="1" x14ac:dyDescent="0.3">
      <c r="B56" s="215" t="s">
        <v>64</v>
      </c>
      <c r="C56" s="216"/>
      <c r="D56" s="216"/>
      <c r="E56" s="225"/>
      <c r="F56" s="117">
        <f>SUM(F52:F55)</f>
        <v>0</v>
      </c>
    </row>
    <row r="57" spans="2:6" s="41" customFormat="1" x14ac:dyDescent="0.25"/>
    <row r="58" spans="2:6" s="41" customFormat="1" ht="15.75" thickBot="1" x14ac:dyDescent="0.3"/>
    <row r="59" spans="2:6" ht="15.75" thickBot="1" x14ac:dyDescent="0.3">
      <c r="B59" s="219" t="s">
        <v>66</v>
      </c>
      <c r="C59" s="220"/>
      <c r="D59" s="220"/>
      <c r="E59" s="221"/>
      <c r="F59" s="52">
        <f>SUM(F38+F47+F56)</f>
        <v>0</v>
      </c>
    </row>
    <row r="60" spans="2:6" s="41" customFormat="1" x14ac:dyDescent="0.25">
      <c r="B60" s="49"/>
      <c r="C60" s="50"/>
      <c r="D60" s="50"/>
      <c r="E60" s="50"/>
      <c r="F60" s="4"/>
    </row>
    <row r="61" spans="2:6" s="41" customFormat="1" x14ac:dyDescent="0.25"/>
    <row r="62" spans="2:6" s="41" customFormat="1" x14ac:dyDescent="0.25"/>
    <row r="63" spans="2:6" s="41" customFormat="1" x14ac:dyDescent="0.25"/>
    <row r="64" spans="2:6" s="41" customFormat="1" x14ac:dyDescent="0.25"/>
    <row r="65" s="41" customFormat="1" x14ac:dyDescent="0.25"/>
    <row r="66" s="41" customFormat="1" x14ac:dyDescent="0.25"/>
    <row r="67" s="41" customFormat="1" x14ac:dyDescent="0.25"/>
    <row r="68" s="41" customFormat="1" x14ac:dyDescent="0.25"/>
    <row r="69" s="41" customFormat="1" x14ac:dyDescent="0.25"/>
    <row r="70" s="41" customFormat="1" x14ac:dyDescent="0.25"/>
    <row r="71" s="41" customFormat="1" x14ac:dyDescent="0.25"/>
    <row r="72" s="41" customFormat="1" x14ac:dyDescent="0.25"/>
    <row r="73" s="41" customFormat="1" x14ac:dyDescent="0.25"/>
    <row r="74" s="41" customFormat="1" x14ac:dyDescent="0.25"/>
    <row r="75" s="41" customFormat="1" x14ac:dyDescent="0.25"/>
    <row r="76" s="41" customFormat="1" x14ac:dyDescent="0.25"/>
    <row r="77" s="41" customFormat="1" x14ac:dyDescent="0.25"/>
    <row r="78" s="41" customFormat="1" x14ac:dyDescent="0.25"/>
    <row r="79" s="41" customFormat="1" x14ac:dyDescent="0.25"/>
    <row r="80" s="41" customFormat="1" x14ac:dyDescent="0.25"/>
    <row r="81" s="41" customFormat="1" x14ac:dyDescent="0.25"/>
    <row r="82" s="41" customFormat="1" x14ac:dyDescent="0.25"/>
    <row r="83" s="41" customFormat="1" x14ac:dyDescent="0.25"/>
    <row r="84" s="41" customFormat="1" x14ac:dyDescent="0.25"/>
    <row r="85" s="41" customFormat="1" x14ac:dyDescent="0.25"/>
    <row r="86" s="41" customFormat="1" x14ac:dyDescent="0.25"/>
    <row r="87" s="41" customFormat="1" x14ac:dyDescent="0.25"/>
    <row r="88" s="41" customFormat="1" x14ac:dyDescent="0.25"/>
    <row r="89" s="41" customFormat="1" x14ac:dyDescent="0.25"/>
    <row r="90" s="41" customFormat="1" x14ac:dyDescent="0.25"/>
    <row r="91" s="41" customFormat="1" x14ac:dyDescent="0.25"/>
    <row r="92" s="41" customFormat="1" x14ac:dyDescent="0.25"/>
    <row r="93" s="41" customFormat="1" x14ac:dyDescent="0.25"/>
    <row r="94" s="41" customFormat="1" x14ac:dyDescent="0.25"/>
    <row r="95" s="41" customFormat="1" x14ac:dyDescent="0.25"/>
    <row r="96" s="41" customFormat="1" x14ac:dyDescent="0.25"/>
    <row r="97" s="41" customFormat="1" x14ac:dyDescent="0.25"/>
    <row r="98" s="41" customFormat="1" x14ac:dyDescent="0.25"/>
    <row r="99" s="41" customFormat="1" x14ac:dyDescent="0.25"/>
    <row r="100" s="41" customFormat="1" x14ac:dyDescent="0.25"/>
    <row r="101" s="41" customFormat="1" x14ac:dyDescent="0.25"/>
    <row r="102" s="41" customFormat="1" x14ac:dyDescent="0.25"/>
    <row r="103" s="41" customFormat="1" x14ac:dyDescent="0.25"/>
    <row r="104" s="41" customFormat="1" x14ac:dyDescent="0.25"/>
    <row r="105" s="41" customFormat="1" x14ac:dyDescent="0.25"/>
    <row r="106" s="41" customFormat="1" x14ac:dyDescent="0.25"/>
    <row r="107" s="41" customFormat="1" x14ac:dyDescent="0.25"/>
    <row r="108" s="41" customFormat="1" x14ac:dyDescent="0.25"/>
    <row r="109" s="41" customFormat="1" x14ac:dyDescent="0.25"/>
    <row r="110" s="41" customFormat="1" x14ac:dyDescent="0.25"/>
    <row r="111" s="41" customFormat="1" x14ac:dyDescent="0.25"/>
    <row r="112" s="41" customFormat="1" x14ac:dyDescent="0.25"/>
    <row r="113" s="41" customFormat="1" x14ac:dyDescent="0.25"/>
    <row r="114" s="41" customFormat="1" x14ac:dyDescent="0.25"/>
    <row r="115" s="41" customFormat="1" x14ac:dyDescent="0.25"/>
    <row r="116" s="41" customFormat="1" x14ac:dyDescent="0.25"/>
    <row r="117" s="41" customFormat="1" x14ac:dyDescent="0.25"/>
    <row r="118" s="41" customFormat="1" x14ac:dyDescent="0.25"/>
    <row r="119" s="41" customFormat="1" x14ac:dyDescent="0.25"/>
    <row r="120" s="41" customFormat="1" x14ac:dyDescent="0.25"/>
    <row r="121" s="41" customFormat="1" x14ac:dyDescent="0.25"/>
    <row r="122" s="41" customFormat="1" x14ac:dyDescent="0.25"/>
    <row r="123" s="41" customFormat="1" x14ac:dyDescent="0.25"/>
    <row r="124" s="41" customFormat="1" x14ac:dyDescent="0.25"/>
    <row r="125" s="41" customFormat="1" x14ac:dyDescent="0.25"/>
    <row r="126" s="41" customFormat="1" x14ac:dyDescent="0.25"/>
    <row r="127" s="41" customFormat="1" x14ac:dyDescent="0.25"/>
    <row r="128" s="41" customFormat="1" x14ac:dyDescent="0.25"/>
    <row r="129" s="41" customFormat="1" x14ac:dyDescent="0.25"/>
    <row r="130" s="41" customFormat="1" x14ac:dyDescent="0.25"/>
    <row r="131" s="41" customFormat="1" x14ac:dyDescent="0.25"/>
    <row r="132" s="41" customFormat="1" x14ac:dyDescent="0.25"/>
    <row r="133" s="41" customFormat="1" x14ac:dyDescent="0.25"/>
    <row r="134" s="41" customFormat="1" x14ac:dyDescent="0.25"/>
    <row r="135" s="41" customFormat="1" x14ac:dyDescent="0.25"/>
    <row r="136" s="41" customFormat="1" x14ac:dyDescent="0.25"/>
    <row r="137" s="41" customFormat="1" x14ac:dyDescent="0.25"/>
    <row r="138" s="41" customFormat="1" x14ac:dyDescent="0.25"/>
    <row r="139" s="41" customFormat="1" x14ac:dyDescent="0.25"/>
    <row r="140" s="41" customFormat="1" x14ac:dyDescent="0.25"/>
    <row r="141" s="41" customFormat="1" x14ac:dyDescent="0.25"/>
    <row r="142" s="41" customFormat="1" x14ac:dyDescent="0.25"/>
    <row r="143" s="41" customFormat="1" x14ac:dyDescent="0.25"/>
    <row r="144" s="41" customFormat="1" x14ac:dyDescent="0.25"/>
    <row r="145" s="41" customFormat="1" x14ac:dyDescent="0.25"/>
    <row r="146" s="41" customFormat="1" x14ac:dyDescent="0.25"/>
    <row r="147" s="41" customFormat="1" x14ac:dyDescent="0.25"/>
    <row r="148" s="41" customFormat="1" x14ac:dyDescent="0.25"/>
    <row r="149" s="41" customFormat="1" x14ac:dyDescent="0.25"/>
    <row r="150" s="41" customFormat="1" x14ac:dyDescent="0.25"/>
    <row r="151" s="41" customFormat="1" x14ac:dyDescent="0.25"/>
    <row r="152" s="41" customFormat="1" x14ac:dyDescent="0.25"/>
    <row r="153" s="41" customFormat="1" x14ac:dyDescent="0.25"/>
    <row r="154" s="41" customFormat="1" x14ac:dyDescent="0.25"/>
    <row r="155" s="41" customFormat="1" x14ac:dyDescent="0.25"/>
    <row r="156" s="41" customFormat="1" x14ac:dyDescent="0.25"/>
    <row r="157" s="41" customFormat="1" x14ac:dyDescent="0.25"/>
    <row r="158" s="41" customFormat="1" x14ac:dyDescent="0.25"/>
    <row r="159" s="41" customFormat="1" x14ac:dyDescent="0.25"/>
    <row r="160" s="41" customFormat="1" x14ac:dyDescent="0.25"/>
    <row r="161" s="41" customFormat="1" x14ac:dyDescent="0.25"/>
    <row r="162" s="41" customFormat="1" x14ac:dyDescent="0.25"/>
    <row r="163" s="41" customFormat="1" x14ac:dyDescent="0.25"/>
    <row r="164" s="41" customFormat="1" x14ac:dyDescent="0.25"/>
    <row r="165" s="41" customFormat="1" x14ac:dyDescent="0.25"/>
    <row r="166" s="41" customFormat="1" x14ac:dyDescent="0.25"/>
    <row r="167" s="41" customFormat="1" x14ac:dyDescent="0.25"/>
    <row r="168" s="41" customFormat="1" x14ac:dyDescent="0.25"/>
    <row r="169" s="41" customFormat="1" x14ac:dyDescent="0.25"/>
    <row r="170" s="41" customFormat="1" x14ac:dyDescent="0.25"/>
    <row r="171" s="41" customFormat="1" x14ac:dyDescent="0.25"/>
    <row r="172" s="41" customFormat="1" x14ac:dyDescent="0.25"/>
    <row r="173" s="41" customFormat="1" x14ac:dyDescent="0.25"/>
    <row r="174" s="41" customFormat="1" x14ac:dyDescent="0.25"/>
    <row r="175" s="41" customFormat="1" x14ac:dyDescent="0.25"/>
    <row r="176" s="41" customFormat="1" x14ac:dyDescent="0.25"/>
    <row r="177" s="41" customFormat="1" x14ac:dyDescent="0.25"/>
    <row r="178" s="41" customFormat="1" x14ac:dyDescent="0.25"/>
    <row r="179" s="41" customFormat="1" x14ac:dyDescent="0.25"/>
    <row r="180" s="41" customFormat="1" x14ac:dyDescent="0.25"/>
    <row r="181" s="41" customFormat="1" x14ac:dyDescent="0.25"/>
    <row r="182" s="41" customFormat="1" x14ac:dyDescent="0.25"/>
    <row r="183" s="41" customFormat="1" x14ac:dyDescent="0.25"/>
    <row r="184" s="41" customFormat="1" x14ac:dyDescent="0.25"/>
    <row r="185" s="41" customFormat="1" x14ac:dyDescent="0.25"/>
    <row r="186" s="41" customFormat="1" x14ac:dyDescent="0.25"/>
    <row r="187" s="41" customFormat="1" x14ac:dyDescent="0.25"/>
    <row r="188" s="41" customFormat="1" x14ac:dyDescent="0.25"/>
    <row r="189" s="41" customFormat="1" x14ac:dyDescent="0.25"/>
    <row r="190" s="41" customFormat="1" x14ac:dyDescent="0.25"/>
    <row r="191" s="41" customFormat="1" x14ac:dyDescent="0.25"/>
    <row r="192" s="41" customFormat="1" x14ac:dyDescent="0.25"/>
    <row r="193" s="41" customFormat="1" x14ac:dyDescent="0.25"/>
    <row r="194" s="41" customFormat="1" x14ac:dyDescent="0.25"/>
    <row r="195" s="41" customFormat="1" x14ac:dyDescent="0.25"/>
    <row r="196" s="41" customFormat="1" x14ac:dyDescent="0.25"/>
    <row r="197" s="41" customFormat="1" x14ac:dyDescent="0.25"/>
    <row r="198" s="41" customFormat="1" x14ac:dyDescent="0.25"/>
    <row r="199" s="41" customFormat="1" x14ac:dyDescent="0.25"/>
    <row r="200" s="41" customFormat="1" x14ac:dyDescent="0.25"/>
    <row r="201" s="41" customFormat="1" x14ac:dyDescent="0.25"/>
    <row r="202" s="41" customFormat="1" x14ac:dyDescent="0.25"/>
    <row r="203" s="41" customFormat="1" x14ac:dyDescent="0.25"/>
    <row r="204" s="41" customFormat="1" x14ac:dyDescent="0.25"/>
    <row r="205" s="41" customFormat="1" x14ac:dyDescent="0.25"/>
    <row r="206" s="41" customFormat="1" x14ac:dyDescent="0.25"/>
    <row r="207" s="41" customFormat="1" x14ac:dyDescent="0.25"/>
    <row r="208" s="41" customFormat="1" x14ac:dyDescent="0.25"/>
    <row r="209" s="41" customFormat="1" x14ac:dyDescent="0.25"/>
    <row r="210" s="41" customFormat="1" x14ac:dyDescent="0.25"/>
    <row r="211" s="41" customFormat="1" x14ac:dyDescent="0.25"/>
    <row r="212" s="41" customFormat="1" x14ac:dyDescent="0.25"/>
    <row r="213" s="41" customFormat="1" x14ac:dyDescent="0.25"/>
    <row r="214" s="41" customFormat="1" x14ac:dyDescent="0.25"/>
    <row r="215" s="41" customFormat="1" x14ac:dyDescent="0.25"/>
    <row r="216" s="41" customFormat="1" x14ac:dyDescent="0.25"/>
    <row r="217" s="41" customFormat="1" x14ac:dyDescent="0.25"/>
    <row r="218" s="41" customFormat="1" x14ac:dyDescent="0.25"/>
    <row r="219" s="41" customFormat="1" x14ac:dyDescent="0.25"/>
    <row r="220" s="41" customFormat="1" x14ac:dyDescent="0.25"/>
    <row r="221" s="41" customFormat="1" x14ac:dyDescent="0.25"/>
    <row r="222" s="41" customFormat="1" x14ac:dyDescent="0.25"/>
    <row r="223" s="41" customFormat="1" x14ac:dyDescent="0.25"/>
    <row r="224" s="41" customFormat="1" x14ac:dyDescent="0.25"/>
    <row r="225" s="41" customFormat="1" x14ac:dyDescent="0.25"/>
    <row r="226" s="41" customFormat="1" x14ac:dyDescent="0.25"/>
    <row r="227" s="41" customFormat="1" x14ac:dyDescent="0.25"/>
    <row r="228" s="41" customFormat="1" x14ac:dyDescent="0.25"/>
    <row r="229" s="41" customFormat="1" x14ac:dyDescent="0.25"/>
    <row r="230" s="41" customFormat="1" x14ac:dyDescent="0.25"/>
    <row r="231" s="41" customFormat="1" x14ac:dyDescent="0.25"/>
    <row r="232" s="41" customFormat="1" x14ac:dyDescent="0.25"/>
    <row r="233" s="41" customFormat="1" x14ac:dyDescent="0.25"/>
    <row r="234" s="41" customFormat="1" x14ac:dyDescent="0.25"/>
    <row r="235" s="41" customFormat="1" x14ac:dyDescent="0.25"/>
    <row r="236" s="41" customFormat="1" x14ac:dyDescent="0.25"/>
    <row r="237" s="41" customFormat="1" x14ac:dyDescent="0.25"/>
    <row r="238" s="41" customFormat="1" x14ac:dyDescent="0.25"/>
    <row r="239" s="41" customFormat="1" x14ac:dyDescent="0.25"/>
    <row r="240" s="41" customFormat="1" x14ac:dyDescent="0.25"/>
    <row r="241" s="41" customFormat="1" x14ac:dyDescent="0.25"/>
    <row r="242" s="41" customFormat="1" x14ac:dyDescent="0.25"/>
    <row r="243" s="41" customFormat="1" x14ac:dyDescent="0.25"/>
    <row r="244" s="41" customFormat="1" x14ac:dyDescent="0.25"/>
    <row r="245" s="41" customFormat="1" x14ac:dyDescent="0.25"/>
    <row r="246" s="41" customFormat="1" x14ac:dyDescent="0.25"/>
    <row r="247" s="41" customFormat="1" x14ac:dyDescent="0.25"/>
    <row r="248" s="41" customFormat="1" x14ac:dyDescent="0.25"/>
    <row r="249" s="41" customFormat="1" x14ac:dyDescent="0.25"/>
    <row r="250" s="41" customFormat="1" x14ac:dyDescent="0.25"/>
    <row r="251" s="41" customFormat="1" x14ac:dyDescent="0.25"/>
    <row r="252" s="41" customFormat="1" x14ac:dyDescent="0.25"/>
    <row r="253" s="41" customFormat="1" x14ac:dyDescent="0.25"/>
    <row r="254" s="41" customFormat="1" x14ac:dyDescent="0.25"/>
    <row r="255" s="41" customFormat="1" x14ac:dyDescent="0.25"/>
    <row r="256" s="41" customFormat="1" x14ac:dyDescent="0.25"/>
    <row r="257" s="41" customFormat="1" x14ac:dyDescent="0.25"/>
    <row r="258" s="41" customFormat="1" x14ac:dyDescent="0.25"/>
    <row r="259" s="41" customFormat="1" x14ac:dyDescent="0.25"/>
    <row r="260" s="41" customFormat="1" x14ac:dyDescent="0.25"/>
    <row r="261" s="41" customFormat="1" x14ac:dyDescent="0.25"/>
    <row r="262" s="41" customFormat="1" x14ac:dyDescent="0.25"/>
    <row r="263" s="41" customFormat="1" x14ac:dyDescent="0.25"/>
    <row r="264" s="41" customFormat="1" x14ac:dyDescent="0.25"/>
    <row r="265" s="41" customFormat="1" x14ac:dyDescent="0.25"/>
    <row r="266" s="41" customFormat="1" x14ac:dyDescent="0.25"/>
    <row r="267" s="41" customFormat="1" x14ac:dyDescent="0.25"/>
    <row r="268" s="41" customFormat="1" x14ac:dyDescent="0.25"/>
    <row r="269" s="41" customFormat="1" x14ac:dyDescent="0.25"/>
    <row r="270" s="41" customFormat="1" x14ac:dyDescent="0.25"/>
    <row r="271" s="41" customFormat="1" x14ac:dyDescent="0.25"/>
    <row r="272" s="41" customFormat="1" x14ac:dyDescent="0.25"/>
    <row r="273" s="41" customFormat="1" x14ac:dyDescent="0.25"/>
    <row r="274" s="41" customFormat="1" x14ac:dyDescent="0.25"/>
    <row r="275" s="41" customFormat="1" x14ac:dyDescent="0.25"/>
    <row r="276" s="41" customFormat="1" x14ac:dyDescent="0.25"/>
    <row r="277" s="41" customFormat="1" x14ac:dyDescent="0.25"/>
    <row r="278" s="41" customFormat="1" x14ac:dyDescent="0.25"/>
    <row r="279" s="41" customFormat="1" x14ac:dyDescent="0.25"/>
    <row r="280" s="41" customFormat="1" x14ac:dyDescent="0.25"/>
    <row r="281" s="41" customFormat="1" x14ac:dyDescent="0.25"/>
    <row r="282" s="41" customFormat="1" x14ac:dyDescent="0.25"/>
    <row r="283" s="41" customFormat="1" x14ac:dyDescent="0.25"/>
    <row r="284" s="41" customFormat="1" x14ac:dyDescent="0.25"/>
    <row r="285" s="41" customFormat="1" x14ac:dyDescent="0.25"/>
    <row r="286" s="41" customFormat="1" x14ac:dyDescent="0.25"/>
    <row r="287" s="41" customFormat="1" x14ac:dyDescent="0.25"/>
    <row r="288" s="41" customFormat="1" x14ac:dyDescent="0.25"/>
    <row r="289" s="41" customFormat="1" x14ac:dyDescent="0.25"/>
    <row r="290" s="41" customFormat="1" x14ac:dyDescent="0.25"/>
    <row r="291" s="41" customFormat="1" x14ac:dyDescent="0.25"/>
    <row r="292" s="41" customFormat="1" x14ac:dyDescent="0.25"/>
    <row r="293" s="41" customFormat="1" x14ac:dyDescent="0.25"/>
    <row r="294" s="41" customFormat="1" x14ac:dyDescent="0.25"/>
    <row r="295" s="41" customFormat="1" x14ac:dyDescent="0.25"/>
    <row r="296" s="41" customFormat="1" x14ac:dyDescent="0.25"/>
    <row r="297" s="41" customFormat="1" x14ac:dyDescent="0.25"/>
    <row r="298" s="41" customFormat="1" x14ac:dyDescent="0.25"/>
    <row r="299" s="41" customFormat="1" x14ac:dyDescent="0.25"/>
    <row r="300" s="41" customFormat="1" x14ac:dyDescent="0.25"/>
    <row r="301" s="41" customFormat="1" x14ac:dyDescent="0.25"/>
    <row r="302" s="41" customFormat="1" x14ac:dyDescent="0.25"/>
    <row r="303" s="41" customFormat="1" x14ac:dyDescent="0.25"/>
    <row r="304" s="41" customFormat="1" x14ac:dyDescent="0.25"/>
    <row r="305" s="41" customFormat="1" x14ac:dyDescent="0.25"/>
    <row r="306" s="41" customFormat="1" x14ac:dyDescent="0.25"/>
    <row r="307" s="41" customFormat="1" x14ac:dyDescent="0.25"/>
    <row r="308" s="41" customFormat="1" x14ac:dyDescent="0.25"/>
    <row r="309" s="41" customFormat="1" x14ac:dyDescent="0.25"/>
    <row r="310" s="41" customFormat="1" x14ac:dyDescent="0.25"/>
    <row r="311" s="41" customFormat="1" x14ac:dyDescent="0.25"/>
    <row r="312" s="41" customFormat="1" x14ac:dyDescent="0.25"/>
    <row r="313" s="41" customFormat="1" x14ac:dyDescent="0.25"/>
    <row r="314" s="41" customFormat="1" x14ac:dyDescent="0.25"/>
    <row r="315" s="41" customFormat="1" x14ac:dyDescent="0.25"/>
    <row r="316" s="41" customFormat="1" x14ac:dyDescent="0.25"/>
    <row r="317" s="41" customFormat="1" x14ac:dyDescent="0.25"/>
    <row r="318" s="41" customFormat="1" x14ac:dyDescent="0.25"/>
    <row r="319" s="41" customFormat="1" x14ac:dyDescent="0.25"/>
    <row r="320" s="41" customFormat="1" x14ac:dyDescent="0.25"/>
    <row r="321" s="41" customFormat="1" x14ac:dyDescent="0.25"/>
    <row r="322" s="41" customFormat="1" x14ac:dyDescent="0.25"/>
    <row r="323" s="41" customFormat="1" x14ac:dyDescent="0.25"/>
    <row r="324" s="41" customFormat="1" x14ac:dyDescent="0.25"/>
    <row r="325" s="41" customFormat="1" x14ac:dyDescent="0.25"/>
    <row r="326" s="41" customFormat="1" x14ac:dyDescent="0.25"/>
    <row r="327" s="41" customFormat="1" x14ac:dyDescent="0.25"/>
    <row r="328" s="41" customFormat="1" x14ac:dyDescent="0.25"/>
    <row r="329" s="41" customFormat="1" x14ac:dyDescent="0.25"/>
    <row r="330" s="41" customFormat="1" x14ac:dyDescent="0.25"/>
    <row r="331" s="41" customFormat="1" x14ac:dyDescent="0.25"/>
    <row r="332" s="41" customFormat="1" x14ac:dyDescent="0.25"/>
    <row r="333" s="41" customFormat="1" x14ac:dyDescent="0.25"/>
    <row r="334" s="41" customFormat="1" x14ac:dyDescent="0.25"/>
    <row r="335" s="41" customFormat="1" x14ac:dyDescent="0.25"/>
    <row r="336" s="41" customFormat="1" x14ac:dyDescent="0.25"/>
    <row r="337" s="41" customFormat="1" x14ac:dyDescent="0.25"/>
    <row r="338" s="41" customFormat="1" x14ac:dyDescent="0.25"/>
    <row r="339" s="41" customFormat="1" x14ac:dyDescent="0.25"/>
    <row r="340" s="41" customFormat="1" x14ac:dyDescent="0.25"/>
    <row r="341" s="41" customFormat="1" x14ac:dyDescent="0.25"/>
    <row r="342" s="41" customFormat="1" x14ac:dyDescent="0.25"/>
    <row r="343" s="41" customFormat="1" x14ac:dyDescent="0.25"/>
    <row r="344" s="41" customFormat="1" x14ac:dyDescent="0.25"/>
    <row r="345" s="41" customFormat="1" x14ac:dyDescent="0.25"/>
    <row r="346" s="41" customFormat="1" x14ac:dyDescent="0.25"/>
    <row r="347" s="41" customFormat="1" x14ac:dyDescent="0.25"/>
    <row r="348" s="41" customFormat="1" x14ac:dyDescent="0.25"/>
    <row r="349" s="41" customFormat="1" x14ac:dyDescent="0.25"/>
    <row r="350" s="41" customFormat="1" x14ac:dyDescent="0.25"/>
    <row r="351" s="41" customFormat="1" x14ac:dyDescent="0.25"/>
    <row r="352" s="41" customFormat="1" x14ac:dyDescent="0.25"/>
    <row r="353" s="41" customFormat="1" x14ac:dyDescent="0.25"/>
    <row r="354" s="41" customFormat="1" x14ac:dyDescent="0.25"/>
    <row r="355" s="41" customFormat="1" x14ac:dyDescent="0.25"/>
    <row r="356" s="41" customFormat="1" x14ac:dyDescent="0.25"/>
    <row r="357" s="41" customFormat="1" x14ac:dyDescent="0.25"/>
    <row r="358" s="41" customFormat="1" x14ac:dyDescent="0.25"/>
    <row r="359" s="41" customFormat="1" x14ac:dyDescent="0.25"/>
    <row r="360" s="41" customFormat="1" x14ac:dyDescent="0.25"/>
    <row r="361" s="41" customFormat="1" x14ac:dyDescent="0.25"/>
    <row r="362" s="41" customFormat="1" x14ac:dyDescent="0.25"/>
    <row r="363" s="41" customFormat="1" x14ac:dyDescent="0.25"/>
    <row r="364" s="41" customFormat="1" x14ac:dyDescent="0.25"/>
    <row r="365" s="41" customFormat="1" x14ac:dyDescent="0.25"/>
    <row r="366" s="41" customFormat="1" x14ac:dyDescent="0.25"/>
    <row r="367" s="41" customFormat="1" x14ac:dyDescent="0.25"/>
    <row r="368" s="41" customFormat="1" x14ac:dyDescent="0.25"/>
    <row r="369" s="41" customFormat="1" x14ac:dyDescent="0.25"/>
    <row r="370" s="41" customFormat="1" x14ac:dyDescent="0.25"/>
    <row r="371" s="41" customFormat="1" x14ac:dyDescent="0.25"/>
    <row r="372" s="41" customFormat="1" x14ac:dyDescent="0.25"/>
    <row r="373" s="41" customFormat="1" x14ac:dyDescent="0.25"/>
    <row r="374" s="41" customFormat="1" x14ac:dyDescent="0.25"/>
    <row r="375" s="41" customFormat="1" x14ac:dyDescent="0.25"/>
    <row r="376" s="41" customFormat="1" x14ac:dyDescent="0.25"/>
    <row r="377" s="41" customFormat="1" x14ac:dyDescent="0.25"/>
    <row r="378" s="41" customFormat="1" x14ac:dyDescent="0.25"/>
    <row r="379" s="41" customFormat="1" x14ac:dyDescent="0.25"/>
    <row r="380" s="41" customFormat="1" x14ac:dyDescent="0.25"/>
    <row r="381" s="41" customFormat="1" x14ac:dyDescent="0.25"/>
    <row r="382" s="41" customFormat="1" x14ac:dyDescent="0.25"/>
    <row r="383" s="41" customFormat="1" x14ac:dyDescent="0.25"/>
    <row r="384" s="41" customFormat="1" x14ac:dyDescent="0.25"/>
    <row r="385" s="41" customFormat="1" x14ac:dyDescent="0.25"/>
    <row r="386" s="41" customFormat="1" x14ac:dyDescent="0.25"/>
    <row r="387" s="41" customFormat="1" x14ac:dyDescent="0.25"/>
    <row r="388" s="41" customFormat="1" x14ac:dyDescent="0.25"/>
    <row r="389" s="41" customFormat="1" x14ac:dyDescent="0.25"/>
    <row r="390" s="41" customFormat="1" x14ac:dyDescent="0.25"/>
    <row r="391" s="41" customFormat="1" x14ac:dyDescent="0.25"/>
    <row r="392" s="41" customFormat="1" x14ac:dyDescent="0.25"/>
    <row r="393" s="41" customFormat="1" x14ac:dyDescent="0.25"/>
    <row r="394" s="41" customFormat="1" x14ac:dyDescent="0.25"/>
    <row r="395" s="41" customFormat="1" x14ac:dyDescent="0.25"/>
    <row r="396" s="41" customFormat="1" x14ac:dyDescent="0.25"/>
    <row r="397" s="41" customFormat="1" x14ac:dyDescent="0.25"/>
    <row r="398" s="41" customFormat="1" x14ac:dyDescent="0.25"/>
    <row r="399" s="41" customFormat="1" x14ac:dyDescent="0.25"/>
    <row r="400" s="41" customFormat="1" x14ac:dyDescent="0.25"/>
    <row r="401" s="41" customFormat="1" x14ac:dyDescent="0.25"/>
    <row r="402" s="41" customFormat="1" x14ac:dyDescent="0.25"/>
    <row r="403" s="41" customFormat="1" x14ac:dyDescent="0.25"/>
    <row r="404" s="41" customFormat="1" x14ac:dyDescent="0.25"/>
    <row r="405" s="41" customFormat="1" x14ac:dyDescent="0.25"/>
    <row r="406" s="41" customFormat="1" x14ac:dyDescent="0.25"/>
    <row r="407" s="41" customFormat="1" x14ac:dyDescent="0.25"/>
    <row r="408" s="41" customFormat="1" x14ac:dyDescent="0.25"/>
    <row r="409" s="41" customFormat="1" x14ac:dyDescent="0.25"/>
    <row r="410" s="41" customFormat="1" x14ac:dyDescent="0.25"/>
    <row r="411" s="41" customFormat="1" x14ac:dyDescent="0.25"/>
    <row r="412" s="41" customFormat="1" x14ac:dyDescent="0.25"/>
    <row r="413" s="41" customFormat="1" x14ac:dyDescent="0.25"/>
    <row r="414" s="41" customFormat="1" x14ac:dyDescent="0.25"/>
    <row r="415" s="41" customFormat="1" x14ac:dyDescent="0.25"/>
    <row r="416" s="41" customFormat="1" x14ac:dyDescent="0.25"/>
    <row r="417" s="41" customFormat="1" x14ac:dyDescent="0.25"/>
    <row r="418" s="41" customFormat="1" x14ac:dyDescent="0.25"/>
    <row r="419" s="41" customFormat="1" x14ac:dyDescent="0.25"/>
    <row r="420" s="41" customFormat="1" x14ac:dyDescent="0.25"/>
    <row r="421" s="41" customFormat="1" x14ac:dyDescent="0.25"/>
    <row r="422" s="41" customFormat="1" x14ac:dyDescent="0.25"/>
    <row r="423" s="41" customFormat="1" x14ac:dyDescent="0.25"/>
    <row r="424" s="41" customFormat="1" x14ac:dyDescent="0.25"/>
    <row r="425" s="41" customFormat="1" x14ac:dyDescent="0.25"/>
    <row r="426" s="41" customFormat="1" x14ac:dyDescent="0.25"/>
    <row r="427" s="41" customFormat="1" x14ac:dyDescent="0.25"/>
    <row r="428" s="41" customFormat="1" x14ac:dyDescent="0.25"/>
    <row r="429" s="41" customFormat="1" x14ac:dyDescent="0.25"/>
    <row r="430" s="41" customFormat="1" x14ac:dyDescent="0.25"/>
    <row r="431" s="41" customFormat="1" x14ac:dyDescent="0.25"/>
    <row r="432" s="41" customFormat="1" x14ac:dyDescent="0.25"/>
    <row r="433" s="41" customFormat="1" x14ac:dyDescent="0.25"/>
    <row r="434" s="41" customFormat="1" x14ac:dyDescent="0.25"/>
    <row r="435" s="41" customFormat="1" x14ac:dyDescent="0.25"/>
    <row r="436" s="41" customFormat="1" x14ac:dyDescent="0.25"/>
    <row r="437" s="41" customFormat="1" x14ac:dyDescent="0.25"/>
    <row r="438" s="41" customFormat="1" x14ac:dyDescent="0.25"/>
    <row r="439" s="41" customFormat="1" x14ac:dyDescent="0.25"/>
    <row r="440" s="41" customFormat="1" x14ac:dyDescent="0.25"/>
    <row r="441" s="41" customFormat="1" x14ac:dyDescent="0.25"/>
    <row r="442" s="41" customFormat="1" x14ac:dyDescent="0.25"/>
    <row r="443" s="41" customFormat="1" x14ac:dyDescent="0.25"/>
    <row r="444" s="41" customFormat="1" x14ac:dyDescent="0.25"/>
    <row r="445" s="41" customFormat="1" x14ac:dyDescent="0.25"/>
    <row r="446" s="41" customFormat="1" x14ac:dyDescent="0.25"/>
    <row r="447" s="41" customFormat="1" x14ac:dyDescent="0.25"/>
    <row r="448" s="41" customFormat="1" x14ac:dyDescent="0.25"/>
    <row r="449" s="41" customFormat="1" x14ac:dyDescent="0.25"/>
    <row r="450" s="41" customFormat="1" x14ac:dyDescent="0.25"/>
    <row r="451" s="41" customFormat="1" x14ac:dyDescent="0.25"/>
    <row r="452" s="41" customFormat="1" x14ac:dyDescent="0.25"/>
    <row r="453" s="41" customFormat="1" x14ac:dyDescent="0.25"/>
    <row r="454" s="41" customFormat="1" x14ac:dyDescent="0.25"/>
    <row r="455" s="41" customFormat="1" x14ac:dyDescent="0.25"/>
    <row r="456" s="41" customFormat="1" x14ac:dyDescent="0.25"/>
    <row r="457" s="41" customFormat="1" x14ac:dyDescent="0.25"/>
    <row r="458" s="41" customFormat="1" x14ac:dyDescent="0.25"/>
    <row r="459" s="41" customFormat="1" x14ac:dyDescent="0.25"/>
    <row r="460" s="41" customFormat="1" x14ac:dyDescent="0.25"/>
    <row r="461" s="41" customFormat="1" x14ac:dyDescent="0.25"/>
    <row r="462" s="41" customFormat="1" x14ac:dyDescent="0.25"/>
    <row r="463" s="41" customFormat="1" x14ac:dyDescent="0.25"/>
    <row r="464" s="41" customFormat="1" x14ac:dyDescent="0.25"/>
    <row r="465" s="41" customFormat="1" x14ac:dyDescent="0.25"/>
    <row r="466" s="41" customFormat="1" x14ac:dyDescent="0.25"/>
    <row r="467" s="41" customFormat="1" x14ac:dyDescent="0.25"/>
    <row r="468" s="41" customFormat="1" x14ac:dyDescent="0.25"/>
    <row r="469" s="41" customFormat="1" x14ac:dyDescent="0.25"/>
    <row r="470" s="41" customFormat="1" x14ac:dyDescent="0.25"/>
    <row r="471" s="41" customFormat="1" x14ac:dyDescent="0.25"/>
    <row r="472" s="41" customFormat="1" x14ac:dyDescent="0.25"/>
    <row r="473" s="41" customFormat="1" x14ac:dyDescent="0.25"/>
    <row r="474" s="41" customFormat="1" x14ac:dyDescent="0.25"/>
    <row r="475" s="41" customFormat="1" x14ac:dyDescent="0.25"/>
    <row r="476" s="41" customFormat="1" x14ac:dyDescent="0.25"/>
    <row r="477" s="41" customFormat="1" x14ac:dyDescent="0.25"/>
    <row r="478" s="41" customFormat="1" x14ac:dyDescent="0.25"/>
    <row r="479" s="41" customFormat="1" x14ac:dyDescent="0.25"/>
    <row r="480" s="41" customFormat="1" x14ac:dyDescent="0.25"/>
    <row r="481" s="41" customFormat="1" x14ac:dyDescent="0.25"/>
    <row r="482" s="41" customFormat="1" x14ac:dyDescent="0.25"/>
    <row r="483" s="41" customFormat="1" x14ac:dyDescent="0.25"/>
    <row r="484" s="41" customFormat="1" x14ac:dyDescent="0.25"/>
    <row r="485" s="41" customFormat="1" x14ac:dyDescent="0.25"/>
    <row r="486" s="41" customFormat="1" x14ac:dyDescent="0.25"/>
    <row r="487" s="41" customFormat="1" x14ac:dyDescent="0.25"/>
    <row r="488" s="41" customFormat="1" x14ac:dyDescent="0.25"/>
    <row r="489" s="41" customFormat="1" x14ac:dyDescent="0.25"/>
    <row r="490" s="41" customFormat="1" x14ac:dyDescent="0.25"/>
    <row r="491" s="41" customFormat="1" x14ac:dyDescent="0.25"/>
    <row r="492" s="41" customFormat="1" x14ac:dyDescent="0.25"/>
    <row r="493" s="41" customFormat="1" x14ac:dyDescent="0.25"/>
    <row r="494" s="41" customFormat="1" x14ac:dyDescent="0.25"/>
    <row r="495" s="41" customFormat="1" x14ac:dyDescent="0.25"/>
    <row r="496" s="41" customFormat="1" x14ac:dyDescent="0.25"/>
    <row r="497" s="41" customFormat="1" x14ac:dyDescent="0.25"/>
    <row r="498" s="41" customFormat="1" x14ac:dyDescent="0.25"/>
    <row r="499" s="41" customFormat="1" x14ac:dyDescent="0.25"/>
    <row r="500" s="41" customFormat="1" x14ac:dyDescent="0.25"/>
    <row r="501" s="41" customFormat="1" x14ac:dyDescent="0.25"/>
    <row r="502" s="41" customFormat="1" x14ac:dyDescent="0.25"/>
    <row r="503" s="41" customFormat="1" x14ac:dyDescent="0.25"/>
    <row r="504" s="41" customFormat="1" x14ac:dyDescent="0.25"/>
    <row r="505" s="41" customFormat="1" x14ac:dyDescent="0.25"/>
    <row r="506" s="41" customFormat="1" x14ac:dyDescent="0.25"/>
    <row r="507" s="41" customFormat="1" x14ac:dyDescent="0.25"/>
    <row r="508" s="41" customFormat="1" x14ac:dyDescent="0.25"/>
    <row r="509" s="41" customFormat="1" x14ac:dyDescent="0.25"/>
    <row r="510" s="41" customFormat="1" x14ac:dyDescent="0.25"/>
    <row r="511" s="41" customFormat="1" x14ac:dyDescent="0.25"/>
    <row r="512" s="41" customFormat="1" x14ac:dyDescent="0.25"/>
    <row r="513" s="41" customFormat="1" x14ac:dyDescent="0.25"/>
    <row r="514" s="41" customFormat="1" x14ac:dyDescent="0.25"/>
    <row r="515" s="41" customFormat="1" x14ac:dyDescent="0.25"/>
    <row r="516" s="41" customFormat="1" x14ac:dyDescent="0.25"/>
    <row r="517" s="41" customFormat="1" x14ac:dyDescent="0.25"/>
    <row r="518" s="41" customFormat="1" x14ac:dyDescent="0.25"/>
    <row r="519" s="41" customFormat="1" x14ac:dyDescent="0.25"/>
    <row r="520" s="41" customFormat="1" x14ac:dyDescent="0.25"/>
    <row r="521" s="41" customFormat="1" x14ac:dyDescent="0.25"/>
    <row r="522" s="41" customFormat="1" x14ac:dyDescent="0.25"/>
    <row r="523" s="41" customFormat="1" x14ac:dyDescent="0.25"/>
    <row r="524" s="41" customFormat="1" x14ac:dyDescent="0.25"/>
    <row r="525" s="41" customFormat="1" x14ac:dyDescent="0.25"/>
    <row r="526" s="41" customFormat="1" x14ac:dyDescent="0.25"/>
    <row r="527" s="41" customFormat="1" x14ac:dyDescent="0.25"/>
    <row r="528" s="41" customFormat="1" x14ac:dyDescent="0.25"/>
    <row r="529" s="41" customFormat="1" x14ac:dyDescent="0.25"/>
    <row r="530" s="41" customFormat="1" x14ac:dyDescent="0.25"/>
    <row r="531" s="41" customFormat="1" x14ac:dyDescent="0.25"/>
    <row r="532" s="41" customFormat="1" x14ac:dyDescent="0.25"/>
    <row r="533" s="41" customFormat="1" x14ac:dyDescent="0.25"/>
    <row r="534" s="41" customFormat="1" x14ac:dyDescent="0.25"/>
    <row r="535" s="41" customFormat="1" x14ac:dyDescent="0.25"/>
    <row r="536" s="41" customFormat="1" x14ac:dyDescent="0.25"/>
    <row r="537" s="41" customFormat="1" x14ac:dyDescent="0.25"/>
    <row r="538" s="41" customFormat="1" x14ac:dyDescent="0.25"/>
    <row r="539" s="41" customFormat="1" x14ac:dyDescent="0.25"/>
    <row r="540" s="41" customFormat="1" x14ac:dyDescent="0.25"/>
    <row r="541" s="41" customFormat="1" x14ac:dyDescent="0.25"/>
    <row r="542" s="41" customFormat="1" x14ac:dyDescent="0.25"/>
    <row r="543" s="41" customFormat="1" x14ac:dyDescent="0.25"/>
    <row r="544" s="41" customFormat="1" x14ac:dyDescent="0.25"/>
    <row r="545" s="41" customFormat="1" x14ac:dyDescent="0.25"/>
    <row r="546" s="41" customFormat="1" x14ac:dyDescent="0.25"/>
    <row r="547" s="41" customFormat="1" x14ac:dyDescent="0.25"/>
    <row r="548" s="41" customFormat="1" x14ac:dyDescent="0.25"/>
    <row r="549" s="41" customFormat="1" x14ac:dyDescent="0.25"/>
    <row r="550" s="41" customFormat="1" x14ac:dyDescent="0.25"/>
    <row r="551" s="41" customFormat="1" x14ac:dyDescent="0.25"/>
    <row r="552" s="41" customFormat="1" x14ac:dyDescent="0.25"/>
    <row r="553" s="41" customFormat="1" x14ac:dyDescent="0.25"/>
    <row r="554" s="41" customFormat="1" x14ac:dyDescent="0.25"/>
    <row r="555" s="41" customFormat="1" x14ac:dyDescent="0.25"/>
    <row r="556" s="41" customFormat="1" x14ac:dyDescent="0.25"/>
    <row r="557" s="41" customFormat="1" x14ac:dyDescent="0.25"/>
    <row r="558" s="41" customFormat="1" x14ac:dyDescent="0.25"/>
    <row r="559" s="41" customFormat="1" x14ac:dyDescent="0.25"/>
    <row r="560" s="41" customFormat="1" x14ac:dyDescent="0.25"/>
    <row r="561" s="41" customFormat="1" x14ac:dyDescent="0.25"/>
    <row r="562" s="41" customFormat="1" x14ac:dyDescent="0.25"/>
    <row r="563" s="41" customFormat="1" x14ac:dyDescent="0.25"/>
    <row r="564" s="41" customFormat="1" x14ac:dyDescent="0.25"/>
    <row r="565" s="41" customFormat="1" x14ac:dyDescent="0.25"/>
    <row r="566" s="41" customFormat="1" x14ac:dyDescent="0.25"/>
    <row r="567" s="41" customFormat="1" x14ac:dyDescent="0.25"/>
    <row r="568" s="41" customFormat="1" x14ac:dyDescent="0.25"/>
    <row r="569" s="41" customFormat="1" x14ac:dyDescent="0.25"/>
    <row r="570" s="41" customFormat="1" x14ac:dyDescent="0.25"/>
    <row r="571" s="41" customFormat="1" x14ac:dyDescent="0.25"/>
    <row r="572" s="41" customFormat="1" x14ac:dyDescent="0.25"/>
    <row r="573" s="41" customFormat="1" x14ac:dyDescent="0.25"/>
    <row r="574" s="41" customFormat="1" x14ac:dyDescent="0.25"/>
    <row r="575" s="41" customFormat="1" x14ac:dyDescent="0.25"/>
    <row r="576" s="41" customFormat="1" x14ac:dyDescent="0.25"/>
    <row r="577" s="41" customFormat="1" x14ac:dyDescent="0.25"/>
    <row r="578" s="41" customFormat="1" x14ac:dyDescent="0.25"/>
    <row r="579" s="41" customFormat="1" x14ac:dyDescent="0.25"/>
    <row r="580" s="41" customFormat="1" x14ac:dyDescent="0.25"/>
    <row r="581" s="41" customFormat="1" x14ac:dyDescent="0.25"/>
    <row r="582" s="41" customFormat="1" x14ac:dyDescent="0.25"/>
    <row r="583" s="41" customFormat="1" x14ac:dyDescent="0.25"/>
    <row r="584" s="41" customFormat="1" x14ac:dyDescent="0.25"/>
    <row r="585" s="41" customFormat="1" x14ac:dyDescent="0.25"/>
    <row r="586" s="41" customFormat="1" x14ac:dyDescent="0.25"/>
    <row r="587" s="41" customFormat="1" x14ac:dyDescent="0.25"/>
    <row r="588" s="41" customFormat="1" x14ac:dyDescent="0.25"/>
    <row r="589" s="41" customFormat="1" x14ac:dyDescent="0.25"/>
    <row r="590" s="41" customFormat="1" x14ac:dyDescent="0.25"/>
    <row r="591" s="41" customFormat="1" x14ac:dyDescent="0.25"/>
    <row r="592" s="41" customFormat="1" x14ac:dyDescent="0.25"/>
    <row r="593" s="41" customFormat="1" x14ac:dyDescent="0.25"/>
    <row r="594" s="41" customFormat="1" x14ac:dyDescent="0.25"/>
    <row r="595" s="41" customFormat="1" x14ac:dyDescent="0.25"/>
    <row r="596" s="41" customFormat="1" x14ac:dyDescent="0.25"/>
    <row r="597" s="41" customFormat="1" x14ac:dyDescent="0.25"/>
    <row r="598" s="41" customFormat="1" x14ac:dyDescent="0.25"/>
    <row r="599" s="41" customFormat="1" x14ac:dyDescent="0.25"/>
    <row r="600" s="41" customFormat="1" x14ac:dyDescent="0.25"/>
    <row r="601" s="41" customFormat="1" x14ac:dyDescent="0.25"/>
    <row r="602" s="41" customFormat="1" x14ac:dyDescent="0.25"/>
    <row r="603" s="41" customFormat="1" x14ac:dyDescent="0.25"/>
    <row r="604" s="41" customFormat="1" x14ac:dyDescent="0.25"/>
    <row r="605" s="41" customFormat="1" x14ac:dyDescent="0.25"/>
    <row r="606" s="41" customFormat="1" x14ac:dyDescent="0.25"/>
    <row r="607" s="41" customFormat="1" x14ac:dyDescent="0.25"/>
    <row r="608" s="41" customFormat="1" x14ac:dyDescent="0.25"/>
    <row r="609" s="41" customFormat="1" x14ac:dyDescent="0.25"/>
    <row r="610" s="41" customFormat="1" x14ac:dyDescent="0.25"/>
    <row r="611" s="41" customFormat="1" x14ac:dyDescent="0.25"/>
    <row r="612" s="41" customFormat="1" x14ac:dyDescent="0.25"/>
    <row r="613" s="41" customFormat="1" x14ac:dyDescent="0.25"/>
    <row r="614" s="41" customFormat="1" x14ac:dyDescent="0.25"/>
    <row r="615" s="41" customFormat="1" x14ac:dyDescent="0.25"/>
    <row r="616" s="41" customFormat="1" x14ac:dyDescent="0.25"/>
    <row r="617" s="41" customFormat="1" x14ac:dyDescent="0.25"/>
    <row r="618" s="41" customFormat="1" x14ac:dyDescent="0.25"/>
    <row r="619" s="41" customFormat="1" x14ac:dyDescent="0.25"/>
    <row r="620" s="41" customFormat="1" x14ac:dyDescent="0.25"/>
    <row r="621" s="41" customFormat="1" x14ac:dyDescent="0.25"/>
    <row r="622" s="41" customFormat="1" x14ac:dyDescent="0.25"/>
    <row r="623" s="41" customFormat="1" x14ac:dyDescent="0.25"/>
    <row r="624" s="41" customFormat="1" x14ac:dyDescent="0.25"/>
    <row r="625" s="41" customFormat="1" x14ac:dyDescent="0.25"/>
    <row r="626" s="41" customFormat="1" x14ac:dyDescent="0.25"/>
    <row r="627" s="41" customFormat="1" x14ac:dyDescent="0.25"/>
    <row r="628" s="41" customFormat="1" x14ac:dyDescent="0.25"/>
    <row r="629" s="41" customFormat="1" x14ac:dyDescent="0.25"/>
    <row r="630" s="41" customFormat="1" x14ac:dyDescent="0.25"/>
    <row r="631" s="41" customFormat="1" x14ac:dyDescent="0.25"/>
    <row r="632" s="41" customFormat="1" x14ac:dyDescent="0.25"/>
    <row r="633" s="41" customFormat="1" x14ac:dyDescent="0.25"/>
    <row r="634" s="41" customFormat="1" x14ac:dyDescent="0.25"/>
    <row r="635" s="41" customFormat="1" x14ac:dyDescent="0.25"/>
    <row r="636" s="41" customFormat="1" x14ac:dyDescent="0.25"/>
    <row r="637" s="41" customFormat="1" x14ac:dyDescent="0.25"/>
    <row r="638" s="41" customFormat="1" x14ac:dyDescent="0.25"/>
    <row r="639" s="41" customFormat="1" x14ac:dyDescent="0.25"/>
    <row r="640" s="41" customFormat="1" x14ac:dyDescent="0.25"/>
    <row r="641" s="41" customFormat="1" x14ac:dyDescent="0.25"/>
    <row r="642" s="41" customFormat="1" x14ac:dyDescent="0.25"/>
    <row r="643" s="41" customFormat="1" x14ac:dyDescent="0.25"/>
    <row r="644" s="41" customFormat="1" x14ac:dyDescent="0.25"/>
    <row r="645" s="41" customFormat="1" x14ac:dyDescent="0.25"/>
    <row r="646" s="41" customFormat="1" x14ac:dyDescent="0.25"/>
    <row r="647" s="41" customFormat="1" x14ac:dyDescent="0.25"/>
    <row r="648" s="41" customFormat="1" x14ac:dyDescent="0.25"/>
    <row r="649" s="41" customFormat="1" x14ac:dyDescent="0.25"/>
    <row r="650" s="41" customFormat="1" x14ac:dyDescent="0.25"/>
    <row r="651" s="41" customFormat="1" x14ac:dyDescent="0.25"/>
    <row r="652" s="41" customFormat="1" x14ac:dyDescent="0.25"/>
    <row r="653" s="41" customFormat="1" x14ac:dyDescent="0.25"/>
    <row r="654" s="41" customFormat="1" x14ac:dyDescent="0.25"/>
    <row r="655" s="41" customFormat="1" x14ac:dyDescent="0.25"/>
    <row r="656" s="41" customFormat="1" x14ac:dyDescent="0.25"/>
    <row r="657" s="41" customFormat="1" x14ac:dyDescent="0.25"/>
    <row r="658" s="41" customFormat="1" x14ac:dyDescent="0.25"/>
    <row r="659" s="41" customFormat="1" x14ac:dyDescent="0.25"/>
    <row r="660" s="41" customFormat="1" x14ac:dyDescent="0.25"/>
    <row r="661" s="41" customFormat="1" x14ac:dyDescent="0.25"/>
    <row r="662" s="41" customFormat="1" x14ac:dyDescent="0.25"/>
    <row r="663" s="41" customFormat="1" x14ac:dyDescent="0.25"/>
    <row r="664" s="41" customFormat="1" x14ac:dyDescent="0.25"/>
    <row r="665" s="41" customFormat="1" x14ac:dyDescent="0.25"/>
    <row r="666" s="41" customFormat="1" x14ac:dyDescent="0.25"/>
    <row r="667" s="41" customFormat="1" x14ac:dyDescent="0.25"/>
    <row r="668" s="41" customFormat="1" x14ac:dyDescent="0.25"/>
    <row r="669" s="41" customFormat="1" x14ac:dyDescent="0.25"/>
    <row r="670" s="41" customFormat="1" x14ac:dyDescent="0.25"/>
    <row r="671" s="41" customFormat="1" x14ac:dyDescent="0.25"/>
    <row r="672" s="41" customFormat="1" x14ac:dyDescent="0.25"/>
    <row r="673" s="41" customFormat="1" x14ac:dyDescent="0.25"/>
    <row r="674" s="41" customFormat="1" x14ac:dyDescent="0.25"/>
    <row r="675" s="41" customFormat="1" x14ac:dyDescent="0.25"/>
    <row r="676" s="41" customFormat="1" x14ac:dyDescent="0.25"/>
    <row r="677" s="41" customFormat="1" x14ac:dyDescent="0.25"/>
    <row r="678" s="41" customFormat="1" x14ac:dyDescent="0.25"/>
    <row r="679" s="41" customFormat="1" x14ac:dyDescent="0.25"/>
    <row r="680" s="41" customFormat="1" x14ac:dyDescent="0.25"/>
    <row r="681" s="41" customFormat="1" x14ac:dyDescent="0.25"/>
    <row r="682" s="41" customFormat="1" x14ac:dyDescent="0.25"/>
    <row r="683" s="41" customFormat="1" x14ac:dyDescent="0.25"/>
    <row r="684" s="41" customFormat="1" x14ac:dyDescent="0.25"/>
    <row r="685" s="41" customFormat="1" x14ac:dyDescent="0.25"/>
    <row r="686" s="41" customFormat="1" x14ac:dyDescent="0.25"/>
    <row r="687" s="41" customFormat="1" x14ac:dyDescent="0.25"/>
    <row r="688" s="41" customFormat="1" x14ac:dyDescent="0.25"/>
    <row r="689" s="41" customFormat="1" x14ac:dyDescent="0.25"/>
    <row r="690" s="41" customFormat="1" x14ac:dyDescent="0.25"/>
    <row r="691" s="41" customFormat="1" x14ac:dyDescent="0.25"/>
    <row r="692" s="41" customFormat="1" x14ac:dyDescent="0.25"/>
    <row r="693" s="41" customFormat="1" x14ac:dyDescent="0.25"/>
    <row r="694" s="41" customFormat="1" x14ac:dyDescent="0.25"/>
    <row r="695" s="41" customFormat="1" x14ac:dyDescent="0.25"/>
    <row r="696" s="41" customFormat="1" x14ac:dyDescent="0.25"/>
    <row r="697" s="41" customFormat="1" x14ac:dyDescent="0.25"/>
    <row r="698" s="41" customFormat="1" x14ac:dyDescent="0.25"/>
    <row r="699" s="41" customFormat="1" x14ac:dyDescent="0.25"/>
    <row r="700" s="41" customFormat="1" x14ac:dyDescent="0.25"/>
    <row r="701" s="41" customFormat="1" x14ac:dyDescent="0.25"/>
    <row r="702" s="41" customFormat="1" x14ac:dyDescent="0.25"/>
    <row r="703" s="41" customFormat="1" x14ac:dyDescent="0.25"/>
    <row r="704" s="41" customFormat="1" x14ac:dyDescent="0.25"/>
    <row r="705" s="41" customFormat="1" x14ac:dyDescent="0.25"/>
    <row r="706" s="41" customFormat="1" x14ac:dyDescent="0.25"/>
  </sheetData>
  <sheetProtection algorithmName="SHA-512" hashValue="74SblTj016FWqCWlfexryoue5HgXTRG2BYwlJK6t6w2Wi3VZ/iR2KeAMSf4CFaBeA6xQqpORDJc3njA5FivSTg==" saltValue="6sZ/13ar38s32A2q3F7L4Q==" spinCount="100000" sheet="1" objects="1" scenarios="1"/>
  <protectedRanges>
    <protectedRange sqref="D8:E33" name="Bereik1"/>
  </protectedRanges>
  <mergeCells count="12">
    <mergeCell ref="B59:E59"/>
    <mergeCell ref="B6:F6"/>
    <mergeCell ref="B41:F41"/>
    <mergeCell ref="B50:F50"/>
    <mergeCell ref="B56:E56"/>
    <mergeCell ref="D35:E35"/>
    <mergeCell ref="D36:E36"/>
    <mergeCell ref="B4:F4"/>
    <mergeCell ref="B2:C2"/>
    <mergeCell ref="B38:E38"/>
    <mergeCell ref="B47:E47"/>
    <mergeCell ref="D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249C-30F0-4965-8823-DD2A67C6EADA}">
  <dimension ref="A1:BT814"/>
  <sheetViews>
    <sheetView topLeftCell="A101" zoomScale="80" zoomScaleNormal="80" workbookViewId="0">
      <selection activeCell="D115" sqref="D115"/>
    </sheetView>
  </sheetViews>
  <sheetFormatPr defaultRowHeight="15" x14ac:dyDescent="0.25"/>
  <cols>
    <col min="1" max="1" width="4.7109375" style="41" customWidth="1"/>
    <col min="2" max="2" width="37.42578125" customWidth="1"/>
    <col min="3" max="3" width="42.140625" customWidth="1"/>
    <col min="4" max="4" width="20" customWidth="1"/>
    <col min="5" max="5" width="27.7109375" customWidth="1"/>
    <col min="6" max="6" width="23.85546875" customWidth="1"/>
    <col min="7" max="7" width="22.140625" style="41" customWidth="1"/>
    <col min="8" max="8" width="20.140625" style="41" customWidth="1"/>
    <col min="9" max="70" width="8.85546875" style="41"/>
  </cols>
  <sheetData>
    <row r="1" spans="2:72" s="40" customFormat="1" ht="13.9" customHeight="1" thickBot="1" x14ac:dyDescent="0.3">
      <c r="L1" s="42"/>
    </row>
    <row r="2" spans="2:72" ht="15" customHeight="1" thickBot="1" x14ac:dyDescent="0.3">
      <c r="B2" s="44" t="s">
        <v>0</v>
      </c>
      <c r="C2" s="45"/>
      <c r="E2" s="12"/>
      <c r="F2" s="13" t="s">
        <v>1</v>
      </c>
      <c r="G2" s="42"/>
      <c r="BS2" s="41"/>
      <c r="BT2" s="41"/>
    </row>
    <row r="3" spans="2:72" s="41" customFormat="1" ht="15.75" thickBot="1" x14ac:dyDescent="0.3">
      <c r="B3" s="43"/>
      <c r="C3" s="43"/>
    </row>
    <row r="4" spans="2:72" ht="15.75" thickBot="1" x14ac:dyDescent="0.3">
      <c r="B4" s="26" t="s">
        <v>19</v>
      </c>
      <c r="C4" s="27"/>
      <c r="D4" s="27"/>
      <c r="E4" s="27"/>
      <c r="F4" s="28"/>
      <c r="BS4" s="41"/>
      <c r="BT4" s="41"/>
    </row>
    <row r="5" spans="2:72" s="41" customFormat="1" ht="15.75" thickBot="1" x14ac:dyDescent="0.3">
      <c r="C5" s="43"/>
      <c r="D5" s="43"/>
    </row>
    <row r="6" spans="2:72" ht="15.75" thickBot="1" x14ac:dyDescent="0.3">
      <c r="B6" s="222" t="s">
        <v>67</v>
      </c>
      <c r="C6" s="223"/>
      <c r="D6" s="223"/>
      <c r="E6" s="223"/>
      <c r="F6" s="224"/>
    </row>
    <row r="7" spans="2:72" ht="14.45" customHeight="1" x14ac:dyDescent="0.25">
      <c r="B7" s="233" t="s">
        <v>68</v>
      </c>
      <c r="C7" s="234"/>
      <c r="D7" s="234"/>
      <c r="E7" s="234"/>
      <c r="F7" s="235"/>
    </row>
    <row r="8" spans="2:72" x14ac:dyDescent="0.25">
      <c r="B8" s="31" t="s">
        <v>69</v>
      </c>
      <c r="C8" s="29" t="s">
        <v>62</v>
      </c>
      <c r="D8" s="53" t="s">
        <v>70</v>
      </c>
      <c r="E8" s="53" t="s">
        <v>71</v>
      </c>
      <c r="F8" s="58" t="s">
        <v>30</v>
      </c>
    </row>
    <row r="9" spans="2:72" x14ac:dyDescent="0.25">
      <c r="B9" s="35">
        <v>3.93</v>
      </c>
      <c r="C9" s="54" t="s">
        <v>72</v>
      </c>
      <c r="D9" s="1">
        <v>2</v>
      </c>
      <c r="E9" s="166"/>
      <c r="F9" s="34">
        <f>D9*E9</f>
        <v>0</v>
      </c>
    </row>
    <row r="10" spans="2:72" x14ac:dyDescent="0.25">
      <c r="B10" s="35">
        <v>132.30000000000001</v>
      </c>
      <c r="C10" s="54" t="s">
        <v>31</v>
      </c>
      <c r="D10" s="1">
        <v>2</v>
      </c>
      <c r="E10" s="166"/>
      <c r="F10" s="34">
        <f t="shared" ref="F10:F31" si="0">D10*E10</f>
        <v>0</v>
      </c>
    </row>
    <row r="11" spans="2:72" x14ac:dyDescent="0.25">
      <c r="B11" s="35">
        <v>29.32</v>
      </c>
      <c r="C11" s="54" t="s">
        <v>32</v>
      </c>
      <c r="D11" s="1">
        <v>2</v>
      </c>
      <c r="E11" s="166"/>
      <c r="F11" s="34">
        <f t="shared" si="0"/>
        <v>0</v>
      </c>
    </row>
    <row r="12" spans="2:72" x14ac:dyDescent="0.25">
      <c r="B12" s="35">
        <v>9.6999999999999993</v>
      </c>
      <c r="C12" s="54" t="s">
        <v>33</v>
      </c>
      <c r="D12" s="1">
        <v>2</v>
      </c>
      <c r="E12" s="166"/>
      <c r="F12" s="34">
        <f t="shared" si="0"/>
        <v>0</v>
      </c>
    </row>
    <row r="13" spans="2:72" x14ac:dyDescent="0.25">
      <c r="B13" s="35">
        <v>12.45</v>
      </c>
      <c r="C13" s="54" t="s">
        <v>34</v>
      </c>
      <c r="D13" s="1">
        <v>2</v>
      </c>
      <c r="E13" s="166"/>
      <c r="F13" s="34">
        <f t="shared" si="0"/>
        <v>0</v>
      </c>
    </row>
    <row r="14" spans="2:72" x14ac:dyDescent="0.25">
      <c r="B14" s="35">
        <v>32.44</v>
      </c>
      <c r="C14" s="54" t="s">
        <v>35</v>
      </c>
      <c r="D14" s="1">
        <v>2</v>
      </c>
      <c r="E14" s="166"/>
      <c r="F14" s="34">
        <f t="shared" si="0"/>
        <v>0</v>
      </c>
    </row>
    <row r="15" spans="2:72" x14ac:dyDescent="0.25">
      <c r="B15" s="35">
        <v>0.95</v>
      </c>
      <c r="C15" s="54" t="s">
        <v>36</v>
      </c>
      <c r="D15" s="1">
        <v>2</v>
      </c>
      <c r="E15" s="166"/>
      <c r="F15" s="34">
        <f t="shared" si="0"/>
        <v>0</v>
      </c>
    </row>
    <row r="16" spans="2:72" x14ac:dyDescent="0.25">
      <c r="B16" s="35">
        <v>0.25</v>
      </c>
      <c r="C16" s="54" t="s">
        <v>37</v>
      </c>
      <c r="D16" s="1">
        <v>2</v>
      </c>
      <c r="E16" s="166"/>
      <c r="F16" s="34">
        <f t="shared" si="0"/>
        <v>0</v>
      </c>
    </row>
    <row r="17" spans="2:6" x14ac:dyDescent="0.25">
      <c r="B17" s="35">
        <v>18</v>
      </c>
      <c r="C17" s="54" t="s">
        <v>38</v>
      </c>
      <c r="D17" s="1">
        <v>2</v>
      </c>
      <c r="E17" s="166"/>
      <c r="F17" s="34">
        <f t="shared" si="0"/>
        <v>0</v>
      </c>
    </row>
    <row r="18" spans="2:6" x14ac:dyDescent="0.25">
      <c r="B18" s="35">
        <v>5.6</v>
      </c>
      <c r="C18" s="54" t="s">
        <v>39</v>
      </c>
      <c r="D18" s="1">
        <v>2</v>
      </c>
      <c r="E18" s="166"/>
      <c r="F18" s="34">
        <f t="shared" si="0"/>
        <v>0</v>
      </c>
    </row>
    <row r="19" spans="2:6" x14ac:dyDescent="0.25">
      <c r="B19" s="35">
        <v>184.95</v>
      </c>
      <c r="C19" s="54" t="s">
        <v>41</v>
      </c>
      <c r="D19" s="1">
        <v>2</v>
      </c>
      <c r="E19" s="166"/>
      <c r="F19" s="34">
        <f t="shared" si="0"/>
        <v>0</v>
      </c>
    </row>
    <row r="20" spans="2:6" x14ac:dyDescent="0.25">
      <c r="B20" s="35">
        <v>16.079999999999998</v>
      </c>
      <c r="C20" s="54" t="s">
        <v>73</v>
      </c>
      <c r="D20" s="1">
        <v>2</v>
      </c>
      <c r="E20" s="166"/>
      <c r="F20" s="34">
        <f t="shared" si="0"/>
        <v>0</v>
      </c>
    </row>
    <row r="21" spans="2:6" x14ac:dyDescent="0.25">
      <c r="B21" s="35">
        <v>70.650000000000006</v>
      </c>
      <c r="C21" s="54" t="s">
        <v>45</v>
      </c>
      <c r="D21" s="1">
        <v>2</v>
      </c>
      <c r="E21" s="166"/>
      <c r="F21" s="34">
        <f t="shared" si="0"/>
        <v>0</v>
      </c>
    </row>
    <row r="22" spans="2:6" x14ac:dyDescent="0.25">
      <c r="B22" s="35">
        <v>16</v>
      </c>
      <c r="C22" s="54" t="s">
        <v>47</v>
      </c>
      <c r="D22" s="1">
        <v>2</v>
      </c>
      <c r="E22" s="166"/>
      <c r="F22" s="34">
        <f t="shared" si="0"/>
        <v>0</v>
      </c>
    </row>
    <row r="23" spans="2:6" x14ac:dyDescent="0.25">
      <c r="B23" s="35">
        <v>2.04</v>
      </c>
      <c r="C23" s="54" t="s">
        <v>48</v>
      </c>
      <c r="D23" s="1">
        <v>2</v>
      </c>
      <c r="E23" s="166"/>
      <c r="F23" s="34">
        <f t="shared" si="0"/>
        <v>0</v>
      </c>
    </row>
    <row r="24" spans="2:6" x14ac:dyDescent="0.25">
      <c r="B24" s="35">
        <v>22.91</v>
      </c>
      <c r="C24" s="54" t="s">
        <v>49</v>
      </c>
      <c r="D24" s="1">
        <v>2</v>
      </c>
      <c r="E24" s="166"/>
      <c r="F24" s="34">
        <f t="shared" si="0"/>
        <v>0</v>
      </c>
    </row>
    <row r="25" spans="2:6" x14ac:dyDescent="0.25">
      <c r="B25" s="35">
        <v>34.020000000000003</v>
      </c>
      <c r="C25" s="54" t="s">
        <v>50</v>
      </c>
      <c r="D25" s="1">
        <v>2</v>
      </c>
      <c r="E25" s="166"/>
      <c r="F25" s="34">
        <f t="shared" si="0"/>
        <v>0</v>
      </c>
    </row>
    <row r="26" spans="2:6" x14ac:dyDescent="0.25">
      <c r="B26" s="35">
        <v>42.27</v>
      </c>
      <c r="C26" s="54" t="s">
        <v>51</v>
      </c>
      <c r="D26" s="1">
        <v>2</v>
      </c>
      <c r="E26" s="166"/>
      <c r="F26" s="34">
        <f t="shared" si="0"/>
        <v>0</v>
      </c>
    </row>
    <row r="27" spans="2:6" x14ac:dyDescent="0.25">
      <c r="B27" s="35">
        <v>119.38</v>
      </c>
      <c r="C27" s="54" t="s">
        <v>52</v>
      </c>
      <c r="D27" s="1">
        <v>2</v>
      </c>
      <c r="E27" s="166"/>
      <c r="F27" s="34">
        <f t="shared" si="0"/>
        <v>0</v>
      </c>
    </row>
    <row r="28" spans="2:6" x14ac:dyDescent="0.25">
      <c r="B28" s="35">
        <v>201</v>
      </c>
      <c r="C28" s="54" t="s">
        <v>53</v>
      </c>
      <c r="D28" s="1">
        <v>2</v>
      </c>
      <c r="E28" s="166"/>
      <c r="F28" s="34">
        <f t="shared" si="0"/>
        <v>0</v>
      </c>
    </row>
    <row r="29" spans="2:6" x14ac:dyDescent="0.25">
      <c r="B29" s="35">
        <v>0.85</v>
      </c>
      <c r="C29" s="54" t="s">
        <v>74</v>
      </c>
      <c r="D29" s="1">
        <v>2</v>
      </c>
      <c r="E29" s="166"/>
      <c r="F29" s="34">
        <f t="shared" si="0"/>
        <v>0</v>
      </c>
    </row>
    <row r="30" spans="2:6" x14ac:dyDescent="0.25">
      <c r="B30" s="35">
        <v>280.08</v>
      </c>
      <c r="C30" s="54" t="s">
        <v>54</v>
      </c>
      <c r="D30" s="1">
        <v>2</v>
      </c>
      <c r="E30" s="166"/>
      <c r="F30" s="34">
        <f t="shared" si="0"/>
        <v>0</v>
      </c>
    </row>
    <row r="31" spans="2:6" ht="15.75" thickBot="1" x14ac:dyDescent="0.3">
      <c r="B31" s="59">
        <v>1</v>
      </c>
      <c r="C31" s="64" t="s">
        <v>55</v>
      </c>
      <c r="D31" s="65">
        <v>2</v>
      </c>
      <c r="E31" s="167"/>
      <c r="F31" s="61">
        <f t="shared" si="0"/>
        <v>0</v>
      </c>
    </row>
    <row r="32" spans="2:6" ht="15.75" thickBot="1" x14ac:dyDescent="0.3">
      <c r="B32" s="249" t="s">
        <v>75</v>
      </c>
      <c r="C32" s="250"/>
      <c r="D32" s="250"/>
      <c r="E32" s="251"/>
      <c r="F32" s="62">
        <f>SUM(F9:F31)</f>
        <v>0</v>
      </c>
    </row>
    <row r="33" spans="2:6" s="41" customFormat="1" x14ac:dyDescent="0.25"/>
    <row r="34" spans="2:6" s="41" customFormat="1" ht="15.75" thickBot="1" x14ac:dyDescent="0.3"/>
    <row r="35" spans="2:6" ht="15.6" customHeight="1" thickBot="1" x14ac:dyDescent="0.3">
      <c r="B35" s="222" t="s">
        <v>76</v>
      </c>
      <c r="C35" s="223"/>
      <c r="D35" s="223"/>
      <c r="E35" s="223"/>
      <c r="F35" s="224"/>
    </row>
    <row r="36" spans="2:6" ht="14.45" customHeight="1" x14ac:dyDescent="0.25">
      <c r="B36" s="233" t="s">
        <v>77</v>
      </c>
      <c r="C36" s="234"/>
      <c r="D36" s="234"/>
      <c r="E36" s="234"/>
      <c r="F36" s="235"/>
    </row>
    <row r="37" spans="2:6" x14ac:dyDescent="0.25">
      <c r="B37" s="31" t="s">
        <v>69</v>
      </c>
      <c r="C37" s="29" t="s">
        <v>62</v>
      </c>
      <c r="D37" s="53" t="s">
        <v>70</v>
      </c>
      <c r="E37" s="53" t="s">
        <v>71</v>
      </c>
      <c r="F37" s="58" t="s">
        <v>30</v>
      </c>
    </row>
    <row r="38" spans="2:6" x14ac:dyDescent="0.25">
      <c r="B38" s="35">
        <v>169.52</v>
      </c>
      <c r="C38" s="54" t="s">
        <v>72</v>
      </c>
      <c r="D38" s="1">
        <v>2</v>
      </c>
      <c r="E38" s="166"/>
      <c r="F38" s="34">
        <f>D38*E38</f>
        <v>0</v>
      </c>
    </row>
    <row r="39" spans="2:6" x14ac:dyDescent="0.25">
      <c r="B39" s="35">
        <v>783.01</v>
      </c>
      <c r="C39" s="54" t="s">
        <v>31</v>
      </c>
      <c r="D39" s="1">
        <v>2</v>
      </c>
      <c r="E39" s="166"/>
      <c r="F39" s="34">
        <f t="shared" ref="F39:F60" si="1">D39*E39</f>
        <v>0</v>
      </c>
    </row>
    <row r="40" spans="2:6" x14ac:dyDescent="0.25">
      <c r="B40" s="35">
        <v>54.31</v>
      </c>
      <c r="C40" s="54" t="s">
        <v>32</v>
      </c>
      <c r="D40" s="1">
        <v>2</v>
      </c>
      <c r="E40" s="166"/>
      <c r="F40" s="34">
        <f t="shared" si="1"/>
        <v>0</v>
      </c>
    </row>
    <row r="41" spans="2:6" x14ac:dyDescent="0.25">
      <c r="B41" s="35">
        <v>147.35</v>
      </c>
      <c r="C41" s="54" t="s">
        <v>33</v>
      </c>
      <c r="D41" s="1">
        <v>2</v>
      </c>
      <c r="E41" s="166"/>
      <c r="F41" s="34">
        <f t="shared" si="1"/>
        <v>0</v>
      </c>
    </row>
    <row r="42" spans="2:6" x14ac:dyDescent="0.25">
      <c r="B42" s="35">
        <v>345.8</v>
      </c>
      <c r="C42" s="54" t="s">
        <v>34</v>
      </c>
      <c r="D42" s="1">
        <v>2</v>
      </c>
      <c r="E42" s="166"/>
      <c r="F42" s="34">
        <f t="shared" si="1"/>
        <v>0</v>
      </c>
    </row>
    <row r="43" spans="2:6" x14ac:dyDescent="0.25">
      <c r="B43" s="35">
        <v>67.260000000000005</v>
      </c>
      <c r="C43" s="54" t="s">
        <v>35</v>
      </c>
      <c r="D43" s="1">
        <v>2</v>
      </c>
      <c r="E43" s="166"/>
      <c r="F43" s="34">
        <f t="shared" si="1"/>
        <v>0</v>
      </c>
    </row>
    <row r="44" spans="2:6" x14ac:dyDescent="0.25">
      <c r="B44" s="35">
        <v>13.45</v>
      </c>
      <c r="C44" s="54" t="s">
        <v>36</v>
      </c>
      <c r="D44" s="1">
        <v>2</v>
      </c>
      <c r="E44" s="166"/>
      <c r="F44" s="34">
        <f t="shared" si="1"/>
        <v>0</v>
      </c>
    </row>
    <row r="45" spans="2:6" x14ac:dyDescent="0.25">
      <c r="B45" s="35">
        <v>20.36</v>
      </c>
      <c r="C45" s="54" t="s">
        <v>37</v>
      </c>
      <c r="D45" s="1">
        <v>2</v>
      </c>
      <c r="E45" s="166"/>
      <c r="F45" s="34">
        <f t="shared" si="1"/>
        <v>0</v>
      </c>
    </row>
    <row r="46" spans="2:6" x14ac:dyDescent="0.25">
      <c r="B46" s="35">
        <v>164.85</v>
      </c>
      <c r="C46" s="54" t="s">
        <v>38</v>
      </c>
      <c r="D46" s="1">
        <v>2</v>
      </c>
      <c r="E46" s="166"/>
      <c r="F46" s="34">
        <f t="shared" si="1"/>
        <v>0</v>
      </c>
    </row>
    <row r="47" spans="2:6" x14ac:dyDescent="0.25">
      <c r="B47" s="35">
        <v>43.98</v>
      </c>
      <c r="C47" s="54" t="s">
        <v>39</v>
      </c>
      <c r="D47" s="1">
        <v>2</v>
      </c>
      <c r="E47" s="166"/>
      <c r="F47" s="34">
        <f t="shared" si="1"/>
        <v>0</v>
      </c>
    </row>
    <row r="48" spans="2:6" x14ac:dyDescent="0.25">
      <c r="B48" s="35">
        <v>883.06</v>
      </c>
      <c r="C48" s="54" t="s">
        <v>41</v>
      </c>
      <c r="D48" s="1">
        <v>2</v>
      </c>
      <c r="E48" s="166"/>
      <c r="F48" s="34">
        <f t="shared" si="1"/>
        <v>0</v>
      </c>
    </row>
    <row r="49" spans="2:6" x14ac:dyDescent="0.25">
      <c r="B49" s="35">
        <v>359.04</v>
      </c>
      <c r="C49" s="54" t="s">
        <v>73</v>
      </c>
      <c r="D49" s="1">
        <v>2</v>
      </c>
      <c r="E49" s="166"/>
      <c r="F49" s="34">
        <f t="shared" si="1"/>
        <v>0</v>
      </c>
    </row>
    <row r="50" spans="2:6" x14ac:dyDescent="0.25">
      <c r="B50" s="35">
        <v>946.1</v>
      </c>
      <c r="C50" s="54" t="s">
        <v>45</v>
      </c>
      <c r="D50" s="1">
        <v>2</v>
      </c>
      <c r="E50" s="166"/>
      <c r="F50" s="34">
        <f t="shared" si="1"/>
        <v>0</v>
      </c>
    </row>
    <row r="51" spans="2:6" x14ac:dyDescent="0.25">
      <c r="B51" s="35">
        <v>196.76</v>
      </c>
      <c r="C51" s="54" t="s">
        <v>47</v>
      </c>
      <c r="D51" s="1">
        <v>2</v>
      </c>
      <c r="E51" s="166"/>
      <c r="F51" s="34">
        <f t="shared" si="1"/>
        <v>0</v>
      </c>
    </row>
    <row r="52" spans="2:6" x14ac:dyDescent="0.25">
      <c r="B52" s="35">
        <v>124.03</v>
      </c>
      <c r="C52" s="54" t="s">
        <v>48</v>
      </c>
      <c r="D52" s="1">
        <v>2</v>
      </c>
      <c r="E52" s="166"/>
      <c r="F52" s="34">
        <f t="shared" si="1"/>
        <v>0</v>
      </c>
    </row>
    <row r="53" spans="2:6" x14ac:dyDescent="0.25">
      <c r="B53" s="35">
        <v>122.04</v>
      </c>
      <c r="C53" s="54" t="s">
        <v>49</v>
      </c>
      <c r="D53" s="1">
        <v>2</v>
      </c>
      <c r="E53" s="166"/>
      <c r="F53" s="34">
        <f t="shared" si="1"/>
        <v>0</v>
      </c>
    </row>
    <row r="54" spans="2:6" x14ac:dyDescent="0.25">
      <c r="B54" s="35">
        <v>374.04</v>
      </c>
      <c r="C54" s="54" t="s">
        <v>50</v>
      </c>
      <c r="D54" s="1">
        <v>2</v>
      </c>
      <c r="E54" s="166"/>
      <c r="F54" s="34">
        <f t="shared" si="1"/>
        <v>0</v>
      </c>
    </row>
    <row r="55" spans="2:6" x14ac:dyDescent="0.25">
      <c r="B55" s="35">
        <v>220.03</v>
      </c>
      <c r="C55" s="54" t="s">
        <v>51</v>
      </c>
      <c r="D55" s="1">
        <v>2</v>
      </c>
      <c r="E55" s="166"/>
      <c r="F55" s="34">
        <f t="shared" si="1"/>
        <v>0</v>
      </c>
    </row>
    <row r="56" spans="2:6" x14ac:dyDescent="0.25">
      <c r="B56" s="35">
        <v>355.75</v>
      </c>
      <c r="C56" s="54" t="s">
        <v>52</v>
      </c>
      <c r="D56" s="1">
        <v>2</v>
      </c>
      <c r="E56" s="166"/>
      <c r="F56" s="34">
        <f t="shared" si="1"/>
        <v>0</v>
      </c>
    </row>
    <row r="57" spans="2:6" x14ac:dyDescent="0.25">
      <c r="B57" s="35">
        <v>580.88</v>
      </c>
      <c r="C57" s="54" t="s">
        <v>53</v>
      </c>
      <c r="D57" s="1">
        <v>2</v>
      </c>
      <c r="E57" s="166"/>
      <c r="F57" s="34">
        <f t="shared" si="1"/>
        <v>0</v>
      </c>
    </row>
    <row r="58" spans="2:6" x14ac:dyDescent="0.25">
      <c r="B58" s="35">
        <v>41.96</v>
      </c>
      <c r="C58" s="54" t="s">
        <v>74</v>
      </c>
      <c r="D58" s="1">
        <v>2</v>
      </c>
      <c r="E58" s="166"/>
      <c r="F58" s="34">
        <f t="shared" si="1"/>
        <v>0</v>
      </c>
    </row>
    <row r="59" spans="2:6" x14ac:dyDescent="0.25">
      <c r="B59" s="35">
        <v>588.73</v>
      </c>
      <c r="C59" s="54" t="s">
        <v>54</v>
      </c>
      <c r="D59" s="1">
        <v>2</v>
      </c>
      <c r="E59" s="166"/>
      <c r="F59" s="34">
        <f t="shared" si="1"/>
        <v>0</v>
      </c>
    </row>
    <row r="60" spans="2:6" ht="15.75" thickBot="1" x14ac:dyDescent="0.3">
      <c r="B60" s="59">
        <v>92.23</v>
      </c>
      <c r="C60" s="64" t="s">
        <v>55</v>
      </c>
      <c r="D60" s="65">
        <v>2</v>
      </c>
      <c r="E60" s="167"/>
      <c r="F60" s="61">
        <f t="shared" si="1"/>
        <v>0</v>
      </c>
    </row>
    <row r="61" spans="2:6" ht="15.75" thickBot="1" x14ac:dyDescent="0.3">
      <c r="B61" s="249" t="s">
        <v>75</v>
      </c>
      <c r="C61" s="250"/>
      <c r="D61" s="250"/>
      <c r="E61" s="251"/>
      <c r="F61" s="62">
        <f>SUM(F38:F60)</f>
        <v>0</v>
      </c>
    </row>
    <row r="62" spans="2:6" s="41" customFormat="1" x14ac:dyDescent="0.25">
      <c r="B62" s="66"/>
      <c r="C62" s="66"/>
      <c r="D62" s="66"/>
      <c r="E62" s="66"/>
      <c r="F62" s="67"/>
    </row>
    <row r="63" spans="2:6" s="41" customFormat="1" ht="15.75" thickBot="1" x14ac:dyDescent="0.3"/>
    <row r="64" spans="2:6" ht="15.75" thickBot="1" x14ac:dyDescent="0.3">
      <c r="B64" s="222" t="s">
        <v>78</v>
      </c>
      <c r="C64" s="223"/>
      <c r="D64" s="223"/>
      <c r="E64" s="223"/>
      <c r="F64" s="224"/>
    </row>
    <row r="65" spans="2:8" x14ac:dyDescent="0.25">
      <c r="B65" s="233" t="s">
        <v>79</v>
      </c>
      <c r="C65" s="234"/>
      <c r="D65" s="234"/>
      <c r="E65" s="234"/>
      <c r="F65" s="235"/>
    </row>
    <row r="66" spans="2:8" x14ac:dyDescent="0.25">
      <c r="B66" s="31" t="s">
        <v>80</v>
      </c>
      <c r="C66" s="29" t="s">
        <v>27</v>
      </c>
      <c r="D66" s="53" t="s">
        <v>70</v>
      </c>
      <c r="E66" s="53" t="s">
        <v>71</v>
      </c>
      <c r="F66" s="58" t="s">
        <v>30</v>
      </c>
    </row>
    <row r="67" spans="2:8" x14ac:dyDescent="0.25">
      <c r="B67" s="68" t="s">
        <v>81</v>
      </c>
      <c r="C67" s="55" t="s">
        <v>34</v>
      </c>
      <c r="D67" s="6">
        <v>1</v>
      </c>
      <c r="E67" s="168"/>
      <c r="F67" s="34">
        <f>D67*E67</f>
        <v>0</v>
      </c>
      <c r="H67" s="56"/>
    </row>
    <row r="68" spans="2:8" x14ac:dyDescent="0.25">
      <c r="B68" s="68" t="s">
        <v>81</v>
      </c>
      <c r="C68" s="70" t="s">
        <v>48</v>
      </c>
      <c r="D68" s="71">
        <v>1</v>
      </c>
      <c r="E68" s="169"/>
      <c r="F68" s="34">
        <f>D68*E68</f>
        <v>0</v>
      </c>
      <c r="H68" s="56"/>
    </row>
    <row r="69" spans="2:8" ht="15.75" thickBot="1" x14ac:dyDescent="0.3">
      <c r="B69" s="69" t="s">
        <v>82</v>
      </c>
      <c r="C69" s="70" t="s">
        <v>50</v>
      </c>
      <c r="D69" s="71">
        <v>1</v>
      </c>
      <c r="E69" s="170"/>
      <c r="F69" s="61">
        <f>D69*E69</f>
        <v>0</v>
      </c>
    </row>
    <row r="70" spans="2:8" ht="15.75" thickBot="1" x14ac:dyDescent="0.3">
      <c r="B70" s="249" t="s">
        <v>75</v>
      </c>
      <c r="C70" s="250"/>
      <c r="D70" s="250"/>
      <c r="E70" s="251"/>
      <c r="F70" s="62">
        <f>SUM(F67:F69)</f>
        <v>0</v>
      </c>
    </row>
    <row r="71" spans="2:8" s="41" customFormat="1" x14ac:dyDescent="0.25">
      <c r="B71" s="43"/>
      <c r="C71" s="57"/>
      <c r="D71" s="57"/>
      <c r="E71" s="57"/>
      <c r="F71" s="4"/>
    </row>
    <row r="72" spans="2:8" s="41" customFormat="1" ht="15.75" thickBot="1" x14ac:dyDescent="0.3">
      <c r="B72" s="43"/>
      <c r="C72" s="57"/>
      <c r="D72" s="57"/>
      <c r="E72" s="57"/>
      <c r="F72" s="4"/>
    </row>
    <row r="73" spans="2:8" ht="15.75" thickBot="1" x14ac:dyDescent="0.3">
      <c r="B73" s="222" t="s">
        <v>83</v>
      </c>
      <c r="C73" s="223"/>
      <c r="D73" s="223"/>
      <c r="E73" s="223"/>
      <c r="F73" s="224"/>
    </row>
    <row r="74" spans="2:8" ht="14.45" customHeight="1" x14ac:dyDescent="0.25">
      <c r="B74" s="233" t="s">
        <v>84</v>
      </c>
      <c r="C74" s="234"/>
      <c r="D74" s="234"/>
      <c r="E74" s="234"/>
      <c r="F74" s="235"/>
    </row>
    <row r="75" spans="2:8" x14ac:dyDescent="0.25">
      <c r="B75" s="31" t="s">
        <v>26</v>
      </c>
      <c r="C75" s="29" t="s">
        <v>62</v>
      </c>
      <c r="D75" s="53" t="s">
        <v>70</v>
      </c>
      <c r="E75" s="53" t="s">
        <v>71</v>
      </c>
      <c r="F75" s="58" t="s">
        <v>30</v>
      </c>
    </row>
    <row r="76" spans="2:8" x14ac:dyDescent="0.25">
      <c r="B76" s="33">
        <v>190</v>
      </c>
      <c r="C76" s="9" t="s">
        <v>72</v>
      </c>
      <c r="D76" s="2">
        <v>6</v>
      </c>
      <c r="E76" s="171"/>
      <c r="F76" s="72">
        <f t="shared" ref="F76:F95" si="2">D76*E76</f>
        <v>0</v>
      </c>
    </row>
    <row r="77" spans="2:8" x14ac:dyDescent="0.25">
      <c r="B77" s="33">
        <v>3473</v>
      </c>
      <c r="C77" s="9" t="s">
        <v>31</v>
      </c>
      <c r="D77" s="2">
        <v>6</v>
      </c>
      <c r="E77" s="171"/>
      <c r="F77" s="72">
        <f t="shared" si="2"/>
        <v>0</v>
      </c>
    </row>
    <row r="78" spans="2:8" x14ac:dyDescent="0.25">
      <c r="B78" s="35">
        <v>347</v>
      </c>
      <c r="C78" s="9" t="s">
        <v>32</v>
      </c>
      <c r="D78" s="2">
        <v>6</v>
      </c>
      <c r="E78" s="171"/>
      <c r="F78" s="72">
        <f t="shared" si="2"/>
        <v>0</v>
      </c>
    </row>
    <row r="79" spans="2:8" x14ac:dyDescent="0.25">
      <c r="B79" s="35">
        <v>308</v>
      </c>
      <c r="C79" s="9" t="s">
        <v>33</v>
      </c>
      <c r="D79" s="2">
        <v>6</v>
      </c>
      <c r="E79" s="171"/>
      <c r="F79" s="72">
        <f t="shared" si="2"/>
        <v>0</v>
      </c>
    </row>
    <row r="80" spans="2:8" x14ac:dyDescent="0.25">
      <c r="B80" s="35">
        <v>673</v>
      </c>
      <c r="C80" s="9" t="s">
        <v>35</v>
      </c>
      <c r="D80" s="2">
        <v>6</v>
      </c>
      <c r="E80" s="171"/>
      <c r="F80" s="72">
        <f t="shared" si="2"/>
        <v>0</v>
      </c>
    </row>
    <row r="81" spans="2:6" x14ac:dyDescent="0.25">
      <c r="B81" s="35">
        <v>92</v>
      </c>
      <c r="C81" s="9" t="s">
        <v>36</v>
      </c>
      <c r="D81" s="2">
        <v>6</v>
      </c>
      <c r="E81" s="171"/>
      <c r="F81" s="72">
        <f t="shared" si="2"/>
        <v>0</v>
      </c>
    </row>
    <row r="82" spans="2:6" x14ac:dyDescent="0.25">
      <c r="B82" s="35">
        <v>110</v>
      </c>
      <c r="C82" s="9" t="s">
        <v>37</v>
      </c>
      <c r="D82" s="2">
        <v>6</v>
      </c>
      <c r="E82" s="171"/>
      <c r="F82" s="72">
        <f t="shared" si="2"/>
        <v>0</v>
      </c>
    </row>
    <row r="83" spans="2:6" x14ac:dyDescent="0.25">
      <c r="B83" s="35">
        <v>644</v>
      </c>
      <c r="C83" s="9" t="s">
        <v>38</v>
      </c>
      <c r="D83" s="2">
        <v>6</v>
      </c>
      <c r="E83" s="171"/>
      <c r="F83" s="72">
        <f t="shared" si="2"/>
        <v>0</v>
      </c>
    </row>
    <row r="84" spans="2:6" x14ac:dyDescent="0.25">
      <c r="B84" s="35">
        <v>99</v>
      </c>
      <c r="C84" s="9" t="s">
        <v>39</v>
      </c>
      <c r="D84" s="2">
        <v>6</v>
      </c>
      <c r="E84" s="171"/>
      <c r="F84" s="72">
        <f t="shared" si="2"/>
        <v>0</v>
      </c>
    </row>
    <row r="85" spans="2:6" x14ac:dyDescent="0.25">
      <c r="B85" s="33">
        <v>3641</v>
      </c>
      <c r="C85" s="9" t="s">
        <v>41</v>
      </c>
      <c r="D85" s="2">
        <v>6</v>
      </c>
      <c r="E85" s="171"/>
      <c r="F85" s="72">
        <f t="shared" si="2"/>
        <v>0</v>
      </c>
    </row>
    <row r="86" spans="2:6" x14ac:dyDescent="0.25">
      <c r="B86" s="33">
        <v>424</v>
      </c>
      <c r="C86" s="9" t="s">
        <v>73</v>
      </c>
      <c r="D86" s="2">
        <v>6</v>
      </c>
      <c r="E86" s="171"/>
      <c r="F86" s="72">
        <f t="shared" si="2"/>
        <v>0</v>
      </c>
    </row>
    <row r="87" spans="2:6" x14ac:dyDescent="0.25">
      <c r="B87" s="35">
        <v>220</v>
      </c>
      <c r="C87" s="9" t="s">
        <v>48</v>
      </c>
      <c r="D87" s="2">
        <v>6</v>
      </c>
      <c r="E87" s="171"/>
      <c r="F87" s="72">
        <f t="shared" si="2"/>
        <v>0</v>
      </c>
    </row>
    <row r="88" spans="2:6" x14ac:dyDescent="0.25">
      <c r="B88" s="35">
        <v>595</v>
      </c>
      <c r="C88" s="9" t="s">
        <v>49</v>
      </c>
      <c r="D88" s="2">
        <v>6</v>
      </c>
      <c r="E88" s="171"/>
      <c r="F88" s="72">
        <f t="shared" si="2"/>
        <v>0</v>
      </c>
    </row>
    <row r="89" spans="2:6" x14ac:dyDescent="0.25">
      <c r="B89" s="35">
        <v>710</v>
      </c>
      <c r="C89" s="9" t="s">
        <v>50</v>
      </c>
      <c r="D89" s="2">
        <v>6</v>
      </c>
      <c r="E89" s="171"/>
      <c r="F89" s="72">
        <f t="shared" si="2"/>
        <v>0</v>
      </c>
    </row>
    <row r="90" spans="2:6" x14ac:dyDescent="0.25">
      <c r="B90" s="35">
        <v>331</v>
      </c>
      <c r="C90" s="9" t="s">
        <v>51</v>
      </c>
      <c r="D90" s="2">
        <v>6</v>
      </c>
      <c r="E90" s="171"/>
      <c r="F90" s="72">
        <f t="shared" si="2"/>
        <v>0</v>
      </c>
    </row>
    <row r="91" spans="2:6" x14ac:dyDescent="0.25">
      <c r="B91" s="35">
        <v>759</v>
      </c>
      <c r="C91" s="9" t="s">
        <v>52</v>
      </c>
      <c r="D91" s="2">
        <v>6</v>
      </c>
      <c r="E91" s="171"/>
      <c r="F91" s="72">
        <f t="shared" si="2"/>
        <v>0</v>
      </c>
    </row>
    <row r="92" spans="2:6" x14ac:dyDescent="0.25">
      <c r="B92" s="33">
        <v>1419</v>
      </c>
      <c r="C92" s="9" t="s">
        <v>53</v>
      </c>
      <c r="D92" s="2">
        <v>6</v>
      </c>
      <c r="E92" s="171"/>
      <c r="F92" s="72">
        <f t="shared" si="2"/>
        <v>0</v>
      </c>
    </row>
    <row r="93" spans="2:6" x14ac:dyDescent="0.25">
      <c r="B93" s="35">
        <v>111</v>
      </c>
      <c r="C93" s="9" t="s">
        <v>74</v>
      </c>
      <c r="D93" s="2">
        <v>6</v>
      </c>
      <c r="E93" s="171"/>
      <c r="F93" s="72">
        <f t="shared" si="2"/>
        <v>0</v>
      </c>
    </row>
    <row r="94" spans="2:6" x14ac:dyDescent="0.25">
      <c r="B94" s="33">
        <v>2019</v>
      </c>
      <c r="C94" s="9" t="s">
        <v>54</v>
      </c>
      <c r="D94" s="2">
        <v>6</v>
      </c>
      <c r="E94" s="171"/>
      <c r="F94" s="72">
        <f t="shared" si="2"/>
        <v>0</v>
      </c>
    </row>
    <row r="95" spans="2:6" ht="15.75" thickBot="1" x14ac:dyDescent="0.3">
      <c r="B95" s="59">
        <v>271</v>
      </c>
      <c r="C95" s="63" t="s">
        <v>55</v>
      </c>
      <c r="D95" s="74">
        <v>6</v>
      </c>
      <c r="E95" s="172"/>
      <c r="F95" s="77">
        <f t="shared" si="2"/>
        <v>0</v>
      </c>
    </row>
    <row r="96" spans="2:6" ht="15.75" thickBot="1" x14ac:dyDescent="0.3">
      <c r="B96" s="228" t="s">
        <v>75</v>
      </c>
      <c r="C96" s="229"/>
      <c r="D96" s="229"/>
      <c r="E96" s="229"/>
      <c r="F96" s="78">
        <f>SUM(F76:F95)</f>
        <v>0</v>
      </c>
    </row>
    <row r="97" spans="2:6" s="41" customFormat="1" x14ac:dyDescent="0.25"/>
    <row r="98" spans="2:6" s="41" customFormat="1" ht="15.75" thickBot="1" x14ac:dyDescent="0.3">
      <c r="B98" s="43"/>
      <c r="C98" s="43"/>
      <c r="D98" s="43"/>
      <c r="E98" s="43"/>
      <c r="F98" s="43"/>
    </row>
    <row r="99" spans="2:6" ht="15" customHeight="1" x14ac:dyDescent="0.25">
      <c r="B99" s="230" t="s">
        <v>85</v>
      </c>
      <c r="C99" s="231"/>
      <c r="D99" s="231"/>
      <c r="E99" s="231"/>
      <c r="F99" s="232"/>
    </row>
    <row r="100" spans="2:6" ht="15" customHeight="1" x14ac:dyDescent="0.25">
      <c r="B100" s="246" t="s">
        <v>86</v>
      </c>
      <c r="C100" s="247"/>
      <c r="D100" s="247"/>
      <c r="E100" s="247"/>
      <c r="F100" s="248"/>
    </row>
    <row r="101" spans="2:6" x14ac:dyDescent="0.25">
      <c r="B101" s="236" t="s">
        <v>87</v>
      </c>
      <c r="C101" s="237"/>
      <c r="D101" s="29" t="s">
        <v>88</v>
      </c>
      <c r="E101" s="29" t="s">
        <v>89</v>
      </c>
      <c r="F101" s="73" t="s">
        <v>30</v>
      </c>
    </row>
    <row r="102" spans="2:6" x14ac:dyDescent="0.25">
      <c r="B102" s="238" t="s">
        <v>90</v>
      </c>
      <c r="C102" s="239"/>
      <c r="D102" s="5">
        <v>12</v>
      </c>
      <c r="E102" s="171"/>
      <c r="F102" s="72">
        <f>E102*D102</f>
        <v>0</v>
      </c>
    </row>
    <row r="103" spans="2:6" x14ac:dyDescent="0.25">
      <c r="B103" s="240" t="s">
        <v>91</v>
      </c>
      <c r="C103" s="241"/>
      <c r="D103" s="5">
        <v>12</v>
      </c>
      <c r="E103" s="171"/>
      <c r="F103" s="72">
        <f>E103*D103</f>
        <v>0</v>
      </c>
    </row>
    <row r="104" spans="2:6" x14ac:dyDescent="0.25">
      <c r="B104" s="242" t="s">
        <v>92</v>
      </c>
      <c r="C104" s="243"/>
      <c r="D104" s="5">
        <v>8</v>
      </c>
      <c r="E104" s="171"/>
      <c r="F104" s="72">
        <f>E104*D104</f>
        <v>0</v>
      </c>
    </row>
    <row r="105" spans="2:6" ht="15.75" thickBot="1" x14ac:dyDescent="0.3">
      <c r="B105" s="244" t="s">
        <v>93</v>
      </c>
      <c r="C105" s="245"/>
      <c r="D105" s="86">
        <v>2</v>
      </c>
      <c r="E105" s="172"/>
      <c r="F105" s="77">
        <f>E105*D105</f>
        <v>0</v>
      </c>
    </row>
    <row r="106" spans="2:6" ht="15.75" thickBot="1" x14ac:dyDescent="0.3">
      <c r="B106" s="228" t="s">
        <v>75</v>
      </c>
      <c r="C106" s="229"/>
      <c r="D106" s="229"/>
      <c r="E106" s="229"/>
      <c r="F106" s="78">
        <f>SUM(F102:F105)</f>
        <v>0</v>
      </c>
    </row>
    <row r="107" spans="2:6" s="41" customFormat="1" x14ac:dyDescent="0.25"/>
    <row r="108" spans="2:6" s="41" customFormat="1" ht="15.75" thickBot="1" x14ac:dyDescent="0.3">
      <c r="B108" s="43"/>
      <c r="C108" s="43"/>
      <c r="D108" s="43"/>
      <c r="E108" s="43"/>
      <c r="F108" s="43"/>
    </row>
    <row r="109" spans="2:6" ht="15.75" thickBot="1" x14ac:dyDescent="0.3">
      <c r="B109" s="222" t="s">
        <v>94</v>
      </c>
      <c r="C109" s="223"/>
      <c r="D109" s="223"/>
      <c r="E109" s="223"/>
      <c r="F109" s="224"/>
    </row>
    <row r="110" spans="2:6" ht="14.45" customHeight="1" x14ac:dyDescent="0.25">
      <c r="B110" s="233" t="s">
        <v>95</v>
      </c>
      <c r="C110" s="234"/>
      <c r="D110" s="234"/>
      <c r="E110" s="234"/>
      <c r="F110" s="235"/>
    </row>
    <row r="111" spans="2:6" x14ac:dyDescent="0.25">
      <c r="B111" s="31" t="s">
        <v>96</v>
      </c>
      <c r="C111" s="29" t="s">
        <v>62</v>
      </c>
      <c r="D111" s="53" t="s">
        <v>97</v>
      </c>
      <c r="E111" s="53" t="s">
        <v>71</v>
      </c>
      <c r="F111" s="58" t="s">
        <v>30</v>
      </c>
    </row>
    <row r="112" spans="2:6" x14ac:dyDescent="0.25">
      <c r="B112" s="75">
        <v>1</v>
      </c>
      <c r="C112" s="9" t="s">
        <v>31</v>
      </c>
      <c r="D112" s="2">
        <v>1</v>
      </c>
      <c r="E112" s="171"/>
      <c r="F112" s="72">
        <f>D112*E112*0.5</f>
        <v>0</v>
      </c>
    </row>
    <row r="113" spans="2:15" x14ac:dyDescent="0.25">
      <c r="B113" s="75">
        <v>2</v>
      </c>
      <c r="C113" s="9" t="s">
        <v>41</v>
      </c>
      <c r="D113" s="2">
        <v>1</v>
      </c>
      <c r="E113" s="171"/>
      <c r="F113" s="72">
        <f t="shared" ref="F113:F117" si="3">D113*E113*0.5</f>
        <v>0</v>
      </c>
    </row>
    <row r="114" spans="2:15" x14ac:dyDescent="0.25">
      <c r="B114" s="75">
        <v>1</v>
      </c>
      <c r="C114" s="9" t="s">
        <v>49</v>
      </c>
      <c r="D114" s="2">
        <v>1</v>
      </c>
      <c r="E114" s="171"/>
      <c r="F114" s="72">
        <f t="shared" si="3"/>
        <v>0</v>
      </c>
    </row>
    <row r="115" spans="2:15" x14ac:dyDescent="0.25">
      <c r="B115" s="75">
        <v>1</v>
      </c>
      <c r="C115" s="9" t="s">
        <v>50</v>
      </c>
      <c r="D115" s="2">
        <v>1</v>
      </c>
      <c r="E115" s="171"/>
      <c r="F115" s="72">
        <f t="shared" si="3"/>
        <v>0</v>
      </c>
    </row>
    <row r="116" spans="2:15" x14ac:dyDescent="0.25">
      <c r="B116" s="75">
        <v>1</v>
      </c>
      <c r="C116" s="9" t="s">
        <v>52</v>
      </c>
      <c r="D116" s="2">
        <v>1</v>
      </c>
      <c r="E116" s="171"/>
      <c r="F116" s="72">
        <f t="shared" si="3"/>
        <v>0</v>
      </c>
    </row>
    <row r="117" spans="2:15" ht="15.75" thickBot="1" x14ac:dyDescent="0.3">
      <c r="B117" s="76">
        <v>2</v>
      </c>
      <c r="C117" s="63" t="s">
        <v>54</v>
      </c>
      <c r="D117" s="74">
        <v>1</v>
      </c>
      <c r="E117" s="172"/>
      <c r="F117" s="72">
        <f t="shared" si="3"/>
        <v>0</v>
      </c>
    </row>
    <row r="118" spans="2:15" ht="15.75" thickBot="1" x14ac:dyDescent="0.3">
      <c r="B118" s="228" t="s">
        <v>75</v>
      </c>
      <c r="C118" s="229"/>
      <c r="D118" s="229"/>
      <c r="E118" s="229"/>
      <c r="F118" s="62">
        <f>SUM(F112:F117)</f>
        <v>0</v>
      </c>
    </row>
    <row r="119" spans="2:15" s="41" customFormat="1" x14ac:dyDescent="0.25">
      <c r="B119" s="43"/>
      <c r="C119" s="43"/>
      <c r="D119" s="43"/>
      <c r="E119" s="43"/>
      <c r="F119" s="43"/>
    </row>
    <row r="120" spans="2:15" s="41" customFormat="1" ht="15.75" thickBot="1" x14ac:dyDescent="0.3">
      <c r="C120" s="43"/>
      <c r="D120" s="43"/>
      <c r="E120" s="43"/>
      <c r="F120" s="43"/>
    </row>
    <row r="121" spans="2:15" ht="15.75" thickBot="1" x14ac:dyDescent="0.3">
      <c r="B121" s="255" t="s">
        <v>98</v>
      </c>
      <c r="C121" s="256"/>
      <c r="D121" s="256"/>
      <c r="E121" s="256"/>
      <c r="F121" s="256"/>
      <c r="G121" s="256"/>
      <c r="H121" s="257"/>
    </row>
    <row r="122" spans="2:15" ht="14.45" customHeight="1" thickBot="1" x14ac:dyDescent="0.3">
      <c r="B122" s="258" t="s">
        <v>99</v>
      </c>
      <c r="C122" s="259"/>
      <c r="D122" s="259"/>
      <c r="E122" s="259"/>
      <c r="F122" s="259"/>
      <c r="G122" s="259"/>
      <c r="H122" s="260"/>
    </row>
    <row r="123" spans="2:15" x14ac:dyDescent="0.25">
      <c r="B123" s="94" t="s">
        <v>26</v>
      </c>
      <c r="C123" s="95" t="s">
        <v>27</v>
      </c>
      <c r="D123" s="134" t="s">
        <v>100</v>
      </c>
      <c r="E123" s="134" t="s">
        <v>70</v>
      </c>
      <c r="F123" s="134" t="s">
        <v>185</v>
      </c>
      <c r="G123" s="134" t="s">
        <v>71</v>
      </c>
      <c r="H123" s="135" t="s">
        <v>30</v>
      </c>
    </row>
    <row r="124" spans="2:15" x14ac:dyDescent="0.25">
      <c r="B124" s="33">
        <v>19</v>
      </c>
      <c r="C124" s="9" t="s">
        <v>72</v>
      </c>
      <c r="D124" s="3" t="s">
        <v>101</v>
      </c>
      <c r="E124" s="3">
        <v>1</v>
      </c>
      <c r="F124" s="173"/>
      <c r="G124" s="139">
        <f>B124*F124</f>
        <v>0</v>
      </c>
      <c r="H124" s="80">
        <f>E124*G124</f>
        <v>0</v>
      </c>
    </row>
    <row r="125" spans="2:15" x14ac:dyDescent="0.25">
      <c r="B125" s="33">
        <v>67</v>
      </c>
      <c r="C125" s="7"/>
      <c r="D125" s="3" t="s">
        <v>102</v>
      </c>
      <c r="E125" s="3">
        <v>1</v>
      </c>
      <c r="F125" s="174"/>
      <c r="G125" s="139">
        <f t="shared" ref="G125:G187" si="4">B125*F125</f>
        <v>0</v>
      </c>
      <c r="H125" s="80">
        <f t="shared" ref="H125:H155" si="5">E125*G125</f>
        <v>0</v>
      </c>
    </row>
    <row r="126" spans="2:15" x14ac:dyDescent="0.25">
      <c r="B126" s="33">
        <v>7</v>
      </c>
      <c r="C126" s="8"/>
      <c r="D126" s="3" t="s">
        <v>103</v>
      </c>
      <c r="E126" s="3">
        <v>1</v>
      </c>
      <c r="F126" s="174"/>
      <c r="G126" s="139">
        <f t="shared" si="4"/>
        <v>0</v>
      </c>
      <c r="H126" s="80">
        <f t="shared" si="5"/>
        <v>0</v>
      </c>
    </row>
    <row r="127" spans="2:15" x14ac:dyDescent="0.25">
      <c r="B127" s="33">
        <v>97</v>
      </c>
      <c r="C127" s="8"/>
      <c r="D127" s="3" t="s">
        <v>104</v>
      </c>
      <c r="E127" s="3">
        <v>1</v>
      </c>
      <c r="F127" s="174"/>
      <c r="G127" s="139">
        <f t="shared" si="4"/>
        <v>0</v>
      </c>
      <c r="H127" s="80">
        <f t="shared" si="5"/>
        <v>0</v>
      </c>
    </row>
    <row r="128" spans="2:15" x14ac:dyDescent="0.25">
      <c r="B128" s="33">
        <v>991</v>
      </c>
      <c r="C128" s="9" t="s">
        <v>31</v>
      </c>
      <c r="D128" s="3" t="s">
        <v>105</v>
      </c>
      <c r="E128" s="3">
        <v>1</v>
      </c>
      <c r="F128" s="174"/>
      <c r="G128" s="139">
        <f t="shared" si="4"/>
        <v>0</v>
      </c>
      <c r="H128" s="80">
        <f t="shared" si="5"/>
        <v>0</v>
      </c>
      <c r="I128" s="56"/>
      <c r="J128" s="56"/>
      <c r="K128" s="56"/>
      <c r="L128" s="56"/>
      <c r="M128" s="56"/>
      <c r="N128" s="56"/>
      <c r="O128" s="56"/>
    </row>
    <row r="129" spans="2:15" x14ac:dyDescent="0.25">
      <c r="B129" s="33">
        <v>692</v>
      </c>
      <c r="C129" s="9"/>
      <c r="D129" s="3" t="s">
        <v>104</v>
      </c>
      <c r="E129" s="3">
        <v>1</v>
      </c>
      <c r="F129" s="174"/>
      <c r="G129" s="139">
        <f t="shared" si="4"/>
        <v>0</v>
      </c>
      <c r="H129" s="80">
        <f t="shared" si="5"/>
        <v>0</v>
      </c>
      <c r="I129" s="56"/>
      <c r="J129" s="56"/>
      <c r="K129" s="56"/>
      <c r="L129" s="56"/>
      <c r="M129" s="56"/>
      <c r="N129" s="56"/>
      <c r="O129" s="56"/>
    </row>
    <row r="130" spans="2:15" x14ac:dyDescent="0.25">
      <c r="B130" s="33">
        <v>435</v>
      </c>
      <c r="C130" s="9"/>
      <c r="D130" s="3" t="s">
        <v>104</v>
      </c>
      <c r="E130" s="3">
        <v>3</v>
      </c>
      <c r="F130" s="174"/>
      <c r="G130" s="139">
        <f t="shared" si="4"/>
        <v>0</v>
      </c>
      <c r="H130" s="80">
        <f t="shared" si="5"/>
        <v>0</v>
      </c>
      <c r="I130" s="56"/>
      <c r="J130" s="56"/>
      <c r="K130" s="56"/>
      <c r="L130" s="56"/>
      <c r="M130" s="56"/>
      <c r="N130" s="56"/>
      <c r="O130" s="56"/>
    </row>
    <row r="131" spans="2:15" x14ac:dyDescent="0.25">
      <c r="B131" s="33">
        <v>621.11</v>
      </c>
      <c r="C131" s="9"/>
      <c r="D131" s="3" t="s">
        <v>103</v>
      </c>
      <c r="E131" s="3">
        <v>1</v>
      </c>
      <c r="F131" s="174"/>
      <c r="G131" s="139">
        <f t="shared" si="4"/>
        <v>0</v>
      </c>
      <c r="H131" s="80">
        <f t="shared" si="5"/>
        <v>0</v>
      </c>
      <c r="I131" s="56"/>
      <c r="J131" s="56"/>
      <c r="K131" s="56"/>
      <c r="L131" s="56"/>
      <c r="M131" s="56"/>
      <c r="N131" s="56"/>
      <c r="O131" s="56"/>
    </row>
    <row r="132" spans="2:15" x14ac:dyDescent="0.25">
      <c r="B132" s="33">
        <v>264.76</v>
      </c>
      <c r="C132" s="9" t="s">
        <v>32</v>
      </c>
      <c r="D132" s="3" t="s">
        <v>106</v>
      </c>
      <c r="E132" s="3">
        <v>1</v>
      </c>
      <c r="F132" s="174"/>
      <c r="G132" s="139">
        <f t="shared" si="4"/>
        <v>0</v>
      </c>
      <c r="H132" s="80">
        <f t="shared" si="5"/>
        <v>0</v>
      </c>
      <c r="I132" s="56"/>
      <c r="J132" s="56"/>
      <c r="K132" s="56"/>
      <c r="L132" s="56"/>
      <c r="M132" s="56"/>
      <c r="N132" s="56"/>
      <c r="O132" s="56"/>
    </row>
    <row r="133" spans="2:15" x14ac:dyDescent="0.25">
      <c r="B133" s="33">
        <v>18.239999999999998</v>
      </c>
      <c r="C133" s="9"/>
      <c r="D133" s="3" t="s">
        <v>103</v>
      </c>
      <c r="E133" s="3">
        <v>1</v>
      </c>
      <c r="F133" s="174"/>
      <c r="G133" s="139">
        <f t="shared" si="4"/>
        <v>0</v>
      </c>
      <c r="H133" s="80">
        <f t="shared" si="5"/>
        <v>0</v>
      </c>
      <c r="I133" s="56"/>
      <c r="J133" s="56"/>
      <c r="K133" s="56"/>
      <c r="L133" s="56"/>
      <c r="M133" s="56"/>
      <c r="N133" s="56"/>
      <c r="O133" s="56"/>
    </row>
    <row r="134" spans="2:15" x14ac:dyDescent="0.25">
      <c r="B134" s="33">
        <v>18.25</v>
      </c>
      <c r="C134" s="9"/>
      <c r="D134" s="3" t="s">
        <v>101</v>
      </c>
      <c r="E134" s="3">
        <v>1</v>
      </c>
      <c r="F134" s="174"/>
      <c r="G134" s="139">
        <f t="shared" si="4"/>
        <v>0</v>
      </c>
      <c r="H134" s="80">
        <f t="shared" si="5"/>
        <v>0</v>
      </c>
    </row>
    <row r="135" spans="2:15" x14ac:dyDescent="0.25">
      <c r="B135" s="33">
        <v>161.4</v>
      </c>
      <c r="C135" s="9" t="s">
        <v>33</v>
      </c>
      <c r="D135" s="3" t="s">
        <v>105</v>
      </c>
      <c r="E135" s="3">
        <v>1</v>
      </c>
      <c r="F135" s="174"/>
      <c r="G135" s="139">
        <f t="shared" si="4"/>
        <v>0</v>
      </c>
      <c r="H135" s="80">
        <f t="shared" si="5"/>
        <v>0</v>
      </c>
    </row>
    <row r="136" spans="2:15" x14ac:dyDescent="0.25">
      <c r="B136" s="33">
        <v>64.45</v>
      </c>
      <c r="C136" s="9"/>
      <c r="D136" s="3" t="s">
        <v>104</v>
      </c>
      <c r="E136" s="3">
        <v>1</v>
      </c>
      <c r="F136" s="174"/>
      <c r="G136" s="139">
        <f t="shared" si="4"/>
        <v>0</v>
      </c>
      <c r="H136" s="80">
        <f t="shared" si="5"/>
        <v>0</v>
      </c>
    </row>
    <row r="137" spans="2:15" x14ac:dyDescent="0.25">
      <c r="B137" s="33">
        <v>52.2</v>
      </c>
      <c r="C137" s="9"/>
      <c r="D137" s="3" t="s">
        <v>103</v>
      </c>
      <c r="E137" s="3">
        <v>1</v>
      </c>
      <c r="F137" s="174"/>
      <c r="G137" s="139">
        <f t="shared" si="4"/>
        <v>0</v>
      </c>
      <c r="H137" s="80">
        <f t="shared" si="5"/>
        <v>0</v>
      </c>
    </row>
    <row r="138" spans="2:15" x14ac:dyDescent="0.25">
      <c r="B138" s="33">
        <v>35</v>
      </c>
      <c r="C138" s="9" t="s">
        <v>34</v>
      </c>
      <c r="D138" s="3" t="s">
        <v>101</v>
      </c>
      <c r="E138" s="3">
        <v>1</v>
      </c>
      <c r="F138" s="174"/>
      <c r="G138" s="139">
        <f t="shared" si="4"/>
        <v>0</v>
      </c>
      <c r="H138" s="80">
        <f t="shared" si="5"/>
        <v>0</v>
      </c>
    </row>
    <row r="139" spans="2:15" x14ac:dyDescent="0.25">
      <c r="B139" s="33">
        <v>311</v>
      </c>
      <c r="C139" s="9"/>
      <c r="D139" s="3" t="s">
        <v>104</v>
      </c>
      <c r="E139" s="3">
        <v>1</v>
      </c>
      <c r="F139" s="174"/>
      <c r="G139" s="139">
        <f t="shared" si="4"/>
        <v>0</v>
      </c>
      <c r="H139" s="80">
        <f t="shared" si="5"/>
        <v>0</v>
      </c>
    </row>
    <row r="140" spans="2:15" x14ac:dyDescent="0.25">
      <c r="B140" s="33">
        <v>209</v>
      </c>
      <c r="C140" s="9" t="s">
        <v>35</v>
      </c>
      <c r="D140" s="3" t="s">
        <v>107</v>
      </c>
      <c r="E140" s="3">
        <v>1</v>
      </c>
      <c r="F140" s="174"/>
      <c r="G140" s="139">
        <f t="shared" si="4"/>
        <v>0</v>
      </c>
      <c r="H140" s="80">
        <f t="shared" si="5"/>
        <v>0</v>
      </c>
    </row>
    <row r="141" spans="2:15" x14ac:dyDescent="0.25">
      <c r="B141" s="33">
        <v>9.0299999999999994</v>
      </c>
      <c r="C141" s="9"/>
      <c r="D141" s="3" t="s">
        <v>108</v>
      </c>
      <c r="E141" s="3">
        <v>1</v>
      </c>
      <c r="F141" s="174"/>
      <c r="G141" s="139">
        <f t="shared" si="4"/>
        <v>0</v>
      </c>
      <c r="H141" s="80">
        <f t="shared" si="5"/>
        <v>0</v>
      </c>
    </row>
    <row r="142" spans="2:15" x14ac:dyDescent="0.25">
      <c r="B142" s="33">
        <v>56.79</v>
      </c>
      <c r="C142" s="9"/>
      <c r="D142" s="3" t="s">
        <v>103</v>
      </c>
      <c r="E142" s="3">
        <v>1</v>
      </c>
      <c r="F142" s="174"/>
      <c r="G142" s="139">
        <f t="shared" si="4"/>
        <v>0</v>
      </c>
      <c r="H142" s="80">
        <f t="shared" si="5"/>
        <v>0</v>
      </c>
    </row>
    <row r="143" spans="2:15" x14ac:dyDescent="0.25">
      <c r="B143" s="33">
        <v>70</v>
      </c>
      <c r="C143" s="9" t="s">
        <v>36</v>
      </c>
      <c r="D143" s="3" t="s">
        <v>101</v>
      </c>
      <c r="E143" s="3">
        <v>1</v>
      </c>
      <c r="F143" s="174"/>
      <c r="G143" s="139">
        <f t="shared" si="4"/>
        <v>0</v>
      </c>
      <c r="H143" s="80">
        <f t="shared" si="5"/>
        <v>0</v>
      </c>
    </row>
    <row r="144" spans="2:15" x14ac:dyDescent="0.25">
      <c r="B144" s="33">
        <v>64.2</v>
      </c>
      <c r="C144" s="9" t="s">
        <v>37</v>
      </c>
      <c r="D144" s="3" t="s">
        <v>107</v>
      </c>
      <c r="E144" s="3">
        <v>1</v>
      </c>
      <c r="F144" s="174"/>
      <c r="G144" s="139">
        <f t="shared" si="4"/>
        <v>0</v>
      </c>
      <c r="H144" s="80">
        <f t="shared" si="5"/>
        <v>0</v>
      </c>
    </row>
    <row r="145" spans="2:8" x14ac:dyDescent="0.25">
      <c r="B145" s="33">
        <v>19</v>
      </c>
      <c r="C145" s="9"/>
      <c r="D145" s="3" t="s">
        <v>109</v>
      </c>
      <c r="E145" s="3">
        <v>1</v>
      </c>
      <c r="F145" s="174"/>
      <c r="G145" s="139">
        <f t="shared" si="4"/>
        <v>0</v>
      </c>
      <c r="H145" s="80">
        <f t="shared" si="5"/>
        <v>0</v>
      </c>
    </row>
    <row r="146" spans="2:8" x14ac:dyDescent="0.25">
      <c r="B146" s="33">
        <v>10</v>
      </c>
      <c r="C146" s="9"/>
      <c r="D146" s="3" t="s">
        <v>110</v>
      </c>
      <c r="E146" s="3">
        <v>1</v>
      </c>
      <c r="F146" s="174"/>
      <c r="G146" s="139">
        <f t="shared" si="4"/>
        <v>0</v>
      </c>
      <c r="H146" s="80">
        <f t="shared" si="5"/>
        <v>0</v>
      </c>
    </row>
    <row r="147" spans="2:8" x14ac:dyDescent="0.25">
      <c r="B147" s="33">
        <v>280.10000000000002</v>
      </c>
      <c r="C147" s="9" t="s">
        <v>38</v>
      </c>
      <c r="D147" s="3" t="s">
        <v>107</v>
      </c>
      <c r="E147" s="3">
        <v>1</v>
      </c>
      <c r="F147" s="174"/>
      <c r="G147" s="139">
        <f t="shared" si="4"/>
        <v>0</v>
      </c>
      <c r="H147" s="80">
        <f t="shared" si="5"/>
        <v>0</v>
      </c>
    </row>
    <row r="148" spans="2:8" x14ac:dyDescent="0.25">
      <c r="B148" s="33">
        <v>363.3</v>
      </c>
      <c r="C148" s="9"/>
      <c r="D148" s="3" t="s">
        <v>103</v>
      </c>
      <c r="E148" s="3">
        <v>1</v>
      </c>
      <c r="F148" s="174"/>
      <c r="G148" s="139">
        <f t="shared" si="4"/>
        <v>0</v>
      </c>
      <c r="H148" s="80">
        <f t="shared" si="5"/>
        <v>0</v>
      </c>
    </row>
    <row r="149" spans="2:8" x14ac:dyDescent="0.25">
      <c r="B149" s="33">
        <v>280.10000000000002</v>
      </c>
      <c r="C149" s="8" t="s">
        <v>111</v>
      </c>
      <c r="D149" s="3" t="s">
        <v>103</v>
      </c>
      <c r="E149" s="3">
        <v>4</v>
      </c>
      <c r="F149" s="174"/>
      <c r="G149" s="139">
        <f t="shared" si="4"/>
        <v>0</v>
      </c>
      <c r="H149" s="80">
        <f t="shared" si="5"/>
        <v>0</v>
      </c>
    </row>
    <row r="150" spans="2:8" x14ac:dyDescent="0.25">
      <c r="B150" s="33">
        <v>9.18</v>
      </c>
      <c r="C150" s="9" t="s">
        <v>39</v>
      </c>
      <c r="D150" s="3" t="s">
        <v>105</v>
      </c>
      <c r="E150" s="3">
        <v>1</v>
      </c>
      <c r="F150" s="174"/>
      <c r="G150" s="139">
        <f t="shared" si="4"/>
        <v>0</v>
      </c>
      <c r="H150" s="80">
        <f t="shared" si="5"/>
        <v>0</v>
      </c>
    </row>
    <row r="151" spans="2:8" x14ac:dyDescent="0.25">
      <c r="B151" s="33">
        <v>59.62</v>
      </c>
      <c r="C151" s="9"/>
      <c r="D151" s="3" t="s">
        <v>103</v>
      </c>
      <c r="E151" s="3">
        <v>1</v>
      </c>
      <c r="F151" s="174"/>
      <c r="G151" s="139">
        <f t="shared" si="4"/>
        <v>0</v>
      </c>
      <c r="H151" s="80">
        <f t="shared" si="5"/>
        <v>0</v>
      </c>
    </row>
    <row r="152" spans="2:8" x14ac:dyDescent="0.25">
      <c r="B152" s="33">
        <v>107</v>
      </c>
      <c r="C152" s="9" t="s">
        <v>40</v>
      </c>
      <c r="D152" s="3" t="s">
        <v>106</v>
      </c>
      <c r="E152" s="3">
        <v>1</v>
      </c>
      <c r="F152" s="174"/>
      <c r="G152" s="139">
        <f t="shared" si="4"/>
        <v>0</v>
      </c>
      <c r="H152" s="80">
        <f t="shared" si="5"/>
        <v>0</v>
      </c>
    </row>
    <row r="153" spans="2:8" x14ac:dyDescent="0.25">
      <c r="B153" s="33">
        <v>1130</v>
      </c>
      <c r="C153" s="9" t="s">
        <v>112</v>
      </c>
      <c r="D153" s="3" t="s">
        <v>106</v>
      </c>
      <c r="E153" s="3">
        <v>1</v>
      </c>
      <c r="F153" s="174"/>
      <c r="G153" s="139">
        <f t="shared" si="4"/>
        <v>0</v>
      </c>
      <c r="H153" s="80">
        <f t="shared" si="5"/>
        <v>0</v>
      </c>
    </row>
    <row r="154" spans="2:8" x14ac:dyDescent="0.25">
      <c r="B154" s="33">
        <v>201</v>
      </c>
      <c r="C154" s="8"/>
      <c r="D154" s="3" t="s">
        <v>104</v>
      </c>
      <c r="E154" s="3">
        <v>1</v>
      </c>
      <c r="F154" s="174"/>
      <c r="G154" s="139">
        <f t="shared" si="4"/>
        <v>0</v>
      </c>
      <c r="H154" s="80">
        <f t="shared" si="5"/>
        <v>0</v>
      </c>
    </row>
    <row r="155" spans="2:8" x14ac:dyDescent="0.25">
      <c r="B155" s="33">
        <v>1899</v>
      </c>
      <c r="C155" s="8"/>
      <c r="D155" s="3" t="s">
        <v>101</v>
      </c>
      <c r="E155" s="3">
        <v>1</v>
      </c>
      <c r="F155" s="174"/>
      <c r="G155" s="139">
        <f t="shared" si="4"/>
        <v>0</v>
      </c>
      <c r="H155" s="80">
        <f t="shared" si="5"/>
        <v>0</v>
      </c>
    </row>
    <row r="156" spans="2:8" x14ac:dyDescent="0.25">
      <c r="B156" s="33">
        <v>136</v>
      </c>
      <c r="C156" s="8"/>
      <c r="D156" s="3" t="s">
        <v>103</v>
      </c>
      <c r="E156" s="3">
        <v>1</v>
      </c>
      <c r="F156" s="174"/>
      <c r="G156" s="139">
        <f t="shared" si="4"/>
        <v>0</v>
      </c>
      <c r="H156" s="80">
        <f t="shared" ref="H156:H187" si="6">E156*G156</f>
        <v>0</v>
      </c>
    </row>
    <row r="157" spans="2:8" x14ac:dyDescent="0.25">
      <c r="B157" s="33">
        <v>75.45</v>
      </c>
      <c r="C157" s="8"/>
      <c r="D157" s="3" t="s">
        <v>113</v>
      </c>
      <c r="E157" s="3">
        <v>1</v>
      </c>
      <c r="F157" s="174"/>
      <c r="G157" s="139">
        <f t="shared" si="4"/>
        <v>0</v>
      </c>
      <c r="H157" s="80">
        <f t="shared" si="6"/>
        <v>0</v>
      </c>
    </row>
    <row r="158" spans="2:8" x14ac:dyDescent="0.25">
      <c r="B158" s="33">
        <v>346.02</v>
      </c>
      <c r="C158" s="9" t="s">
        <v>73</v>
      </c>
      <c r="D158" s="3" t="s">
        <v>101</v>
      </c>
      <c r="E158" s="3">
        <v>1</v>
      </c>
      <c r="F158" s="174"/>
      <c r="G158" s="139">
        <f t="shared" si="4"/>
        <v>0</v>
      </c>
      <c r="H158" s="80">
        <f t="shared" si="6"/>
        <v>0</v>
      </c>
    </row>
    <row r="159" spans="2:8" x14ac:dyDescent="0.25">
      <c r="B159" s="33">
        <v>149.81</v>
      </c>
      <c r="C159" s="8"/>
      <c r="D159" s="3" t="s">
        <v>102</v>
      </c>
      <c r="E159" s="3">
        <v>1</v>
      </c>
      <c r="F159" s="174"/>
      <c r="G159" s="139">
        <f t="shared" si="4"/>
        <v>0</v>
      </c>
      <c r="H159" s="80">
        <f t="shared" si="6"/>
        <v>0</v>
      </c>
    </row>
    <row r="160" spans="2:8" x14ac:dyDescent="0.25">
      <c r="B160" s="33">
        <v>16</v>
      </c>
      <c r="C160" s="9" t="s">
        <v>43</v>
      </c>
      <c r="D160" s="3" t="s">
        <v>101</v>
      </c>
      <c r="E160" s="3">
        <v>1</v>
      </c>
      <c r="F160" s="174"/>
      <c r="G160" s="139">
        <f t="shared" si="4"/>
        <v>0</v>
      </c>
      <c r="H160" s="80">
        <f t="shared" si="6"/>
        <v>0</v>
      </c>
    </row>
    <row r="161" spans="2:8" x14ac:dyDescent="0.25">
      <c r="B161" s="33">
        <v>82.8</v>
      </c>
      <c r="C161" s="8"/>
      <c r="D161" s="3" t="s">
        <v>106</v>
      </c>
      <c r="E161" s="3">
        <v>1</v>
      </c>
      <c r="F161" s="174"/>
      <c r="G161" s="139">
        <f t="shared" si="4"/>
        <v>0</v>
      </c>
      <c r="H161" s="80">
        <f t="shared" si="6"/>
        <v>0</v>
      </c>
    </row>
    <row r="162" spans="2:8" x14ac:dyDescent="0.25">
      <c r="B162" s="33">
        <v>4.2</v>
      </c>
      <c r="C162" s="8"/>
      <c r="D162" s="3" t="s">
        <v>103</v>
      </c>
      <c r="E162" s="3">
        <v>1</v>
      </c>
      <c r="F162" s="174"/>
      <c r="G162" s="139">
        <f t="shared" si="4"/>
        <v>0</v>
      </c>
      <c r="H162" s="80">
        <f t="shared" si="6"/>
        <v>0</v>
      </c>
    </row>
    <row r="163" spans="2:8" x14ac:dyDescent="0.25">
      <c r="B163" s="33">
        <v>45</v>
      </c>
      <c r="C163" s="9" t="s">
        <v>44</v>
      </c>
      <c r="D163" s="3" t="s">
        <v>101</v>
      </c>
      <c r="E163" s="3">
        <v>1</v>
      </c>
      <c r="F163" s="174"/>
      <c r="G163" s="139">
        <f t="shared" si="4"/>
        <v>0</v>
      </c>
      <c r="H163" s="80">
        <f t="shared" si="6"/>
        <v>0</v>
      </c>
    </row>
    <row r="164" spans="2:8" x14ac:dyDescent="0.25">
      <c r="B164" s="33">
        <v>77</v>
      </c>
      <c r="C164" s="8"/>
      <c r="D164" s="3" t="s">
        <v>104</v>
      </c>
      <c r="E164" s="3">
        <v>1</v>
      </c>
      <c r="F164" s="174"/>
      <c r="G164" s="139">
        <f t="shared" si="4"/>
        <v>0</v>
      </c>
      <c r="H164" s="80">
        <f t="shared" si="6"/>
        <v>0</v>
      </c>
    </row>
    <row r="165" spans="2:8" x14ac:dyDescent="0.25">
      <c r="B165" s="119">
        <v>190</v>
      </c>
      <c r="C165" s="51" t="s">
        <v>45</v>
      </c>
      <c r="D165" s="120" t="s">
        <v>101</v>
      </c>
      <c r="E165" s="120">
        <v>1</v>
      </c>
      <c r="F165" s="174"/>
      <c r="G165" s="139">
        <f t="shared" si="4"/>
        <v>0</v>
      </c>
      <c r="H165" s="80">
        <f t="shared" si="6"/>
        <v>0</v>
      </c>
    </row>
    <row r="166" spans="2:8" x14ac:dyDescent="0.25">
      <c r="B166" s="119">
        <v>356</v>
      </c>
      <c r="C166" s="121"/>
      <c r="D166" s="120" t="s">
        <v>107</v>
      </c>
      <c r="E166" s="120">
        <v>1</v>
      </c>
      <c r="F166" s="174"/>
      <c r="G166" s="139">
        <f t="shared" si="4"/>
        <v>0</v>
      </c>
      <c r="H166" s="80">
        <f t="shared" si="6"/>
        <v>0</v>
      </c>
    </row>
    <row r="167" spans="2:8" x14ac:dyDescent="0.25">
      <c r="B167" s="33">
        <v>119</v>
      </c>
      <c r="C167" s="9" t="s">
        <v>46</v>
      </c>
      <c r="D167" s="3" t="s">
        <v>106</v>
      </c>
      <c r="E167" s="3">
        <v>1</v>
      </c>
      <c r="F167" s="174"/>
      <c r="G167" s="139">
        <f t="shared" si="4"/>
        <v>0</v>
      </c>
      <c r="H167" s="80">
        <f t="shared" si="6"/>
        <v>0</v>
      </c>
    </row>
    <row r="168" spans="2:8" x14ac:dyDescent="0.25">
      <c r="B168" s="119">
        <v>122</v>
      </c>
      <c r="C168" s="51" t="s">
        <v>47</v>
      </c>
      <c r="D168" s="120" t="s">
        <v>106</v>
      </c>
      <c r="E168" s="120">
        <v>1</v>
      </c>
      <c r="F168" s="174"/>
      <c r="G168" s="139">
        <f t="shared" si="4"/>
        <v>0</v>
      </c>
      <c r="H168" s="80">
        <f t="shared" si="6"/>
        <v>0</v>
      </c>
    </row>
    <row r="169" spans="2:8" x14ac:dyDescent="0.25">
      <c r="B169" s="33">
        <v>23.95</v>
      </c>
      <c r="C169" s="9" t="s">
        <v>48</v>
      </c>
      <c r="D169" s="3" t="s">
        <v>105</v>
      </c>
      <c r="E169" s="3">
        <v>1</v>
      </c>
      <c r="F169" s="174"/>
      <c r="G169" s="139">
        <f t="shared" si="4"/>
        <v>0</v>
      </c>
      <c r="H169" s="80">
        <f t="shared" si="6"/>
        <v>0</v>
      </c>
    </row>
    <row r="170" spans="2:8" x14ac:dyDescent="0.25">
      <c r="B170" s="33">
        <v>111.51</v>
      </c>
      <c r="C170" s="9"/>
      <c r="D170" s="3" t="s">
        <v>107</v>
      </c>
      <c r="E170" s="3">
        <v>1</v>
      </c>
      <c r="F170" s="174"/>
      <c r="G170" s="139">
        <f t="shared" si="4"/>
        <v>0</v>
      </c>
      <c r="H170" s="80">
        <f t="shared" si="6"/>
        <v>0</v>
      </c>
    </row>
    <row r="171" spans="2:8" x14ac:dyDescent="0.25">
      <c r="B171" s="33">
        <v>46.43</v>
      </c>
      <c r="C171" s="9"/>
      <c r="D171" s="3" t="s">
        <v>114</v>
      </c>
      <c r="E171" s="3">
        <v>1</v>
      </c>
      <c r="F171" s="174"/>
      <c r="G171" s="139">
        <f t="shared" si="4"/>
        <v>0</v>
      </c>
      <c r="H171" s="80">
        <f t="shared" si="6"/>
        <v>0</v>
      </c>
    </row>
    <row r="172" spans="2:8" x14ac:dyDescent="0.25">
      <c r="B172" s="33">
        <v>411</v>
      </c>
      <c r="C172" s="9" t="s">
        <v>49</v>
      </c>
      <c r="D172" s="3" t="s">
        <v>107</v>
      </c>
      <c r="E172" s="3">
        <v>1</v>
      </c>
      <c r="F172" s="174"/>
      <c r="G172" s="139">
        <f t="shared" si="4"/>
        <v>0</v>
      </c>
      <c r="H172" s="80">
        <f t="shared" si="6"/>
        <v>0</v>
      </c>
    </row>
    <row r="173" spans="2:8" x14ac:dyDescent="0.25">
      <c r="B173" s="33">
        <v>107</v>
      </c>
      <c r="C173" s="9"/>
      <c r="D173" s="3" t="s">
        <v>107</v>
      </c>
      <c r="E173" s="3">
        <v>3</v>
      </c>
      <c r="F173" s="174"/>
      <c r="G173" s="139">
        <f t="shared" si="4"/>
        <v>0</v>
      </c>
      <c r="H173" s="80">
        <f t="shared" si="6"/>
        <v>0</v>
      </c>
    </row>
    <row r="174" spans="2:8" x14ac:dyDescent="0.25">
      <c r="B174" s="33">
        <v>97.24</v>
      </c>
      <c r="C174" s="9"/>
      <c r="D174" s="3" t="s">
        <v>103</v>
      </c>
      <c r="E174" s="3">
        <v>1</v>
      </c>
      <c r="F174" s="174"/>
      <c r="G174" s="139">
        <f t="shared" si="4"/>
        <v>0</v>
      </c>
      <c r="H174" s="80">
        <f t="shared" si="6"/>
        <v>0</v>
      </c>
    </row>
    <row r="175" spans="2:8" x14ac:dyDescent="0.25">
      <c r="B175" s="119">
        <v>18</v>
      </c>
      <c r="C175" s="9"/>
      <c r="D175" s="3" t="s">
        <v>115</v>
      </c>
      <c r="E175" s="3">
        <v>1</v>
      </c>
      <c r="F175" s="174"/>
      <c r="G175" s="139">
        <f t="shared" si="4"/>
        <v>0</v>
      </c>
      <c r="H175" s="80">
        <f t="shared" si="6"/>
        <v>0</v>
      </c>
    </row>
    <row r="176" spans="2:8" x14ac:dyDescent="0.25">
      <c r="B176" s="33">
        <v>462</v>
      </c>
      <c r="C176" s="9" t="s">
        <v>50</v>
      </c>
      <c r="D176" s="3" t="s">
        <v>104</v>
      </c>
      <c r="E176" s="3">
        <v>1</v>
      </c>
      <c r="F176" s="174"/>
      <c r="G176" s="139">
        <f t="shared" si="4"/>
        <v>0</v>
      </c>
      <c r="H176" s="80">
        <f t="shared" si="6"/>
        <v>0</v>
      </c>
    </row>
    <row r="177" spans="2:8" x14ac:dyDescent="0.25">
      <c r="B177" s="33">
        <v>161</v>
      </c>
      <c r="C177" s="9"/>
      <c r="D177" s="3" t="s">
        <v>104</v>
      </c>
      <c r="E177" s="3">
        <v>3</v>
      </c>
      <c r="F177" s="174"/>
      <c r="G177" s="139">
        <f t="shared" si="4"/>
        <v>0</v>
      </c>
      <c r="H177" s="80">
        <f t="shared" si="6"/>
        <v>0</v>
      </c>
    </row>
    <row r="178" spans="2:8" x14ac:dyDescent="0.25">
      <c r="B178" s="33">
        <v>10.01</v>
      </c>
      <c r="C178" s="9"/>
      <c r="D178" s="3" t="s">
        <v>101</v>
      </c>
      <c r="E178" s="3">
        <v>1</v>
      </c>
      <c r="F178" s="174"/>
      <c r="G178" s="139">
        <f t="shared" si="4"/>
        <v>0</v>
      </c>
      <c r="H178" s="80">
        <f t="shared" si="6"/>
        <v>0</v>
      </c>
    </row>
    <row r="179" spans="2:8" x14ac:dyDescent="0.25">
      <c r="B179" s="33">
        <v>111.29</v>
      </c>
      <c r="C179" s="9"/>
      <c r="D179" s="3" t="s">
        <v>109</v>
      </c>
      <c r="E179" s="3">
        <v>1</v>
      </c>
      <c r="F179" s="174"/>
      <c r="G179" s="139">
        <f t="shared" si="4"/>
        <v>0</v>
      </c>
      <c r="H179" s="80">
        <f t="shared" si="6"/>
        <v>0</v>
      </c>
    </row>
    <row r="180" spans="2:8" x14ac:dyDescent="0.25">
      <c r="B180" s="33">
        <v>22.76</v>
      </c>
      <c r="C180" s="9"/>
      <c r="D180" s="3" t="s">
        <v>116</v>
      </c>
      <c r="E180" s="3">
        <v>1</v>
      </c>
      <c r="F180" s="174"/>
      <c r="G180" s="139">
        <f t="shared" si="4"/>
        <v>0</v>
      </c>
      <c r="H180" s="80">
        <f t="shared" si="6"/>
        <v>0</v>
      </c>
    </row>
    <row r="181" spans="2:8" x14ac:dyDescent="0.25">
      <c r="B181" s="33">
        <v>194.57</v>
      </c>
      <c r="C181" s="9" t="s">
        <v>51</v>
      </c>
      <c r="D181" s="3" t="s">
        <v>117</v>
      </c>
      <c r="E181" s="3">
        <v>1</v>
      </c>
      <c r="F181" s="174"/>
      <c r="G181" s="139">
        <f t="shared" si="4"/>
        <v>0</v>
      </c>
      <c r="H181" s="80">
        <f t="shared" si="6"/>
        <v>0</v>
      </c>
    </row>
    <row r="182" spans="2:8" x14ac:dyDescent="0.25">
      <c r="B182" s="33">
        <v>74</v>
      </c>
      <c r="C182" s="9"/>
      <c r="D182" s="3" t="s">
        <v>118</v>
      </c>
      <c r="E182" s="3">
        <v>1</v>
      </c>
      <c r="F182" s="174"/>
      <c r="G182" s="139">
        <f t="shared" si="4"/>
        <v>0</v>
      </c>
      <c r="H182" s="80">
        <f t="shared" si="6"/>
        <v>0</v>
      </c>
    </row>
    <row r="183" spans="2:8" x14ac:dyDescent="0.25">
      <c r="B183" s="33">
        <v>330</v>
      </c>
      <c r="C183" s="9" t="s">
        <v>52</v>
      </c>
      <c r="D183" s="3" t="s">
        <v>107</v>
      </c>
      <c r="E183" s="3">
        <v>1</v>
      </c>
      <c r="F183" s="174"/>
      <c r="G183" s="139">
        <f t="shared" si="4"/>
        <v>0</v>
      </c>
      <c r="H183" s="80">
        <f t="shared" si="6"/>
        <v>0</v>
      </c>
    </row>
    <row r="184" spans="2:8" x14ac:dyDescent="0.25">
      <c r="B184" s="33">
        <v>4.71</v>
      </c>
      <c r="C184" s="9"/>
      <c r="D184" s="3" t="s">
        <v>101</v>
      </c>
      <c r="E184" s="3">
        <v>1</v>
      </c>
      <c r="F184" s="174"/>
      <c r="G184" s="139">
        <f t="shared" si="4"/>
        <v>0</v>
      </c>
      <c r="H184" s="80">
        <f t="shared" si="6"/>
        <v>0</v>
      </c>
    </row>
    <row r="185" spans="2:8" x14ac:dyDescent="0.25">
      <c r="B185" s="33">
        <v>268.83</v>
      </c>
      <c r="C185" s="9"/>
      <c r="D185" s="3" t="s">
        <v>103</v>
      </c>
      <c r="E185" s="3">
        <v>1</v>
      </c>
      <c r="F185" s="174"/>
      <c r="G185" s="139">
        <f t="shared" si="4"/>
        <v>0</v>
      </c>
      <c r="H185" s="80">
        <f t="shared" si="6"/>
        <v>0</v>
      </c>
    </row>
    <row r="186" spans="2:8" x14ac:dyDescent="0.25">
      <c r="B186" s="33">
        <v>62.76</v>
      </c>
      <c r="C186" s="9"/>
      <c r="D186" s="3" t="s">
        <v>119</v>
      </c>
      <c r="E186" s="3">
        <v>1</v>
      </c>
      <c r="F186" s="174"/>
      <c r="G186" s="139">
        <f t="shared" si="4"/>
        <v>0</v>
      </c>
      <c r="H186" s="80">
        <f t="shared" si="6"/>
        <v>0</v>
      </c>
    </row>
    <row r="187" spans="2:8" x14ac:dyDescent="0.25">
      <c r="B187" s="33">
        <v>488.59</v>
      </c>
      <c r="C187" s="9" t="s">
        <v>53</v>
      </c>
      <c r="D187" s="3" t="s">
        <v>105</v>
      </c>
      <c r="E187" s="3">
        <v>1</v>
      </c>
      <c r="F187" s="174"/>
      <c r="G187" s="139">
        <f t="shared" si="4"/>
        <v>0</v>
      </c>
      <c r="H187" s="80">
        <f t="shared" si="6"/>
        <v>0</v>
      </c>
    </row>
    <row r="188" spans="2:8" x14ac:dyDescent="0.25">
      <c r="B188" s="33">
        <v>355.09</v>
      </c>
      <c r="C188" s="9"/>
      <c r="D188" s="3" t="s">
        <v>104</v>
      </c>
      <c r="E188" s="3">
        <v>1</v>
      </c>
      <c r="F188" s="174"/>
      <c r="G188" s="139">
        <f>B188*F188</f>
        <v>0</v>
      </c>
      <c r="H188" s="80">
        <f t="shared" ref="H188:H198" si="7">E188*G188</f>
        <v>0</v>
      </c>
    </row>
    <row r="189" spans="2:8" x14ac:dyDescent="0.25">
      <c r="B189" s="33">
        <v>506.38</v>
      </c>
      <c r="C189" s="9"/>
      <c r="D189" s="3" t="s">
        <v>103</v>
      </c>
      <c r="E189" s="3">
        <v>1</v>
      </c>
      <c r="F189" s="174"/>
      <c r="G189" s="139">
        <f t="shared" ref="G189:G197" si="8">B189*F189</f>
        <v>0</v>
      </c>
      <c r="H189" s="80">
        <f t="shared" si="7"/>
        <v>0</v>
      </c>
    </row>
    <row r="190" spans="2:8" x14ac:dyDescent="0.25">
      <c r="B190" s="33">
        <v>916</v>
      </c>
      <c r="C190" s="9" t="s">
        <v>54</v>
      </c>
      <c r="D190" s="3" t="s">
        <v>104</v>
      </c>
      <c r="E190" s="3">
        <v>1</v>
      </c>
      <c r="F190" s="174"/>
      <c r="G190" s="139">
        <f t="shared" si="8"/>
        <v>0</v>
      </c>
      <c r="H190" s="80">
        <f t="shared" si="7"/>
        <v>0</v>
      </c>
    </row>
    <row r="191" spans="2:8" x14ac:dyDescent="0.25">
      <c r="B191" s="33">
        <v>512</v>
      </c>
      <c r="C191" s="9"/>
      <c r="D191" s="3" t="s">
        <v>104</v>
      </c>
      <c r="E191" s="3">
        <v>3</v>
      </c>
      <c r="F191" s="174"/>
      <c r="G191" s="139">
        <f t="shared" si="8"/>
        <v>0</v>
      </c>
      <c r="H191" s="80">
        <f t="shared" si="7"/>
        <v>0</v>
      </c>
    </row>
    <row r="192" spans="2:8" x14ac:dyDescent="0.25">
      <c r="B192" s="33">
        <v>57.61</v>
      </c>
      <c r="C192" s="9"/>
      <c r="D192" s="3" t="s">
        <v>103</v>
      </c>
      <c r="E192" s="3">
        <v>1</v>
      </c>
      <c r="F192" s="174"/>
      <c r="G192" s="139">
        <f t="shared" si="8"/>
        <v>0</v>
      </c>
      <c r="H192" s="80">
        <f t="shared" si="7"/>
        <v>0</v>
      </c>
    </row>
    <row r="193" spans="2:8" x14ac:dyDescent="0.25">
      <c r="B193" s="33">
        <v>685.4</v>
      </c>
      <c r="C193" s="9"/>
      <c r="D193" s="3" t="s">
        <v>101</v>
      </c>
      <c r="E193" s="3">
        <v>1</v>
      </c>
      <c r="F193" s="174"/>
      <c r="G193" s="139">
        <f t="shared" si="8"/>
        <v>0</v>
      </c>
      <c r="H193" s="80">
        <f t="shared" si="7"/>
        <v>0</v>
      </c>
    </row>
    <row r="194" spans="2:8" x14ac:dyDescent="0.25">
      <c r="B194" s="119">
        <v>65</v>
      </c>
      <c r="C194" s="51" t="s">
        <v>74</v>
      </c>
      <c r="D194" s="120" t="s">
        <v>106</v>
      </c>
      <c r="E194" s="120">
        <v>1</v>
      </c>
      <c r="F194" s="174"/>
      <c r="G194" s="139">
        <f t="shared" si="8"/>
        <v>0</v>
      </c>
      <c r="H194" s="80">
        <f t="shared" si="7"/>
        <v>0</v>
      </c>
    </row>
    <row r="195" spans="2:8" x14ac:dyDescent="0.25">
      <c r="B195" s="119">
        <v>24.5</v>
      </c>
      <c r="C195" s="51"/>
      <c r="D195" s="120" t="s">
        <v>101</v>
      </c>
      <c r="E195" s="120">
        <v>1</v>
      </c>
      <c r="F195" s="174"/>
      <c r="G195" s="139">
        <f t="shared" si="8"/>
        <v>0</v>
      </c>
      <c r="H195" s="80">
        <f t="shared" si="7"/>
        <v>0</v>
      </c>
    </row>
    <row r="196" spans="2:8" x14ac:dyDescent="0.25">
      <c r="B196" s="33">
        <v>20</v>
      </c>
      <c r="C196" s="9" t="s">
        <v>55</v>
      </c>
      <c r="D196" s="3" t="s">
        <v>105</v>
      </c>
      <c r="E196" s="3">
        <v>1</v>
      </c>
      <c r="F196" s="174"/>
      <c r="G196" s="139">
        <f t="shared" si="8"/>
        <v>0</v>
      </c>
      <c r="H196" s="80">
        <f t="shared" si="7"/>
        <v>0</v>
      </c>
    </row>
    <row r="197" spans="2:8" x14ac:dyDescent="0.25">
      <c r="B197" s="33">
        <v>189.27</v>
      </c>
      <c r="C197" s="9"/>
      <c r="D197" s="3" t="s">
        <v>107</v>
      </c>
      <c r="E197" s="3">
        <v>1</v>
      </c>
      <c r="F197" s="174"/>
      <c r="G197" s="139">
        <f t="shared" si="8"/>
        <v>0</v>
      </c>
      <c r="H197" s="80">
        <f t="shared" si="7"/>
        <v>0</v>
      </c>
    </row>
    <row r="198" spans="2:8" ht="15.75" thickBot="1" x14ac:dyDescent="0.3">
      <c r="B198" s="136">
        <v>31.25</v>
      </c>
      <c r="C198" s="98"/>
      <c r="D198" s="137" t="s">
        <v>103</v>
      </c>
      <c r="E198" s="137">
        <v>1</v>
      </c>
      <c r="F198" s="175"/>
      <c r="G198" s="139">
        <f>B198*F198</f>
        <v>0</v>
      </c>
      <c r="H198" s="138">
        <f t="shared" si="7"/>
        <v>0</v>
      </c>
    </row>
    <row r="199" spans="2:8" ht="15.75" thickBot="1" x14ac:dyDescent="0.3">
      <c r="B199" s="252" t="s">
        <v>120</v>
      </c>
      <c r="C199" s="253"/>
      <c r="D199" s="253"/>
      <c r="E199" s="253"/>
      <c r="F199" s="253"/>
      <c r="G199" s="254"/>
      <c r="H199" s="133">
        <f>SUM(H124:H198)</f>
        <v>0</v>
      </c>
    </row>
    <row r="200" spans="2:8" s="41" customFormat="1" x14ac:dyDescent="0.25"/>
    <row r="201" spans="2:8" s="41" customFormat="1" ht="15.75" thickBot="1" x14ac:dyDescent="0.3"/>
    <row r="202" spans="2:8" ht="14.45" customHeight="1" thickBot="1" x14ac:dyDescent="0.3">
      <c r="B202" s="219" t="s">
        <v>121</v>
      </c>
      <c r="C202" s="220"/>
      <c r="D202" s="220"/>
      <c r="E202" s="220"/>
      <c r="F202" s="220"/>
      <c r="G202" s="221"/>
      <c r="H202" s="81">
        <f>SUM(F32+F61+F70+F96+F106+F118+H199)</f>
        <v>0</v>
      </c>
    </row>
    <row r="203" spans="2:8" s="41" customFormat="1" x14ac:dyDescent="0.25">
      <c r="B203" s="49"/>
      <c r="C203" s="50"/>
      <c r="D203" s="50"/>
      <c r="E203" s="50"/>
      <c r="G203" s="4"/>
    </row>
    <row r="204" spans="2:8" s="41" customFormat="1" x14ac:dyDescent="0.25"/>
    <row r="205" spans="2:8" s="41" customFormat="1" x14ac:dyDescent="0.25"/>
    <row r="206" spans="2:8" s="41" customFormat="1" x14ac:dyDescent="0.25"/>
    <row r="207" spans="2:8" s="41" customFormat="1" x14ac:dyDescent="0.25"/>
    <row r="208" spans="2:8" s="41" customFormat="1" x14ac:dyDescent="0.25"/>
    <row r="209" s="41" customFormat="1" x14ac:dyDescent="0.25"/>
    <row r="210" s="41" customFormat="1" x14ac:dyDescent="0.25"/>
    <row r="211" s="41" customFormat="1" x14ac:dyDescent="0.25"/>
    <row r="212" s="41" customFormat="1" x14ac:dyDescent="0.25"/>
    <row r="213" s="41" customFormat="1" x14ac:dyDescent="0.25"/>
    <row r="214" s="41" customFormat="1" x14ac:dyDescent="0.25"/>
    <row r="215" s="41" customFormat="1" x14ac:dyDescent="0.25"/>
    <row r="216" s="41" customFormat="1" x14ac:dyDescent="0.25"/>
    <row r="217" s="41" customFormat="1" x14ac:dyDescent="0.25"/>
    <row r="218" s="41" customFormat="1" x14ac:dyDescent="0.25"/>
    <row r="219" s="41" customFormat="1" x14ac:dyDescent="0.25"/>
    <row r="220" s="41" customFormat="1" x14ac:dyDescent="0.25"/>
    <row r="221" s="41" customFormat="1" x14ac:dyDescent="0.25"/>
    <row r="222" s="41" customFormat="1" x14ac:dyDescent="0.25"/>
    <row r="223" s="41" customFormat="1" x14ac:dyDescent="0.25"/>
    <row r="224" s="41" customFormat="1" x14ac:dyDescent="0.25"/>
    <row r="225" s="41" customFormat="1" x14ac:dyDescent="0.25"/>
    <row r="226" s="41" customFormat="1" x14ac:dyDescent="0.25"/>
    <row r="227" s="41" customFormat="1" x14ac:dyDescent="0.25"/>
    <row r="228" s="41" customFormat="1" x14ac:dyDescent="0.25"/>
    <row r="229" s="41" customFormat="1" x14ac:dyDescent="0.25"/>
    <row r="230" s="41" customFormat="1" x14ac:dyDescent="0.25"/>
    <row r="231" s="41" customFormat="1" x14ac:dyDescent="0.25"/>
    <row r="232" s="41" customFormat="1" x14ac:dyDescent="0.25"/>
    <row r="233" s="41" customFormat="1" x14ac:dyDescent="0.25"/>
    <row r="234" s="41" customFormat="1" x14ac:dyDescent="0.25"/>
    <row r="235" s="41" customFormat="1" x14ac:dyDescent="0.25"/>
    <row r="236" s="41" customFormat="1" x14ac:dyDescent="0.25"/>
    <row r="237" s="41" customFormat="1" x14ac:dyDescent="0.25"/>
    <row r="238" s="41" customFormat="1" x14ac:dyDescent="0.25"/>
    <row r="239" s="41" customFormat="1" x14ac:dyDescent="0.25"/>
    <row r="240" s="41" customFormat="1" x14ac:dyDescent="0.25"/>
    <row r="241" s="41" customFormat="1" x14ac:dyDescent="0.25"/>
    <row r="242" s="41" customFormat="1" x14ac:dyDescent="0.25"/>
    <row r="243" s="41" customFormat="1" x14ac:dyDescent="0.25"/>
    <row r="244" s="41" customFormat="1" x14ac:dyDescent="0.25"/>
    <row r="245" s="41" customFormat="1" x14ac:dyDescent="0.25"/>
    <row r="246" s="41" customFormat="1" x14ac:dyDescent="0.25"/>
    <row r="247" s="41" customFormat="1" x14ac:dyDescent="0.25"/>
    <row r="248" s="41" customFormat="1" x14ac:dyDescent="0.25"/>
    <row r="249" s="41" customFormat="1" x14ac:dyDescent="0.25"/>
    <row r="250" s="41" customFormat="1" x14ac:dyDescent="0.25"/>
    <row r="251" s="41" customFormat="1" x14ac:dyDescent="0.25"/>
    <row r="252" s="41" customFormat="1" x14ac:dyDescent="0.25"/>
    <row r="253" s="41" customFormat="1" x14ac:dyDescent="0.25"/>
    <row r="254" s="41" customFormat="1" x14ac:dyDescent="0.25"/>
    <row r="255" s="41" customFormat="1" x14ac:dyDescent="0.25"/>
    <row r="256" s="41" customFormat="1" x14ac:dyDescent="0.25"/>
    <row r="257" s="41" customFormat="1" x14ac:dyDescent="0.25"/>
    <row r="258" s="41" customFormat="1" x14ac:dyDescent="0.25"/>
    <row r="259" s="41" customFormat="1" x14ac:dyDescent="0.25"/>
    <row r="260" s="41" customFormat="1" x14ac:dyDescent="0.25"/>
    <row r="261" s="41" customFormat="1" x14ac:dyDescent="0.25"/>
    <row r="262" s="41" customFormat="1" x14ac:dyDescent="0.25"/>
    <row r="263" s="41" customFormat="1" x14ac:dyDescent="0.25"/>
    <row r="264" s="41" customFormat="1" x14ac:dyDescent="0.25"/>
    <row r="265" s="41" customFormat="1" x14ac:dyDescent="0.25"/>
    <row r="266" s="41" customFormat="1" x14ac:dyDescent="0.25"/>
    <row r="267" s="41" customFormat="1" x14ac:dyDescent="0.25"/>
    <row r="268" s="41" customFormat="1" x14ac:dyDescent="0.25"/>
    <row r="269" s="41" customFormat="1" x14ac:dyDescent="0.25"/>
    <row r="270" s="41" customFormat="1" x14ac:dyDescent="0.25"/>
    <row r="271" s="41" customFormat="1" x14ac:dyDescent="0.25"/>
    <row r="272" s="41" customFormat="1" x14ac:dyDescent="0.25"/>
    <row r="273" s="41" customFormat="1" x14ac:dyDescent="0.25"/>
    <row r="274" s="41" customFormat="1" x14ac:dyDescent="0.25"/>
    <row r="275" s="41" customFormat="1" x14ac:dyDescent="0.25"/>
    <row r="276" s="41" customFormat="1" x14ac:dyDescent="0.25"/>
    <row r="277" s="41" customFormat="1" x14ac:dyDescent="0.25"/>
    <row r="278" s="41" customFormat="1" x14ac:dyDescent="0.25"/>
    <row r="279" s="41" customFormat="1" x14ac:dyDescent="0.25"/>
    <row r="280" s="41" customFormat="1" x14ac:dyDescent="0.25"/>
    <row r="281" s="41" customFormat="1" x14ac:dyDescent="0.25"/>
    <row r="282" s="41" customFormat="1" x14ac:dyDescent="0.25"/>
    <row r="283" s="41" customFormat="1" x14ac:dyDescent="0.25"/>
    <row r="284" s="41" customFormat="1" x14ac:dyDescent="0.25"/>
    <row r="285" s="41" customFormat="1" x14ac:dyDescent="0.25"/>
    <row r="286" s="41" customFormat="1" x14ac:dyDescent="0.25"/>
    <row r="287" s="41" customFormat="1" x14ac:dyDescent="0.25"/>
    <row r="288" s="41" customFormat="1" x14ac:dyDescent="0.25"/>
    <row r="289" s="41" customFormat="1" x14ac:dyDescent="0.25"/>
    <row r="290" s="41" customFormat="1" x14ac:dyDescent="0.25"/>
    <row r="291" s="41" customFormat="1" x14ac:dyDescent="0.25"/>
    <row r="292" s="41" customFormat="1" x14ac:dyDescent="0.25"/>
    <row r="293" s="41" customFormat="1" x14ac:dyDescent="0.25"/>
    <row r="294" s="41" customFormat="1" x14ac:dyDescent="0.25"/>
    <row r="295" s="41" customFormat="1" x14ac:dyDescent="0.25"/>
    <row r="296" s="41" customFormat="1" x14ac:dyDescent="0.25"/>
    <row r="297" s="41" customFormat="1" x14ac:dyDescent="0.25"/>
    <row r="298" s="41" customFormat="1" x14ac:dyDescent="0.25"/>
    <row r="299" s="41" customFormat="1" x14ac:dyDescent="0.25"/>
    <row r="300" s="41" customFormat="1" x14ac:dyDescent="0.25"/>
    <row r="301" s="41" customFormat="1" x14ac:dyDescent="0.25"/>
    <row r="302" s="41" customFormat="1" x14ac:dyDescent="0.25"/>
    <row r="303" s="41" customFormat="1" x14ac:dyDescent="0.25"/>
    <row r="304" s="41" customFormat="1" x14ac:dyDescent="0.25"/>
    <row r="305" s="41" customFormat="1" x14ac:dyDescent="0.25"/>
    <row r="306" s="41" customFormat="1" x14ac:dyDescent="0.25"/>
    <row r="307" s="41" customFormat="1" x14ac:dyDescent="0.25"/>
    <row r="308" s="41" customFormat="1" x14ac:dyDescent="0.25"/>
    <row r="309" s="41" customFormat="1" x14ac:dyDescent="0.25"/>
    <row r="310" s="41" customFormat="1" x14ac:dyDescent="0.25"/>
    <row r="311" s="41" customFormat="1" x14ac:dyDescent="0.25"/>
    <row r="312" s="41" customFormat="1" x14ac:dyDescent="0.25"/>
    <row r="313" s="41" customFormat="1" x14ac:dyDescent="0.25"/>
    <row r="314" s="41" customFormat="1" x14ac:dyDescent="0.25"/>
    <row r="315" s="41" customFormat="1" x14ac:dyDescent="0.25"/>
    <row r="316" s="41" customFormat="1" x14ac:dyDescent="0.25"/>
    <row r="317" s="41" customFormat="1" x14ac:dyDescent="0.25"/>
    <row r="318" s="41" customFormat="1" x14ac:dyDescent="0.25"/>
    <row r="319" s="41" customFormat="1" x14ac:dyDescent="0.25"/>
    <row r="320" s="41" customFormat="1" x14ac:dyDescent="0.25"/>
    <row r="321" s="41" customFormat="1" x14ac:dyDescent="0.25"/>
    <row r="322" s="41" customFormat="1" x14ac:dyDescent="0.25"/>
    <row r="323" s="41" customFormat="1" x14ac:dyDescent="0.25"/>
    <row r="324" s="41" customFormat="1" x14ac:dyDescent="0.25"/>
    <row r="325" s="41" customFormat="1" x14ac:dyDescent="0.25"/>
    <row r="326" s="41" customFormat="1" x14ac:dyDescent="0.25"/>
    <row r="327" s="41" customFormat="1" x14ac:dyDescent="0.25"/>
    <row r="328" s="41" customFormat="1" x14ac:dyDescent="0.25"/>
    <row r="329" s="41" customFormat="1" x14ac:dyDescent="0.25"/>
    <row r="330" s="41" customFormat="1" x14ac:dyDescent="0.25"/>
    <row r="331" s="41" customFormat="1" x14ac:dyDescent="0.25"/>
    <row r="332" s="41" customFormat="1" x14ac:dyDescent="0.25"/>
    <row r="333" s="41" customFormat="1" x14ac:dyDescent="0.25"/>
    <row r="334" s="41" customFormat="1" x14ac:dyDescent="0.25"/>
    <row r="335" s="41" customFormat="1" x14ac:dyDescent="0.25"/>
    <row r="336" s="41" customFormat="1" x14ac:dyDescent="0.25"/>
    <row r="337" s="41" customFormat="1" x14ac:dyDescent="0.25"/>
    <row r="338" s="41" customFormat="1" x14ac:dyDescent="0.25"/>
    <row r="339" s="41" customFormat="1" x14ac:dyDescent="0.25"/>
    <row r="340" s="41" customFormat="1" x14ac:dyDescent="0.25"/>
    <row r="341" s="41" customFormat="1" x14ac:dyDescent="0.25"/>
    <row r="342" s="41" customFormat="1" x14ac:dyDescent="0.25"/>
    <row r="343" s="41" customFormat="1" x14ac:dyDescent="0.25"/>
    <row r="344" s="41" customFormat="1" x14ac:dyDescent="0.25"/>
    <row r="345" s="41" customFormat="1" x14ac:dyDescent="0.25"/>
    <row r="346" s="41" customFormat="1" x14ac:dyDescent="0.25"/>
    <row r="347" s="41" customFormat="1" x14ac:dyDescent="0.25"/>
    <row r="348" s="41" customFormat="1" x14ac:dyDescent="0.25"/>
    <row r="349" s="41" customFormat="1" x14ac:dyDescent="0.25"/>
    <row r="350" s="41" customFormat="1" x14ac:dyDescent="0.25"/>
    <row r="351" s="41" customFormat="1" x14ac:dyDescent="0.25"/>
    <row r="352" s="41" customFormat="1" x14ac:dyDescent="0.25"/>
    <row r="353" s="41" customFormat="1" x14ac:dyDescent="0.25"/>
    <row r="354" s="41" customFormat="1" x14ac:dyDescent="0.25"/>
    <row r="355" s="41" customFormat="1" x14ac:dyDescent="0.25"/>
    <row r="356" s="41" customFormat="1" x14ac:dyDescent="0.25"/>
    <row r="357" s="41" customFormat="1" x14ac:dyDescent="0.25"/>
    <row r="358" s="41" customFormat="1" x14ac:dyDescent="0.25"/>
    <row r="359" s="41" customFormat="1" x14ac:dyDescent="0.25"/>
    <row r="360" s="41" customFormat="1" x14ac:dyDescent="0.25"/>
    <row r="361" s="41" customFormat="1" x14ac:dyDescent="0.25"/>
    <row r="362" s="41" customFormat="1" x14ac:dyDescent="0.25"/>
    <row r="363" s="41" customFormat="1" x14ac:dyDescent="0.25"/>
    <row r="364" s="41" customFormat="1" x14ac:dyDescent="0.25"/>
    <row r="365" s="41" customFormat="1" x14ac:dyDescent="0.25"/>
    <row r="366" s="41" customFormat="1" x14ac:dyDescent="0.25"/>
    <row r="367" s="41" customFormat="1" x14ac:dyDescent="0.25"/>
    <row r="368" s="41" customFormat="1" x14ac:dyDescent="0.25"/>
    <row r="369" s="41" customFormat="1" x14ac:dyDescent="0.25"/>
    <row r="370" s="41" customFormat="1" x14ac:dyDescent="0.25"/>
    <row r="371" s="41" customFormat="1" x14ac:dyDescent="0.25"/>
    <row r="372" s="41" customFormat="1" x14ac:dyDescent="0.25"/>
    <row r="373" s="41" customFormat="1" x14ac:dyDescent="0.25"/>
    <row r="374" s="41" customFormat="1" x14ac:dyDescent="0.25"/>
    <row r="375" s="41" customFormat="1" x14ac:dyDescent="0.25"/>
    <row r="376" s="41" customFormat="1" x14ac:dyDescent="0.25"/>
    <row r="377" s="41" customFormat="1" x14ac:dyDescent="0.25"/>
    <row r="378" s="41" customFormat="1" x14ac:dyDescent="0.25"/>
    <row r="379" s="41" customFormat="1" x14ac:dyDescent="0.25"/>
    <row r="380" s="41" customFormat="1" x14ac:dyDescent="0.25"/>
    <row r="381" s="41" customFormat="1" x14ac:dyDescent="0.25"/>
    <row r="382" s="41" customFormat="1" x14ac:dyDescent="0.25"/>
    <row r="383" s="41" customFormat="1" x14ac:dyDescent="0.25"/>
    <row r="384" s="41" customFormat="1" x14ac:dyDescent="0.25"/>
    <row r="385" s="41" customFormat="1" x14ac:dyDescent="0.25"/>
    <row r="386" s="41" customFormat="1" x14ac:dyDescent="0.25"/>
    <row r="387" s="41" customFormat="1" x14ac:dyDescent="0.25"/>
    <row r="388" s="41" customFormat="1" x14ac:dyDescent="0.25"/>
    <row r="389" s="41" customFormat="1" x14ac:dyDescent="0.25"/>
    <row r="390" s="41" customFormat="1" x14ac:dyDescent="0.25"/>
    <row r="391" s="41" customFormat="1" x14ac:dyDescent="0.25"/>
    <row r="392" s="41" customFormat="1" x14ac:dyDescent="0.25"/>
    <row r="393" s="41" customFormat="1" x14ac:dyDescent="0.25"/>
    <row r="394" s="41" customFormat="1" x14ac:dyDescent="0.25"/>
    <row r="395" s="41" customFormat="1" x14ac:dyDescent="0.25"/>
    <row r="396" s="41" customFormat="1" x14ac:dyDescent="0.25"/>
    <row r="397" s="41" customFormat="1" x14ac:dyDescent="0.25"/>
    <row r="398" s="41" customFormat="1" x14ac:dyDescent="0.25"/>
    <row r="399" s="41" customFormat="1" x14ac:dyDescent="0.25"/>
    <row r="400" s="41" customFormat="1" x14ac:dyDescent="0.25"/>
    <row r="401" s="41" customFormat="1" x14ac:dyDescent="0.25"/>
    <row r="402" s="41" customFormat="1" x14ac:dyDescent="0.25"/>
    <row r="403" s="41" customFormat="1" x14ac:dyDescent="0.25"/>
    <row r="404" s="41" customFormat="1" x14ac:dyDescent="0.25"/>
    <row r="405" s="41" customFormat="1" x14ac:dyDescent="0.25"/>
    <row r="406" s="41" customFormat="1" x14ac:dyDescent="0.25"/>
    <row r="407" s="41" customFormat="1" x14ac:dyDescent="0.25"/>
    <row r="408" s="41" customFormat="1" x14ac:dyDescent="0.25"/>
    <row r="409" s="41" customFormat="1" x14ac:dyDescent="0.25"/>
    <row r="410" s="41" customFormat="1" x14ac:dyDescent="0.25"/>
    <row r="411" s="41" customFormat="1" x14ac:dyDescent="0.25"/>
    <row r="412" s="41" customFormat="1" x14ac:dyDescent="0.25"/>
    <row r="413" s="41" customFormat="1" x14ac:dyDescent="0.25"/>
    <row r="414" s="41" customFormat="1" x14ac:dyDescent="0.25"/>
    <row r="415" s="41" customFormat="1" x14ac:dyDescent="0.25"/>
    <row r="416" s="41" customFormat="1" x14ac:dyDescent="0.25"/>
    <row r="417" s="41" customFormat="1" x14ac:dyDescent="0.25"/>
    <row r="418" s="41" customFormat="1" x14ac:dyDescent="0.25"/>
    <row r="419" s="41" customFormat="1" x14ac:dyDescent="0.25"/>
    <row r="420" s="41" customFormat="1" x14ac:dyDescent="0.25"/>
    <row r="421" s="41" customFormat="1" x14ac:dyDescent="0.25"/>
    <row r="422" s="41" customFormat="1" x14ac:dyDescent="0.25"/>
    <row r="423" s="41" customFormat="1" x14ac:dyDescent="0.25"/>
    <row r="424" s="41" customFormat="1" x14ac:dyDescent="0.25"/>
    <row r="425" s="41" customFormat="1" x14ac:dyDescent="0.25"/>
    <row r="426" s="41" customFormat="1" x14ac:dyDescent="0.25"/>
    <row r="427" s="41" customFormat="1" x14ac:dyDescent="0.25"/>
    <row r="428" s="41" customFormat="1" x14ac:dyDescent="0.25"/>
    <row r="429" s="41" customFormat="1" x14ac:dyDescent="0.25"/>
    <row r="430" s="41" customFormat="1" x14ac:dyDescent="0.25"/>
    <row r="431" s="41" customFormat="1" x14ac:dyDescent="0.25"/>
    <row r="432" s="41" customFormat="1" x14ac:dyDescent="0.25"/>
    <row r="433" s="41" customFormat="1" x14ac:dyDescent="0.25"/>
    <row r="434" s="41" customFormat="1" x14ac:dyDescent="0.25"/>
    <row r="435" s="41" customFormat="1" x14ac:dyDescent="0.25"/>
    <row r="436" s="41" customFormat="1" x14ac:dyDescent="0.25"/>
    <row r="437" s="41" customFormat="1" x14ac:dyDescent="0.25"/>
    <row r="438" s="41" customFormat="1" x14ac:dyDescent="0.25"/>
    <row r="439" s="41" customFormat="1" x14ac:dyDescent="0.25"/>
    <row r="440" s="41" customFormat="1" x14ac:dyDescent="0.25"/>
    <row r="441" s="41" customFormat="1" x14ac:dyDescent="0.25"/>
    <row r="442" s="41" customFormat="1" x14ac:dyDescent="0.25"/>
    <row r="443" s="41" customFormat="1" x14ac:dyDescent="0.25"/>
    <row r="444" s="41" customFormat="1" x14ac:dyDescent="0.25"/>
    <row r="445" s="41" customFormat="1" x14ac:dyDescent="0.25"/>
    <row r="446" s="41" customFormat="1" x14ac:dyDescent="0.25"/>
    <row r="447" s="41" customFormat="1" x14ac:dyDescent="0.25"/>
    <row r="448" s="41" customFormat="1" x14ac:dyDescent="0.25"/>
    <row r="449" s="41" customFormat="1" x14ac:dyDescent="0.25"/>
    <row r="450" s="41" customFormat="1" x14ac:dyDescent="0.25"/>
    <row r="451" s="41" customFormat="1" x14ac:dyDescent="0.25"/>
    <row r="452" s="41" customFormat="1" x14ac:dyDescent="0.25"/>
    <row r="453" s="41" customFormat="1" x14ac:dyDescent="0.25"/>
    <row r="454" s="41" customFormat="1" x14ac:dyDescent="0.25"/>
    <row r="455" s="41" customFormat="1" x14ac:dyDescent="0.25"/>
    <row r="456" s="41" customFormat="1" x14ac:dyDescent="0.25"/>
    <row r="457" s="41" customFormat="1" x14ac:dyDescent="0.25"/>
    <row r="458" s="41" customFormat="1" x14ac:dyDescent="0.25"/>
    <row r="459" s="41" customFormat="1" x14ac:dyDescent="0.25"/>
    <row r="460" s="41" customFormat="1" x14ac:dyDescent="0.25"/>
    <row r="461" s="41" customFormat="1" x14ac:dyDescent="0.25"/>
    <row r="462" s="41" customFormat="1" x14ac:dyDescent="0.25"/>
    <row r="463" s="41" customFormat="1" x14ac:dyDescent="0.25"/>
    <row r="464" s="41" customFormat="1" x14ac:dyDescent="0.25"/>
    <row r="465" s="41" customFormat="1" x14ac:dyDescent="0.25"/>
    <row r="466" s="41" customFormat="1" x14ac:dyDescent="0.25"/>
    <row r="467" s="41" customFormat="1" x14ac:dyDescent="0.25"/>
    <row r="468" s="41" customFormat="1" x14ac:dyDescent="0.25"/>
    <row r="469" s="41" customFormat="1" x14ac:dyDescent="0.25"/>
    <row r="470" s="41" customFormat="1" x14ac:dyDescent="0.25"/>
    <row r="471" s="41" customFormat="1" x14ac:dyDescent="0.25"/>
    <row r="472" s="41" customFormat="1" x14ac:dyDescent="0.25"/>
    <row r="473" s="41" customFormat="1" x14ac:dyDescent="0.25"/>
    <row r="474" s="41" customFormat="1" x14ac:dyDescent="0.25"/>
    <row r="475" s="41" customFormat="1" x14ac:dyDescent="0.25"/>
    <row r="476" s="41" customFormat="1" x14ac:dyDescent="0.25"/>
    <row r="477" s="41" customFormat="1" x14ac:dyDescent="0.25"/>
    <row r="478" s="41" customFormat="1" x14ac:dyDescent="0.25"/>
    <row r="479" s="41" customFormat="1" x14ac:dyDescent="0.25"/>
    <row r="480" s="41" customFormat="1" x14ac:dyDescent="0.25"/>
    <row r="481" s="41" customFormat="1" x14ac:dyDescent="0.25"/>
    <row r="482" s="41" customFormat="1" x14ac:dyDescent="0.25"/>
    <row r="483" s="41" customFormat="1" x14ac:dyDescent="0.25"/>
    <row r="484" s="41" customFormat="1" x14ac:dyDescent="0.25"/>
    <row r="485" s="41" customFormat="1" x14ac:dyDescent="0.25"/>
    <row r="486" s="41" customFormat="1" x14ac:dyDescent="0.25"/>
    <row r="487" s="41" customFormat="1" x14ac:dyDescent="0.25"/>
    <row r="488" s="41" customFormat="1" x14ac:dyDescent="0.25"/>
    <row r="489" s="41" customFormat="1" x14ac:dyDescent="0.25"/>
    <row r="490" s="41" customFormat="1" x14ac:dyDescent="0.25"/>
    <row r="491" s="41" customFormat="1" x14ac:dyDescent="0.25"/>
    <row r="492" s="41" customFormat="1" x14ac:dyDescent="0.25"/>
    <row r="493" s="41" customFormat="1" x14ac:dyDescent="0.25"/>
    <row r="494" s="41" customFormat="1" x14ac:dyDescent="0.25"/>
    <row r="495" s="41" customFormat="1" x14ac:dyDescent="0.25"/>
    <row r="496" s="41" customFormat="1" x14ac:dyDescent="0.25"/>
    <row r="497" s="41" customFormat="1" x14ac:dyDescent="0.25"/>
    <row r="498" s="41" customFormat="1" x14ac:dyDescent="0.25"/>
    <row r="499" s="41" customFormat="1" x14ac:dyDescent="0.25"/>
    <row r="500" s="41" customFormat="1" x14ac:dyDescent="0.25"/>
    <row r="501" s="41" customFormat="1" x14ac:dyDescent="0.25"/>
    <row r="502" s="41" customFormat="1" x14ac:dyDescent="0.25"/>
    <row r="503" s="41" customFormat="1" x14ac:dyDescent="0.25"/>
    <row r="504" s="41" customFormat="1" x14ac:dyDescent="0.25"/>
    <row r="505" s="41" customFormat="1" x14ac:dyDescent="0.25"/>
    <row r="506" s="41" customFormat="1" x14ac:dyDescent="0.25"/>
    <row r="507" s="41" customFormat="1" x14ac:dyDescent="0.25"/>
    <row r="508" s="41" customFormat="1" x14ac:dyDescent="0.25"/>
    <row r="509" s="41" customFormat="1" x14ac:dyDescent="0.25"/>
    <row r="510" s="41" customFormat="1" x14ac:dyDescent="0.25"/>
    <row r="511" s="41" customFormat="1" x14ac:dyDescent="0.25"/>
    <row r="512" s="41" customFormat="1" x14ac:dyDescent="0.25"/>
    <row r="513" s="41" customFormat="1" x14ac:dyDescent="0.25"/>
    <row r="514" s="41" customFormat="1" x14ac:dyDescent="0.25"/>
    <row r="515" s="41" customFormat="1" x14ac:dyDescent="0.25"/>
    <row r="516" s="41" customFormat="1" x14ac:dyDescent="0.25"/>
    <row r="517" s="41" customFormat="1" x14ac:dyDescent="0.25"/>
    <row r="518" s="41" customFormat="1" x14ac:dyDescent="0.25"/>
    <row r="519" s="41" customFormat="1" x14ac:dyDescent="0.25"/>
    <row r="520" s="41" customFormat="1" x14ac:dyDescent="0.25"/>
    <row r="521" s="41" customFormat="1" x14ac:dyDescent="0.25"/>
    <row r="522" s="41" customFormat="1" x14ac:dyDescent="0.25"/>
    <row r="523" s="41" customFormat="1" x14ac:dyDescent="0.25"/>
    <row r="524" s="41" customFormat="1" x14ac:dyDescent="0.25"/>
    <row r="525" s="41" customFormat="1" x14ac:dyDescent="0.25"/>
    <row r="526" s="41" customFormat="1" x14ac:dyDescent="0.25"/>
    <row r="527" s="41" customFormat="1" x14ac:dyDescent="0.25"/>
    <row r="528" s="41" customFormat="1" x14ac:dyDescent="0.25"/>
    <row r="529" s="41" customFormat="1" x14ac:dyDescent="0.25"/>
    <row r="530" s="41" customFormat="1" x14ac:dyDescent="0.25"/>
    <row r="531" s="41" customFormat="1" x14ac:dyDescent="0.25"/>
    <row r="532" s="41" customFormat="1" x14ac:dyDescent="0.25"/>
    <row r="533" s="41" customFormat="1" x14ac:dyDescent="0.25"/>
    <row r="534" s="41" customFormat="1" x14ac:dyDescent="0.25"/>
    <row r="535" s="41" customFormat="1" x14ac:dyDescent="0.25"/>
    <row r="536" s="41" customFormat="1" x14ac:dyDescent="0.25"/>
    <row r="537" s="41" customFormat="1" x14ac:dyDescent="0.25"/>
    <row r="538" s="41" customFormat="1" x14ac:dyDescent="0.25"/>
    <row r="539" s="41" customFormat="1" x14ac:dyDescent="0.25"/>
    <row r="540" s="41" customFormat="1" x14ac:dyDescent="0.25"/>
    <row r="541" s="41" customFormat="1" x14ac:dyDescent="0.25"/>
    <row r="542" s="41" customFormat="1" x14ac:dyDescent="0.25"/>
    <row r="543" s="41" customFormat="1" x14ac:dyDescent="0.25"/>
    <row r="544" s="41" customFormat="1" x14ac:dyDescent="0.25"/>
    <row r="545" s="41" customFormat="1" x14ac:dyDescent="0.25"/>
    <row r="546" s="41" customFormat="1" x14ac:dyDescent="0.25"/>
    <row r="547" s="41" customFormat="1" x14ac:dyDescent="0.25"/>
    <row r="548" s="41" customFormat="1" x14ac:dyDescent="0.25"/>
    <row r="549" s="41" customFormat="1" x14ac:dyDescent="0.25"/>
    <row r="550" s="41" customFormat="1" x14ac:dyDescent="0.25"/>
    <row r="551" s="41" customFormat="1" x14ac:dyDescent="0.25"/>
    <row r="552" s="41" customFormat="1" x14ac:dyDescent="0.25"/>
    <row r="553" s="41" customFormat="1" x14ac:dyDescent="0.25"/>
    <row r="554" s="41" customFormat="1" x14ac:dyDescent="0.25"/>
    <row r="555" s="41" customFormat="1" x14ac:dyDescent="0.25"/>
    <row r="556" s="41" customFormat="1" x14ac:dyDescent="0.25"/>
    <row r="557" s="41" customFormat="1" x14ac:dyDescent="0.25"/>
    <row r="558" s="41" customFormat="1" x14ac:dyDescent="0.25"/>
    <row r="559" s="41" customFormat="1" x14ac:dyDescent="0.25"/>
    <row r="560" s="41" customFormat="1" x14ac:dyDescent="0.25"/>
    <row r="561" s="41" customFormat="1" x14ac:dyDescent="0.25"/>
    <row r="562" s="41" customFormat="1" x14ac:dyDescent="0.25"/>
    <row r="563" s="41" customFormat="1" x14ac:dyDescent="0.25"/>
    <row r="564" s="41" customFormat="1" x14ac:dyDescent="0.25"/>
    <row r="565" s="41" customFormat="1" x14ac:dyDescent="0.25"/>
    <row r="566" s="41" customFormat="1" x14ac:dyDescent="0.25"/>
    <row r="567" s="41" customFormat="1" x14ac:dyDescent="0.25"/>
    <row r="568" s="41" customFormat="1" x14ac:dyDescent="0.25"/>
    <row r="569" s="41" customFormat="1" x14ac:dyDescent="0.25"/>
    <row r="570" s="41" customFormat="1" x14ac:dyDescent="0.25"/>
    <row r="571" s="41" customFormat="1" x14ac:dyDescent="0.25"/>
    <row r="572" s="41" customFormat="1" x14ac:dyDescent="0.25"/>
    <row r="573" s="41" customFormat="1" x14ac:dyDescent="0.25"/>
    <row r="574" s="41" customFormat="1" x14ac:dyDescent="0.25"/>
    <row r="575" s="41" customFormat="1" x14ac:dyDescent="0.25"/>
    <row r="576" s="41" customFormat="1" x14ac:dyDescent="0.25"/>
    <row r="577" s="41" customFormat="1" x14ac:dyDescent="0.25"/>
    <row r="578" s="41" customFormat="1" x14ac:dyDescent="0.25"/>
    <row r="579" s="41" customFormat="1" x14ac:dyDescent="0.25"/>
    <row r="580" s="41" customFormat="1" x14ac:dyDescent="0.25"/>
    <row r="581" s="41" customFormat="1" x14ac:dyDescent="0.25"/>
    <row r="582" s="41" customFormat="1" x14ac:dyDescent="0.25"/>
    <row r="583" s="41" customFormat="1" x14ac:dyDescent="0.25"/>
    <row r="584" s="41" customFormat="1" x14ac:dyDescent="0.25"/>
    <row r="585" s="41" customFormat="1" x14ac:dyDescent="0.25"/>
    <row r="586" s="41" customFormat="1" x14ac:dyDescent="0.25"/>
    <row r="587" s="41" customFormat="1" x14ac:dyDescent="0.25"/>
    <row r="588" s="41" customFormat="1" x14ac:dyDescent="0.25"/>
    <row r="589" s="41" customFormat="1" x14ac:dyDescent="0.25"/>
    <row r="590" s="41" customFormat="1" x14ac:dyDescent="0.25"/>
    <row r="591" s="41" customFormat="1" x14ac:dyDescent="0.25"/>
    <row r="592" s="41" customFormat="1" x14ac:dyDescent="0.25"/>
    <row r="593" s="41" customFormat="1" x14ac:dyDescent="0.25"/>
    <row r="594" s="41" customFormat="1" x14ac:dyDescent="0.25"/>
    <row r="595" s="41" customFormat="1" x14ac:dyDescent="0.25"/>
    <row r="596" s="41" customFormat="1" x14ac:dyDescent="0.25"/>
    <row r="597" s="41" customFormat="1" x14ac:dyDescent="0.25"/>
    <row r="598" s="41" customFormat="1" x14ac:dyDescent="0.25"/>
    <row r="599" s="41" customFormat="1" x14ac:dyDescent="0.25"/>
    <row r="600" s="41" customFormat="1" x14ac:dyDescent="0.25"/>
    <row r="601" s="41" customFormat="1" x14ac:dyDescent="0.25"/>
    <row r="602" s="41" customFormat="1" x14ac:dyDescent="0.25"/>
    <row r="603" s="41" customFormat="1" x14ac:dyDescent="0.25"/>
    <row r="604" s="41" customFormat="1" x14ac:dyDescent="0.25"/>
    <row r="605" s="41" customFormat="1" x14ac:dyDescent="0.25"/>
    <row r="606" s="41" customFormat="1" x14ac:dyDescent="0.25"/>
    <row r="607" s="41" customFormat="1" x14ac:dyDescent="0.25"/>
    <row r="608" s="41" customFormat="1" x14ac:dyDescent="0.25"/>
    <row r="609" s="41" customFormat="1" x14ac:dyDescent="0.25"/>
    <row r="610" s="41" customFormat="1" x14ac:dyDescent="0.25"/>
    <row r="611" s="41" customFormat="1" x14ac:dyDescent="0.25"/>
    <row r="612" s="41" customFormat="1" x14ac:dyDescent="0.25"/>
    <row r="613" s="41" customFormat="1" x14ac:dyDescent="0.25"/>
    <row r="614" s="41" customFormat="1" x14ac:dyDescent="0.25"/>
    <row r="615" s="41" customFormat="1" x14ac:dyDescent="0.25"/>
    <row r="616" s="41" customFormat="1" x14ac:dyDescent="0.25"/>
    <row r="617" s="41" customFormat="1" x14ac:dyDescent="0.25"/>
    <row r="618" s="41" customFormat="1" x14ac:dyDescent="0.25"/>
    <row r="619" s="41" customFormat="1" x14ac:dyDescent="0.25"/>
    <row r="620" s="41" customFormat="1" x14ac:dyDescent="0.25"/>
    <row r="621" s="41" customFormat="1" x14ac:dyDescent="0.25"/>
    <row r="622" s="41" customFormat="1" x14ac:dyDescent="0.25"/>
    <row r="623" s="41" customFormat="1" x14ac:dyDescent="0.25"/>
    <row r="624" s="41" customFormat="1" x14ac:dyDescent="0.25"/>
    <row r="625" s="41" customFormat="1" x14ac:dyDescent="0.25"/>
    <row r="626" s="41" customFormat="1" x14ac:dyDescent="0.25"/>
    <row r="627" s="41" customFormat="1" x14ac:dyDescent="0.25"/>
    <row r="628" s="41" customFormat="1" x14ac:dyDescent="0.25"/>
    <row r="629" s="41" customFormat="1" x14ac:dyDescent="0.25"/>
    <row r="630" s="41" customFormat="1" x14ac:dyDescent="0.25"/>
    <row r="631" s="41" customFormat="1" x14ac:dyDescent="0.25"/>
    <row r="632" s="41" customFormat="1" x14ac:dyDescent="0.25"/>
    <row r="633" s="41" customFormat="1" x14ac:dyDescent="0.25"/>
    <row r="634" s="41" customFormat="1" x14ac:dyDescent="0.25"/>
    <row r="635" s="41" customFormat="1" x14ac:dyDescent="0.25"/>
    <row r="636" s="41" customFormat="1" x14ac:dyDescent="0.25"/>
    <row r="637" s="41" customFormat="1" x14ac:dyDescent="0.25"/>
    <row r="638" s="41" customFormat="1" x14ac:dyDescent="0.25"/>
    <row r="639" s="41" customFormat="1" x14ac:dyDescent="0.25"/>
    <row r="640" s="41" customFormat="1" x14ac:dyDescent="0.25"/>
    <row r="641" s="41" customFormat="1" x14ac:dyDescent="0.25"/>
    <row r="642" s="41" customFormat="1" x14ac:dyDescent="0.25"/>
    <row r="643" s="41" customFormat="1" x14ac:dyDescent="0.25"/>
    <row r="644" s="41" customFormat="1" x14ac:dyDescent="0.25"/>
    <row r="645" s="41" customFormat="1" x14ac:dyDescent="0.25"/>
    <row r="646" s="41" customFormat="1" x14ac:dyDescent="0.25"/>
    <row r="647" s="41" customFormat="1" x14ac:dyDescent="0.25"/>
    <row r="648" s="41" customFormat="1" x14ac:dyDescent="0.25"/>
    <row r="649" s="41" customFormat="1" x14ac:dyDescent="0.25"/>
    <row r="650" s="41" customFormat="1" x14ac:dyDescent="0.25"/>
    <row r="651" s="41" customFormat="1" x14ac:dyDescent="0.25"/>
    <row r="652" s="41" customFormat="1" x14ac:dyDescent="0.25"/>
    <row r="653" s="41" customFormat="1" x14ac:dyDescent="0.25"/>
    <row r="654" s="41" customFormat="1" x14ac:dyDescent="0.25"/>
    <row r="655" s="41" customFormat="1" x14ac:dyDescent="0.25"/>
    <row r="656" s="41" customFormat="1" x14ac:dyDescent="0.25"/>
    <row r="657" s="41" customFormat="1" x14ac:dyDescent="0.25"/>
    <row r="658" s="41" customFormat="1" x14ac:dyDescent="0.25"/>
    <row r="659" s="41" customFormat="1" x14ac:dyDescent="0.25"/>
    <row r="660" s="41" customFormat="1" x14ac:dyDescent="0.25"/>
    <row r="661" s="41" customFormat="1" x14ac:dyDescent="0.25"/>
    <row r="662" s="41" customFormat="1" x14ac:dyDescent="0.25"/>
    <row r="663" s="41" customFormat="1" x14ac:dyDescent="0.25"/>
    <row r="664" s="41" customFormat="1" x14ac:dyDescent="0.25"/>
    <row r="665" s="41" customFormat="1" x14ac:dyDescent="0.25"/>
    <row r="666" s="41" customFormat="1" x14ac:dyDescent="0.25"/>
    <row r="667" s="41" customFormat="1" x14ac:dyDescent="0.25"/>
    <row r="668" s="41" customFormat="1" x14ac:dyDescent="0.25"/>
    <row r="669" s="41" customFormat="1" x14ac:dyDescent="0.25"/>
    <row r="670" s="41" customFormat="1" x14ac:dyDescent="0.25"/>
    <row r="671" s="41" customFormat="1" x14ac:dyDescent="0.25"/>
    <row r="672" s="41" customFormat="1" x14ac:dyDescent="0.25"/>
    <row r="673" s="41" customFormat="1" x14ac:dyDescent="0.25"/>
    <row r="674" s="41" customFormat="1" x14ac:dyDescent="0.25"/>
    <row r="675" s="41" customFormat="1" x14ac:dyDescent="0.25"/>
    <row r="676" s="41" customFormat="1" x14ac:dyDescent="0.25"/>
    <row r="677" s="41" customFormat="1" x14ac:dyDescent="0.25"/>
    <row r="678" s="41" customFormat="1" x14ac:dyDescent="0.25"/>
    <row r="679" s="41" customFormat="1" x14ac:dyDescent="0.25"/>
    <row r="680" s="41" customFormat="1" x14ac:dyDescent="0.25"/>
    <row r="681" s="41" customFormat="1" x14ac:dyDescent="0.25"/>
    <row r="682" s="41" customFormat="1" x14ac:dyDescent="0.25"/>
    <row r="683" s="41" customFormat="1" x14ac:dyDescent="0.25"/>
    <row r="684" s="41" customFormat="1" x14ac:dyDescent="0.25"/>
    <row r="685" s="41" customFormat="1" x14ac:dyDescent="0.25"/>
    <row r="686" s="41" customFormat="1" x14ac:dyDescent="0.25"/>
    <row r="687" s="41" customFormat="1" x14ac:dyDescent="0.25"/>
    <row r="688" s="41" customFormat="1" x14ac:dyDescent="0.25"/>
    <row r="689" s="41" customFormat="1" x14ac:dyDescent="0.25"/>
    <row r="690" s="41" customFormat="1" x14ac:dyDescent="0.25"/>
    <row r="691" s="41" customFormat="1" x14ac:dyDescent="0.25"/>
    <row r="692" s="41" customFormat="1" x14ac:dyDescent="0.25"/>
    <row r="693" s="41" customFormat="1" x14ac:dyDescent="0.25"/>
    <row r="694" s="41" customFormat="1" x14ac:dyDescent="0.25"/>
    <row r="695" s="41" customFormat="1" x14ac:dyDescent="0.25"/>
    <row r="696" s="41" customFormat="1" x14ac:dyDescent="0.25"/>
    <row r="697" s="41" customFormat="1" x14ac:dyDescent="0.25"/>
    <row r="698" s="41" customFormat="1" x14ac:dyDescent="0.25"/>
    <row r="699" s="41" customFormat="1" x14ac:dyDescent="0.25"/>
    <row r="700" s="41" customFormat="1" x14ac:dyDescent="0.25"/>
    <row r="701" s="41" customFormat="1" x14ac:dyDescent="0.25"/>
    <row r="702" s="41" customFormat="1" x14ac:dyDescent="0.25"/>
    <row r="703" s="41" customFormat="1" x14ac:dyDescent="0.25"/>
    <row r="704" s="41" customFormat="1" x14ac:dyDescent="0.25"/>
    <row r="705" s="41" customFormat="1" x14ac:dyDescent="0.25"/>
    <row r="706" s="41" customFormat="1" x14ac:dyDescent="0.25"/>
    <row r="707" s="41" customFormat="1" x14ac:dyDescent="0.25"/>
    <row r="708" s="41" customFormat="1" x14ac:dyDescent="0.25"/>
    <row r="709" s="41" customFormat="1" x14ac:dyDescent="0.25"/>
    <row r="710" s="41" customFormat="1" x14ac:dyDescent="0.25"/>
    <row r="711" s="41" customFormat="1" x14ac:dyDescent="0.25"/>
    <row r="712" s="41" customFormat="1" x14ac:dyDescent="0.25"/>
    <row r="713" s="41" customFormat="1" x14ac:dyDescent="0.25"/>
    <row r="714" s="41" customFormat="1" x14ac:dyDescent="0.25"/>
    <row r="715" s="41" customFormat="1" x14ac:dyDescent="0.25"/>
    <row r="716" s="41" customFormat="1" x14ac:dyDescent="0.25"/>
    <row r="717" s="41" customFormat="1" x14ac:dyDescent="0.25"/>
    <row r="718" s="41" customFormat="1" x14ac:dyDescent="0.25"/>
    <row r="719" s="41" customFormat="1" x14ac:dyDescent="0.25"/>
    <row r="720" s="41" customFormat="1" x14ac:dyDescent="0.25"/>
    <row r="721" s="41" customFormat="1" x14ac:dyDescent="0.25"/>
    <row r="722" s="41" customFormat="1" x14ac:dyDescent="0.25"/>
    <row r="723" s="41" customFormat="1" x14ac:dyDescent="0.25"/>
    <row r="724" s="41" customFormat="1" x14ac:dyDescent="0.25"/>
    <row r="725" s="41" customFormat="1" x14ac:dyDescent="0.25"/>
    <row r="726" s="41" customFormat="1" x14ac:dyDescent="0.25"/>
    <row r="727" s="41" customFormat="1" x14ac:dyDescent="0.25"/>
    <row r="728" s="41" customFormat="1" x14ac:dyDescent="0.25"/>
    <row r="729" s="41" customFormat="1" x14ac:dyDescent="0.25"/>
    <row r="730" s="41" customFormat="1" x14ac:dyDescent="0.25"/>
    <row r="731" s="41" customFormat="1" x14ac:dyDescent="0.25"/>
    <row r="732" s="41" customFormat="1" x14ac:dyDescent="0.25"/>
    <row r="733" s="41" customFormat="1" x14ac:dyDescent="0.25"/>
    <row r="734" s="41" customFormat="1" x14ac:dyDescent="0.25"/>
    <row r="735" s="41" customFormat="1" x14ac:dyDescent="0.25"/>
    <row r="736" s="41" customFormat="1" x14ac:dyDescent="0.25"/>
    <row r="737" s="41" customFormat="1" x14ac:dyDescent="0.25"/>
    <row r="738" s="41" customFormat="1" x14ac:dyDescent="0.25"/>
    <row r="739" s="41" customFormat="1" x14ac:dyDescent="0.25"/>
    <row r="740" s="41" customFormat="1" x14ac:dyDescent="0.25"/>
    <row r="741" s="41" customFormat="1" x14ac:dyDescent="0.25"/>
    <row r="742" s="41" customFormat="1" x14ac:dyDescent="0.25"/>
    <row r="743" s="41" customFormat="1" x14ac:dyDescent="0.25"/>
    <row r="744" s="41" customFormat="1" x14ac:dyDescent="0.25"/>
    <row r="745" s="41" customFormat="1" x14ac:dyDescent="0.25"/>
    <row r="746" s="41" customFormat="1" x14ac:dyDescent="0.25"/>
    <row r="747" s="41" customFormat="1" x14ac:dyDescent="0.25"/>
    <row r="748" s="41" customFormat="1" x14ac:dyDescent="0.25"/>
    <row r="749" s="41" customFormat="1" x14ac:dyDescent="0.25"/>
    <row r="750" s="41" customFormat="1" x14ac:dyDescent="0.25"/>
    <row r="751" s="41" customFormat="1" x14ac:dyDescent="0.25"/>
    <row r="752" s="41" customFormat="1" x14ac:dyDescent="0.25"/>
    <row r="753" s="41" customFormat="1" x14ac:dyDescent="0.25"/>
    <row r="754" s="41" customFormat="1" x14ac:dyDescent="0.25"/>
    <row r="755" s="41" customFormat="1" x14ac:dyDescent="0.25"/>
    <row r="756" s="41" customFormat="1" x14ac:dyDescent="0.25"/>
    <row r="757" s="41" customFormat="1" x14ac:dyDescent="0.25"/>
    <row r="758" s="41" customFormat="1" x14ac:dyDescent="0.25"/>
    <row r="759" s="41" customFormat="1" x14ac:dyDescent="0.25"/>
    <row r="760" s="41" customFormat="1" x14ac:dyDescent="0.25"/>
    <row r="761" s="41" customFormat="1" x14ac:dyDescent="0.25"/>
    <row r="762" s="41" customFormat="1" x14ac:dyDescent="0.25"/>
    <row r="763" s="41" customFormat="1" x14ac:dyDescent="0.25"/>
    <row r="764" s="41" customFormat="1" x14ac:dyDescent="0.25"/>
    <row r="765" s="41" customFormat="1" x14ac:dyDescent="0.25"/>
    <row r="766" s="41" customFormat="1" x14ac:dyDescent="0.25"/>
    <row r="767" s="41" customFormat="1" x14ac:dyDescent="0.25"/>
    <row r="768" s="41" customFormat="1" x14ac:dyDescent="0.25"/>
    <row r="769" s="41" customFormat="1" x14ac:dyDescent="0.25"/>
    <row r="770" s="41" customFormat="1" x14ac:dyDescent="0.25"/>
    <row r="771" s="41" customFormat="1" x14ac:dyDescent="0.25"/>
    <row r="772" s="41" customFormat="1" x14ac:dyDescent="0.25"/>
    <row r="773" s="41" customFormat="1" x14ac:dyDescent="0.25"/>
    <row r="774" s="41" customFormat="1" x14ac:dyDescent="0.25"/>
    <row r="775" s="41" customFormat="1" x14ac:dyDescent="0.25"/>
    <row r="776" s="41" customFormat="1" x14ac:dyDescent="0.25"/>
    <row r="777" s="41" customFormat="1" x14ac:dyDescent="0.25"/>
    <row r="778" s="41" customFormat="1" x14ac:dyDescent="0.25"/>
    <row r="779" s="41" customFormat="1" x14ac:dyDescent="0.25"/>
    <row r="780" s="41" customFormat="1" x14ac:dyDescent="0.25"/>
    <row r="781" s="41" customFormat="1" x14ac:dyDescent="0.25"/>
    <row r="782" s="41" customFormat="1" x14ac:dyDescent="0.25"/>
    <row r="783" s="41" customFormat="1" x14ac:dyDescent="0.25"/>
    <row r="784" s="41" customFormat="1" x14ac:dyDescent="0.25"/>
    <row r="785" s="41" customFormat="1" x14ac:dyDescent="0.25"/>
    <row r="786" s="41" customFormat="1" x14ac:dyDescent="0.25"/>
    <row r="787" s="41" customFormat="1" x14ac:dyDescent="0.25"/>
    <row r="788" s="41" customFormat="1" x14ac:dyDescent="0.25"/>
    <row r="789" s="41" customFormat="1" x14ac:dyDescent="0.25"/>
    <row r="790" s="41" customFormat="1" x14ac:dyDescent="0.25"/>
    <row r="791" s="41" customFormat="1" x14ac:dyDescent="0.25"/>
    <row r="792" s="41" customFormat="1" x14ac:dyDescent="0.25"/>
    <row r="793" s="41" customFormat="1" x14ac:dyDescent="0.25"/>
    <row r="794" s="41" customFormat="1" x14ac:dyDescent="0.25"/>
    <row r="795" s="41" customFormat="1" x14ac:dyDescent="0.25"/>
    <row r="796" s="41" customFormat="1" x14ac:dyDescent="0.25"/>
    <row r="797" s="41" customFormat="1" x14ac:dyDescent="0.25"/>
    <row r="798" s="41" customFormat="1" x14ac:dyDescent="0.25"/>
    <row r="799" s="41" customFormat="1" x14ac:dyDescent="0.25"/>
    <row r="800" s="41" customFormat="1" x14ac:dyDescent="0.25"/>
    <row r="801" s="41" customFormat="1" x14ac:dyDescent="0.25"/>
    <row r="802" s="41" customFormat="1" x14ac:dyDescent="0.25"/>
    <row r="803" s="41" customFormat="1" x14ac:dyDescent="0.25"/>
    <row r="804" s="41" customFormat="1" x14ac:dyDescent="0.25"/>
    <row r="805" s="41" customFormat="1" x14ac:dyDescent="0.25"/>
    <row r="806" s="41" customFormat="1" x14ac:dyDescent="0.25"/>
    <row r="807" s="41" customFormat="1" x14ac:dyDescent="0.25"/>
    <row r="808" s="41" customFormat="1" x14ac:dyDescent="0.25"/>
    <row r="809" s="41" customFormat="1" x14ac:dyDescent="0.25"/>
    <row r="810" s="41" customFormat="1" x14ac:dyDescent="0.25"/>
    <row r="811" s="41" customFormat="1" x14ac:dyDescent="0.25"/>
    <row r="812" s="41" customFormat="1" x14ac:dyDescent="0.25"/>
    <row r="813" s="41" customFormat="1" x14ac:dyDescent="0.25"/>
    <row r="814" s="41" customFormat="1" x14ac:dyDescent="0.25"/>
  </sheetData>
  <sheetProtection algorithmName="SHA-512" hashValue="h/q0RGs+9Bfai2vhzUEOf9FQHgfGUjnCeUVVu3m3yAiIJcsKnzySC0gA3JNq4SCQaJnXJKk1zGa31FmjSkG7ow==" saltValue="Zps/MYpkXnMhC5HdR+VzTg==" spinCount="100000" sheet="1" objects="1" scenarios="1"/>
  <protectedRanges>
    <protectedRange sqref="E102:E105 E112:E117 E77:E95 E39:E60 E9:E31" name="Bereik1_1"/>
  </protectedRanges>
  <mergeCells count="27">
    <mergeCell ref="B199:G199"/>
    <mergeCell ref="B121:H121"/>
    <mergeCell ref="B122:H122"/>
    <mergeCell ref="B202:G202"/>
    <mergeCell ref="B109:F109"/>
    <mergeCell ref="B110:F110"/>
    <mergeCell ref="B6:F6"/>
    <mergeCell ref="B35:F35"/>
    <mergeCell ref="B105:C105"/>
    <mergeCell ref="B100:F100"/>
    <mergeCell ref="B36:F36"/>
    <mergeCell ref="B7:F7"/>
    <mergeCell ref="B73:F73"/>
    <mergeCell ref="B74:F74"/>
    <mergeCell ref="B32:E32"/>
    <mergeCell ref="B61:E61"/>
    <mergeCell ref="B70:E70"/>
    <mergeCell ref="B106:E106"/>
    <mergeCell ref="B118:E118"/>
    <mergeCell ref="B99:F99"/>
    <mergeCell ref="B64:F64"/>
    <mergeCell ref="B65:F65"/>
    <mergeCell ref="B96:E96"/>
    <mergeCell ref="B101:C101"/>
    <mergeCell ref="B102:C102"/>
    <mergeCell ref="B103:C103"/>
    <mergeCell ref="B104:C10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9E3F-EFD5-40BC-8D7C-D1F6F5D8C8A6}">
  <dimension ref="A1:BU1008"/>
  <sheetViews>
    <sheetView tabSelected="1" zoomScale="80" zoomScaleNormal="80" workbookViewId="0">
      <selection activeCell="G36" sqref="G36"/>
    </sheetView>
  </sheetViews>
  <sheetFormatPr defaultRowHeight="15" x14ac:dyDescent="0.25"/>
  <cols>
    <col min="1" max="1" width="4.7109375" style="41" customWidth="1"/>
    <col min="2" max="2" width="54.5703125" customWidth="1"/>
    <col min="3" max="3" width="12.5703125" customWidth="1"/>
    <col min="4" max="4" width="26.7109375" customWidth="1"/>
    <col min="5" max="5" width="27.85546875" customWidth="1"/>
    <col min="6" max="6" width="38.28515625" customWidth="1"/>
    <col min="7" max="7" width="15.7109375" customWidth="1"/>
    <col min="8" max="8" width="6.140625" style="41" customWidth="1"/>
    <col min="9" max="9" width="8.85546875" style="41"/>
    <col min="10" max="10" width="27.140625" style="41" customWidth="1"/>
    <col min="11" max="73" width="8.85546875" style="41"/>
  </cols>
  <sheetData>
    <row r="1" spans="2:9" s="41" customFormat="1" ht="15.75" thickBot="1" x14ac:dyDescent="0.3">
      <c r="B1" s="40"/>
      <c r="C1" s="40"/>
      <c r="D1" s="40"/>
      <c r="E1" s="40"/>
      <c r="F1" s="40"/>
    </row>
    <row r="2" spans="2:9" ht="15" customHeight="1" thickBot="1" x14ac:dyDescent="0.3">
      <c r="B2" s="44" t="s">
        <v>0</v>
      </c>
      <c r="C2" s="45"/>
      <c r="E2" s="12"/>
      <c r="F2" s="93" t="s">
        <v>1</v>
      </c>
      <c r="G2" s="41"/>
    </row>
    <row r="3" spans="2:9" s="41" customFormat="1" ht="14.45" customHeight="1" thickBot="1" x14ac:dyDescent="0.3">
      <c r="B3" s="43"/>
      <c r="C3" s="43"/>
    </row>
    <row r="4" spans="2:9" ht="15" customHeight="1" thickBot="1" x14ac:dyDescent="0.3">
      <c r="B4" s="212" t="s">
        <v>19</v>
      </c>
      <c r="C4" s="213"/>
      <c r="D4" s="213"/>
      <c r="E4" s="214"/>
      <c r="F4" s="41"/>
      <c r="G4" s="41"/>
    </row>
    <row r="5" spans="2:9" s="41" customFormat="1" ht="15" customHeight="1" thickBot="1" x14ac:dyDescent="0.3"/>
    <row r="6" spans="2:9" ht="15.75" thickBot="1" x14ac:dyDescent="0.3">
      <c r="B6" s="255" t="s">
        <v>122</v>
      </c>
      <c r="C6" s="256"/>
      <c r="D6" s="256"/>
      <c r="E6" s="257"/>
      <c r="F6" s="41"/>
      <c r="G6" s="41"/>
    </row>
    <row r="7" spans="2:9" x14ac:dyDescent="0.25">
      <c r="B7" s="82" t="s">
        <v>123</v>
      </c>
      <c r="C7" s="83" t="s">
        <v>124</v>
      </c>
      <c r="D7" s="37" t="s">
        <v>125</v>
      </c>
      <c r="E7" s="84" t="s">
        <v>30</v>
      </c>
      <c r="F7" s="122" t="s">
        <v>126</v>
      </c>
      <c r="G7" s="123" t="s">
        <v>127</v>
      </c>
      <c r="I7" s="56"/>
    </row>
    <row r="8" spans="2:9" x14ac:dyDescent="0.25">
      <c r="B8" s="68" t="s">
        <v>128</v>
      </c>
      <c r="C8" s="3">
        <v>99</v>
      </c>
      <c r="D8" s="176"/>
      <c r="E8" s="72">
        <f>C8*D8</f>
        <v>0</v>
      </c>
      <c r="F8" s="178"/>
      <c r="G8" s="179"/>
      <c r="I8" s="56"/>
    </row>
    <row r="9" spans="2:9" x14ac:dyDescent="0.25">
      <c r="B9" s="68" t="s">
        <v>129</v>
      </c>
      <c r="C9" s="3">
        <v>67</v>
      </c>
      <c r="D9" s="176"/>
      <c r="E9" s="72">
        <f t="shared" ref="E9:E18" si="0">C9*D9</f>
        <v>0</v>
      </c>
      <c r="F9" s="178"/>
      <c r="G9" s="179"/>
    </row>
    <row r="10" spans="2:9" x14ac:dyDescent="0.25">
      <c r="B10" s="68" t="s">
        <v>130</v>
      </c>
      <c r="C10" s="3">
        <v>72</v>
      </c>
      <c r="D10" s="176"/>
      <c r="E10" s="72">
        <f t="shared" si="0"/>
        <v>0</v>
      </c>
      <c r="F10" s="178"/>
      <c r="G10" s="179"/>
    </row>
    <row r="11" spans="2:9" x14ac:dyDescent="0.25">
      <c r="B11" s="68" t="s">
        <v>131</v>
      </c>
      <c r="C11" s="3">
        <v>179</v>
      </c>
      <c r="D11" s="176"/>
      <c r="E11" s="72">
        <f t="shared" si="0"/>
        <v>0</v>
      </c>
      <c r="F11" s="178"/>
      <c r="G11" s="179"/>
    </row>
    <row r="12" spans="2:9" x14ac:dyDescent="0.25">
      <c r="B12" s="68" t="s">
        <v>132</v>
      </c>
      <c r="C12" s="3">
        <v>261</v>
      </c>
      <c r="D12" s="176"/>
      <c r="E12" s="72">
        <f t="shared" si="0"/>
        <v>0</v>
      </c>
      <c r="F12" s="178"/>
      <c r="G12" s="179"/>
    </row>
    <row r="13" spans="2:9" x14ac:dyDescent="0.25">
      <c r="B13" s="68" t="s">
        <v>133</v>
      </c>
      <c r="C13" s="3">
        <v>122</v>
      </c>
      <c r="D13" s="176"/>
      <c r="E13" s="72">
        <f t="shared" si="0"/>
        <v>0</v>
      </c>
      <c r="F13" s="178"/>
      <c r="G13" s="179"/>
    </row>
    <row r="14" spans="2:9" x14ac:dyDescent="0.25">
      <c r="B14" s="68" t="s">
        <v>134</v>
      </c>
      <c r="C14" s="3">
        <v>64</v>
      </c>
      <c r="D14" s="176"/>
      <c r="E14" s="72">
        <f t="shared" si="0"/>
        <v>0</v>
      </c>
      <c r="F14" s="178"/>
      <c r="G14" s="179"/>
    </row>
    <row r="15" spans="2:9" x14ac:dyDescent="0.25">
      <c r="B15" s="68" t="s">
        <v>135</v>
      </c>
      <c r="C15" s="3">
        <v>158</v>
      </c>
      <c r="D15" s="176"/>
      <c r="E15" s="72">
        <f t="shared" si="0"/>
        <v>0</v>
      </c>
      <c r="F15" s="178"/>
      <c r="G15" s="179"/>
    </row>
    <row r="16" spans="2:9" x14ac:dyDescent="0.25">
      <c r="B16" s="89" t="s">
        <v>136</v>
      </c>
      <c r="C16" s="3">
        <v>18</v>
      </c>
      <c r="D16" s="176"/>
      <c r="E16" s="72">
        <f t="shared" si="0"/>
        <v>0</v>
      </c>
      <c r="F16" s="178"/>
      <c r="G16" s="179"/>
    </row>
    <row r="17" spans="2:8" x14ac:dyDescent="0.25">
      <c r="B17" s="89" t="s">
        <v>137</v>
      </c>
      <c r="C17" s="3">
        <v>23</v>
      </c>
      <c r="D17" s="176"/>
      <c r="E17" s="72">
        <f t="shared" si="0"/>
        <v>0</v>
      </c>
      <c r="F17" s="178"/>
      <c r="G17" s="179"/>
    </row>
    <row r="18" spans="2:8" ht="15.75" thickBot="1" x14ac:dyDescent="0.3">
      <c r="B18" s="90" t="s">
        <v>138</v>
      </c>
      <c r="C18" s="79">
        <v>6</v>
      </c>
      <c r="D18" s="177"/>
      <c r="E18" s="77">
        <f t="shared" si="0"/>
        <v>0</v>
      </c>
      <c r="F18" s="178"/>
      <c r="G18" s="179"/>
    </row>
    <row r="19" spans="2:8" ht="15.75" thickBot="1" x14ac:dyDescent="0.3">
      <c r="B19" s="261" t="s">
        <v>139</v>
      </c>
      <c r="C19" s="262"/>
      <c r="D19" s="263"/>
      <c r="E19" s="78">
        <f>SUM(E8:E18)</f>
        <v>0</v>
      </c>
      <c r="F19" s="43"/>
      <c r="G19" s="43"/>
    </row>
    <row r="20" spans="2:8" s="41" customFormat="1" x14ac:dyDescent="0.25">
      <c r="B20" s="43"/>
      <c r="C20" s="92"/>
      <c r="D20" s="43"/>
      <c r="E20" s="43"/>
      <c r="F20" s="43"/>
      <c r="G20" s="43"/>
    </row>
    <row r="21" spans="2:8" s="41" customFormat="1" ht="15.75" thickBot="1" x14ac:dyDescent="0.3">
      <c r="B21" s="43"/>
      <c r="C21" s="43"/>
      <c r="D21" s="43"/>
      <c r="E21" s="43"/>
      <c r="F21" s="43"/>
      <c r="G21" s="43"/>
    </row>
    <row r="22" spans="2:8" ht="15.75" thickBot="1" x14ac:dyDescent="0.3">
      <c r="B22" s="255" t="s">
        <v>140</v>
      </c>
      <c r="C22" s="256"/>
      <c r="D22" s="256"/>
      <c r="E22" s="257"/>
      <c r="F22" s="43"/>
      <c r="G22" s="43"/>
    </row>
    <row r="23" spans="2:8" x14ac:dyDescent="0.25">
      <c r="B23" s="87" t="s">
        <v>141</v>
      </c>
      <c r="C23" s="85" t="s">
        <v>124</v>
      </c>
      <c r="D23" s="85" t="s">
        <v>142</v>
      </c>
      <c r="E23" s="88" t="s">
        <v>30</v>
      </c>
      <c r="F23" s="41"/>
      <c r="G23" s="41"/>
      <c r="H23" s="56"/>
    </row>
    <row r="24" spans="2:8" x14ac:dyDescent="0.25">
      <c r="B24" s="68" t="s">
        <v>143</v>
      </c>
      <c r="C24" s="5">
        <v>14</v>
      </c>
      <c r="D24" s="171"/>
      <c r="E24" s="72">
        <f>D24*C24</f>
        <v>0</v>
      </c>
      <c r="F24" s="41"/>
      <c r="G24" s="41"/>
    </row>
    <row r="25" spans="2:8" x14ac:dyDescent="0.25">
      <c r="B25" s="68" t="s">
        <v>144</v>
      </c>
      <c r="C25" s="5">
        <v>2</v>
      </c>
      <c r="D25" s="171"/>
      <c r="E25" s="72">
        <f>D25*C25</f>
        <v>0</v>
      </c>
      <c r="F25" s="41"/>
      <c r="G25" s="41"/>
    </row>
    <row r="26" spans="2:8" x14ac:dyDescent="0.25">
      <c r="B26" s="68" t="s">
        <v>145</v>
      </c>
      <c r="C26" s="5">
        <v>6</v>
      </c>
      <c r="D26" s="171"/>
      <c r="E26" s="72">
        <f>D26*C26</f>
        <v>0</v>
      </c>
      <c r="F26" s="41"/>
      <c r="G26" s="41"/>
    </row>
    <row r="27" spans="2:8" x14ac:dyDescent="0.25">
      <c r="B27" s="89" t="s">
        <v>146</v>
      </c>
      <c r="C27" s="5">
        <v>9</v>
      </c>
      <c r="D27" s="171"/>
      <c r="E27" s="72">
        <f>D27*C27</f>
        <v>0</v>
      </c>
      <c r="F27" s="41"/>
      <c r="G27" s="41"/>
    </row>
    <row r="28" spans="2:8" ht="15.75" thickBot="1" x14ac:dyDescent="0.3">
      <c r="B28" s="90" t="s">
        <v>147</v>
      </c>
      <c r="C28" s="86">
        <v>2</v>
      </c>
      <c r="D28" s="172"/>
      <c r="E28" s="77">
        <f>D28*C28</f>
        <v>0</v>
      </c>
      <c r="F28" s="41"/>
      <c r="G28" s="43"/>
    </row>
    <row r="29" spans="2:8" ht="15.75" thickBot="1" x14ac:dyDescent="0.3">
      <c r="B29" s="261" t="s">
        <v>139</v>
      </c>
      <c r="C29" s="262"/>
      <c r="D29" s="263"/>
      <c r="E29" s="78">
        <f>SUM(E24:E28)</f>
        <v>0</v>
      </c>
      <c r="F29" s="43"/>
      <c r="G29" s="41"/>
    </row>
    <row r="30" spans="2:8" s="41" customFormat="1" x14ac:dyDescent="0.25">
      <c r="B30" s="43"/>
      <c r="D30" s="43"/>
      <c r="E30" s="43"/>
      <c r="F30" s="43"/>
    </row>
    <row r="31" spans="2:8" s="41" customFormat="1" ht="15.75" thickBot="1" x14ac:dyDescent="0.3">
      <c r="B31" s="43"/>
      <c r="C31" s="43"/>
      <c r="D31" s="43"/>
      <c r="E31" s="43"/>
      <c r="F31" s="43"/>
    </row>
    <row r="32" spans="2:8" ht="15.75" thickBot="1" x14ac:dyDescent="0.3">
      <c r="B32" s="264" t="s">
        <v>188</v>
      </c>
      <c r="C32" s="265"/>
      <c r="D32" s="266"/>
      <c r="E32" s="91">
        <f>SUM(E19,E29)</f>
        <v>0</v>
      </c>
      <c r="F32" s="43"/>
      <c r="G32" s="41"/>
    </row>
    <row r="33" s="41" customFormat="1" x14ac:dyDescent="0.25"/>
    <row r="34" s="41" customFormat="1" x14ac:dyDescent="0.25"/>
    <row r="35" s="41" customFormat="1" x14ac:dyDescent="0.25"/>
    <row r="36" s="41" customFormat="1" x14ac:dyDescent="0.25"/>
    <row r="37" s="41" customFormat="1" x14ac:dyDescent="0.25"/>
    <row r="38" s="41" customFormat="1" x14ac:dyDescent="0.25"/>
    <row r="39" s="41" customFormat="1" x14ac:dyDescent="0.25"/>
    <row r="40" s="41" customFormat="1" x14ac:dyDescent="0.25"/>
    <row r="41" s="41" customFormat="1" x14ac:dyDescent="0.25"/>
    <row r="42" s="41" customFormat="1" x14ac:dyDescent="0.25"/>
    <row r="43" s="41" customFormat="1" x14ac:dyDescent="0.25"/>
    <row r="44" s="41" customFormat="1" x14ac:dyDescent="0.25"/>
    <row r="45" s="41" customFormat="1" x14ac:dyDescent="0.25"/>
    <row r="46" s="41" customFormat="1" x14ac:dyDescent="0.25"/>
    <row r="47" s="41" customFormat="1" x14ac:dyDescent="0.25"/>
    <row r="48" s="41" customFormat="1" x14ac:dyDescent="0.25"/>
    <row r="49" s="41" customFormat="1" x14ac:dyDescent="0.25"/>
    <row r="50" s="41" customFormat="1" x14ac:dyDescent="0.25"/>
    <row r="51" s="41" customFormat="1" x14ac:dyDescent="0.25"/>
    <row r="52" s="41" customFormat="1" x14ac:dyDescent="0.25"/>
    <row r="53" s="41" customFormat="1" x14ac:dyDescent="0.25"/>
    <row r="54" s="41" customFormat="1" x14ac:dyDescent="0.25"/>
    <row r="55" s="41" customFormat="1" x14ac:dyDescent="0.25"/>
    <row r="56" s="41" customFormat="1" x14ac:dyDescent="0.25"/>
    <row r="57" s="41" customFormat="1" x14ac:dyDescent="0.25"/>
    <row r="58" s="41" customFormat="1" x14ac:dyDescent="0.25"/>
    <row r="59" s="41" customFormat="1" x14ac:dyDescent="0.25"/>
    <row r="60" s="41" customFormat="1" x14ac:dyDescent="0.25"/>
    <row r="61" s="41" customFormat="1" x14ac:dyDescent="0.25"/>
    <row r="62" s="41" customFormat="1" x14ac:dyDescent="0.25"/>
    <row r="63" s="41" customFormat="1" x14ac:dyDescent="0.25"/>
    <row r="64" s="41" customFormat="1" x14ac:dyDescent="0.25"/>
    <row r="65" s="41" customFormat="1" x14ac:dyDescent="0.25"/>
    <row r="66" s="41" customFormat="1" x14ac:dyDescent="0.25"/>
    <row r="67" s="41" customFormat="1" x14ac:dyDescent="0.25"/>
    <row r="68" s="41" customFormat="1" x14ac:dyDescent="0.25"/>
    <row r="69" s="41" customFormat="1" x14ac:dyDescent="0.25"/>
    <row r="70" s="41" customFormat="1" x14ac:dyDescent="0.25"/>
    <row r="71" s="41" customFormat="1" x14ac:dyDescent="0.25"/>
    <row r="72" s="41" customFormat="1" x14ac:dyDescent="0.25"/>
    <row r="73" s="41" customFormat="1" x14ac:dyDescent="0.25"/>
    <row r="74" s="41" customFormat="1" x14ac:dyDescent="0.25"/>
    <row r="75" s="41" customFormat="1" x14ac:dyDescent="0.25"/>
    <row r="76" s="41" customFormat="1" x14ac:dyDescent="0.25"/>
    <row r="77" s="41" customFormat="1" x14ac:dyDescent="0.25"/>
    <row r="78" s="41" customFormat="1" x14ac:dyDescent="0.25"/>
    <row r="79" s="41" customFormat="1" x14ac:dyDescent="0.25"/>
    <row r="80" s="41" customFormat="1" x14ac:dyDescent="0.25"/>
    <row r="81" s="41" customFormat="1" x14ac:dyDescent="0.25"/>
    <row r="82" s="41" customFormat="1" x14ac:dyDescent="0.25"/>
    <row r="83" s="41" customFormat="1" x14ac:dyDescent="0.25"/>
    <row r="84" s="41" customFormat="1" x14ac:dyDescent="0.25"/>
    <row r="85" s="41" customFormat="1" x14ac:dyDescent="0.25"/>
    <row r="86" s="41" customFormat="1" x14ac:dyDescent="0.25"/>
    <row r="87" s="41" customFormat="1" x14ac:dyDescent="0.25"/>
    <row r="88" s="41" customFormat="1" x14ac:dyDescent="0.25"/>
    <row r="89" s="41" customFormat="1" x14ac:dyDescent="0.25"/>
    <row r="90" s="41" customFormat="1" x14ac:dyDescent="0.25"/>
    <row r="91" s="41" customFormat="1" x14ac:dyDescent="0.25"/>
    <row r="92" s="41" customFormat="1" x14ac:dyDescent="0.25"/>
    <row r="93" s="41" customFormat="1" x14ac:dyDescent="0.25"/>
    <row r="94" s="41" customFormat="1" x14ac:dyDescent="0.25"/>
    <row r="95" s="41" customFormat="1" x14ac:dyDescent="0.25"/>
    <row r="96" s="41" customFormat="1" x14ac:dyDescent="0.25"/>
    <row r="97" s="41" customFormat="1" x14ac:dyDescent="0.25"/>
    <row r="98" s="41" customFormat="1" x14ac:dyDescent="0.25"/>
    <row r="99" s="41" customFormat="1" x14ac:dyDescent="0.25"/>
    <row r="100" s="41" customFormat="1" x14ac:dyDescent="0.25"/>
    <row r="101" s="41" customFormat="1" x14ac:dyDescent="0.25"/>
    <row r="102" s="41" customFormat="1" x14ac:dyDescent="0.25"/>
    <row r="103" s="41" customFormat="1" x14ac:dyDescent="0.25"/>
    <row r="104" s="41" customFormat="1" x14ac:dyDescent="0.25"/>
    <row r="105" s="41" customFormat="1" x14ac:dyDescent="0.25"/>
    <row r="106" s="41" customFormat="1" x14ac:dyDescent="0.25"/>
    <row r="107" s="41" customFormat="1" x14ac:dyDescent="0.25"/>
    <row r="108" s="41" customFormat="1" x14ac:dyDescent="0.25"/>
    <row r="109" s="41" customFormat="1" x14ac:dyDescent="0.25"/>
    <row r="110" s="41" customFormat="1" x14ac:dyDescent="0.25"/>
    <row r="111" s="41" customFormat="1" x14ac:dyDescent="0.25"/>
    <row r="112" s="41" customFormat="1" x14ac:dyDescent="0.25"/>
    <row r="113" s="41" customFormat="1" x14ac:dyDescent="0.25"/>
    <row r="114" s="41" customFormat="1" x14ac:dyDescent="0.25"/>
    <row r="115" s="41" customFormat="1" x14ac:dyDescent="0.25"/>
    <row r="116" s="41" customFormat="1" x14ac:dyDescent="0.25"/>
    <row r="117" s="41" customFormat="1" x14ac:dyDescent="0.25"/>
    <row r="118" s="41" customFormat="1" x14ac:dyDescent="0.25"/>
    <row r="119" s="41" customFormat="1" x14ac:dyDescent="0.25"/>
    <row r="120" s="41" customFormat="1" x14ac:dyDescent="0.25"/>
    <row r="121" s="41" customFormat="1" x14ac:dyDescent="0.25"/>
    <row r="122" s="41" customFormat="1" x14ac:dyDescent="0.25"/>
    <row r="123" s="41" customFormat="1" x14ac:dyDescent="0.25"/>
    <row r="124" s="41" customFormat="1" x14ac:dyDescent="0.25"/>
    <row r="125" s="41" customFormat="1" x14ac:dyDescent="0.25"/>
    <row r="126" s="41" customFormat="1" x14ac:dyDescent="0.25"/>
    <row r="127" s="41" customFormat="1" x14ac:dyDescent="0.25"/>
    <row r="128" s="41" customFormat="1" x14ac:dyDescent="0.25"/>
    <row r="129" s="41" customFormat="1" x14ac:dyDescent="0.25"/>
    <row r="130" s="41" customFormat="1" x14ac:dyDescent="0.25"/>
    <row r="131" s="41" customFormat="1" x14ac:dyDescent="0.25"/>
    <row r="132" s="41" customFormat="1" x14ac:dyDescent="0.25"/>
    <row r="133" s="41" customFormat="1" x14ac:dyDescent="0.25"/>
    <row r="134" s="41" customFormat="1" x14ac:dyDescent="0.25"/>
    <row r="135" s="41" customFormat="1" x14ac:dyDescent="0.25"/>
    <row r="136" s="41" customFormat="1" x14ac:dyDescent="0.25"/>
    <row r="137" s="41" customFormat="1" x14ac:dyDescent="0.25"/>
    <row r="138" s="41" customFormat="1" x14ac:dyDescent="0.25"/>
    <row r="139" s="41" customFormat="1" x14ac:dyDescent="0.25"/>
    <row r="140" s="41" customFormat="1" x14ac:dyDescent="0.25"/>
    <row r="141" s="41" customFormat="1" x14ac:dyDescent="0.25"/>
    <row r="142" s="41" customFormat="1" x14ac:dyDescent="0.25"/>
    <row r="143" s="41" customFormat="1" x14ac:dyDescent="0.25"/>
    <row r="144" s="41" customFormat="1" x14ac:dyDescent="0.25"/>
    <row r="145" s="41" customFormat="1" x14ac:dyDescent="0.25"/>
    <row r="146" s="41" customFormat="1" x14ac:dyDescent="0.25"/>
    <row r="147" s="41" customFormat="1" x14ac:dyDescent="0.25"/>
    <row r="148" s="41" customFormat="1" x14ac:dyDescent="0.25"/>
    <row r="149" s="41" customFormat="1" x14ac:dyDescent="0.25"/>
    <row r="150" s="41" customFormat="1" x14ac:dyDescent="0.25"/>
    <row r="151" s="41" customFormat="1" x14ac:dyDescent="0.25"/>
    <row r="152" s="41" customFormat="1" x14ac:dyDescent="0.25"/>
    <row r="153" s="41" customFormat="1" x14ac:dyDescent="0.25"/>
    <row r="154" s="41" customFormat="1" x14ac:dyDescent="0.25"/>
    <row r="155" s="41" customFormat="1" x14ac:dyDescent="0.25"/>
    <row r="156" s="41" customFormat="1" x14ac:dyDescent="0.25"/>
    <row r="157" s="41" customFormat="1" x14ac:dyDescent="0.25"/>
    <row r="158" s="41" customFormat="1" x14ac:dyDescent="0.25"/>
    <row r="159" s="41" customFormat="1" x14ac:dyDescent="0.25"/>
    <row r="160" s="41" customFormat="1" x14ac:dyDescent="0.25"/>
    <row r="161" s="41" customFormat="1" x14ac:dyDescent="0.25"/>
    <row r="162" s="41" customFormat="1" x14ac:dyDescent="0.25"/>
    <row r="163" s="41" customFormat="1" x14ac:dyDescent="0.25"/>
    <row r="164" s="41" customFormat="1" x14ac:dyDescent="0.25"/>
    <row r="165" s="41" customFormat="1" x14ac:dyDescent="0.25"/>
    <row r="166" s="41" customFormat="1" x14ac:dyDescent="0.25"/>
    <row r="167" s="41" customFormat="1" x14ac:dyDescent="0.25"/>
    <row r="168" s="41" customFormat="1" x14ac:dyDescent="0.25"/>
    <row r="169" s="41" customFormat="1" x14ac:dyDescent="0.25"/>
    <row r="170" s="41" customFormat="1" x14ac:dyDescent="0.25"/>
    <row r="171" s="41" customFormat="1" x14ac:dyDescent="0.25"/>
    <row r="172" s="41" customFormat="1" x14ac:dyDescent="0.25"/>
    <row r="173" s="41" customFormat="1" x14ac:dyDescent="0.25"/>
    <row r="174" s="41" customFormat="1" x14ac:dyDescent="0.25"/>
    <row r="175" s="41" customFormat="1" x14ac:dyDescent="0.25"/>
    <row r="176" s="41" customFormat="1" x14ac:dyDescent="0.25"/>
    <row r="177" s="41" customFormat="1" x14ac:dyDescent="0.25"/>
    <row r="178" s="41" customFormat="1" x14ac:dyDescent="0.25"/>
    <row r="179" s="41" customFormat="1" x14ac:dyDescent="0.25"/>
    <row r="180" s="41" customFormat="1" x14ac:dyDescent="0.25"/>
    <row r="181" s="41" customFormat="1" x14ac:dyDescent="0.25"/>
    <row r="182" s="41" customFormat="1" x14ac:dyDescent="0.25"/>
    <row r="183" s="41" customFormat="1" x14ac:dyDescent="0.25"/>
    <row r="184" s="41" customFormat="1" x14ac:dyDescent="0.25"/>
    <row r="185" s="41" customFormat="1" x14ac:dyDescent="0.25"/>
    <row r="186" s="41" customFormat="1" x14ac:dyDescent="0.25"/>
    <row r="187" s="41" customFormat="1" x14ac:dyDescent="0.25"/>
    <row r="188" s="41" customFormat="1" x14ac:dyDescent="0.25"/>
    <row r="189" s="41" customFormat="1" x14ac:dyDescent="0.25"/>
    <row r="190" s="41" customFormat="1" x14ac:dyDescent="0.25"/>
    <row r="191" s="41" customFormat="1" x14ac:dyDescent="0.25"/>
    <row r="192" s="41" customFormat="1" x14ac:dyDescent="0.25"/>
    <row r="193" s="41" customFormat="1" x14ac:dyDescent="0.25"/>
    <row r="194" s="41" customFormat="1" x14ac:dyDescent="0.25"/>
    <row r="195" s="41" customFormat="1" x14ac:dyDescent="0.25"/>
    <row r="196" s="41" customFormat="1" x14ac:dyDescent="0.25"/>
    <row r="197" s="41" customFormat="1" x14ac:dyDescent="0.25"/>
    <row r="198" s="41" customFormat="1" x14ac:dyDescent="0.25"/>
    <row r="199" s="41" customFormat="1" x14ac:dyDescent="0.25"/>
    <row r="200" s="41" customFormat="1" x14ac:dyDescent="0.25"/>
    <row r="201" s="41" customFormat="1" x14ac:dyDescent="0.25"/>
    <row r="202" s="41" customFormat="1" x14ac:dyDescent="0.25"/>
    <row r="203" s="41" customFormat="1" x14ac:dyDescent="0.25"/>
    <row r="204" s="41" customFormat="1" x14ac:dyDescent="0.25"/>
    <row r="205" s="41" customFormat="1" x14ac:dyDescent="0.25"/>
    <row r="206" s="41" customFormat="1" x14ac:dyDescent="0.25"/>
    <row r="207" s="41" customFormat="1" x14ac:dyDescent="0.25"/>
    <row r="208" s="41" customFormat="1" x14ac:dyDescent="0.25"/>
    <row r="209" s="41" customFormat="1" x14ac:dyDescent="0.25"/>
    <row r="210" s="41" customFormat="1" x14ac:dyDescent="0.25"/>
    <row r="211" s="41" customFormat="1" x14ac:dyDescent="0.25"/>
    <row r="212" s="41" customFormat="1" x14ac:dyDescent="0.25"/>
    <row r="213" s="41" customFormat="1" x14ac:dyDescent="0.25"/>
    <row r="214" s="41" customFormat="1" x14ac:dyDescent="0.25"/>
    <row r="215" s="41" customFormat="1" x14ac:dyDescent="0.25"/>
    <row r="216" s="41" customFormat="1" x14ac:dyDescent="0.25"/>
    <row r="217" s="41" customFormat="1" x14ac:dyDescent="0.25"/>
    <row r="218" s="41" customFormat="1" x14ac:dyDescent="0.25"/>
    <row r="219" s="41" customFormat="1" x14ac:dyDescent="0.25"/>
    <row r="220" s="41" customFormat="1" x14ac:dyDescent="0.25"/>
    <row r="221" s="41" customFormat="1" x14ac:dyDescent="0.25"/>
    <row r="222" s="41" customFormat="1" x14ac:dyDescent="0.25"/>
    <row r="223" s="41" customFormat="1" x14ac:dyDescent="0.25"/>
    <row r="224" s="41" customFormat="1" x14ac:dyDescent="0.25"/>
    <row r="225" s="41" customFormat="1" x14ac:dyDescent="0.25"/>
    <row r="226" s="41" customFormat="1" x14ac:dyDescent="0.25"/>
    <row r="227" s="41" customFormat="1" x14ac:dyDescent="0.25"/>
    <row r="228" s="41" customFormat="1" x14ac:dyDescent="0.25"/>
    <row r="229" s="41" customFormat="1" x14ac:dyDescent="0.25"/>
    <row r="230" s="41" customFormat="1" x14ac:dyDescent="0.25"/>
    <row r="231" s="41" customFormat="1" x14ac:dyDescent="0.25"/>
    <row r="232" s="41" customFormat="1" x14ac:dyDescent="0.25"/>
    <row r="233" s="41" customFormat="1" x14ac:dyDescent="0.25"/>
    <row r="234" s="41" customFormat="1" x14ac:dyDescent="0.25"/>
    <row r="235" s="41" customFormat="1" x14ac:dyDescent="0.25"/>
    <row r="236" s="41" customFormat="1" x14ac:dyDescent="0.25"/>
    <row r="237" s="41" customFormat="1" x14ac:dyDescent="0.25"/>
    <row r="238" s="41" customFormat="1" x14ac:dyDescent="0.25"/>
    <row r="239" s="41" customFormat="1" x14ac:dyDescent="0.25"/>
    <row r="240" s="41" customFormat="1" x14ac:dyDescent="0.25"/>
    <row r="241" s="41" customFormat="1" x14ac:dyDescent="0.25"/>
    <row r="242" s="41" customFormat="1" x14ac:dyDescent="0.25"/>
    <row r="243" s="41" customFormat="1" x14ac:dyDescent="0.25"/>
    <row r="244" s="41" customFormat="1" x14ac:dyDescent="0.25"/>
    <row r="245" s="41" customFormat="1" x14ac:dyDescent="0.25"/>
    <row r="246" s="41" customFormat="1" x14ac:dyDescent="0.25"/>
    <row r="247" s="41" customFormat="1" x14ac:dyDescent="0.25"/>
    <row r="248" s="41" customFormat="1" x14ac:dyDescent="0.25"/>
    <row r="249" s="41" customFormat="1" x14ac:dyDescent="0.25"/>
    <row r="250" s="41" customFormat="1" x14ac:dyDescent="0.25"/>
    <row r="251" s="41" customFormat="1" x14ac:dyDescent="0.25"/>
    <row r="252" s="41" customFormat="1" x14ac:dyDescent="0.25"/>
    <row r="253" s="41" customFormat="1" x14ac:dyDescent="0.25"/>
    <row r="254" s="41" customFormat="1" x14ac:dyDescent="0.25"/>
    <row r="255" s="41" customFormat="1" x14ac:dyDescent="0.25"/>
    <row r="256" s="41" customFormat="1" x14ac:dyDescent="0.25"/>
    <row r="257" s="41" customFormat="1" x14ac:dyDescent="0.25"/>
    <row r="258" s="41" customFormat="1" x14ac:dyDescent="0.25"/>
    <row r="259" s="41" customFormat="1" x14ac:dyDescent="0.25"/>
    <row r="260" s="41" customFormat="1" x14ac:dyDescent="0.25"/>
    <row r="261" s="41" customFormat="1" x14ac:dyDescent="0.25"/>
    <row r="262" s="41" customFormat="1" x14ac:dyDescent="0.25"/>
    <row r="263" s="41" customFormat="1" x14ac:dyDescent="0.25"/>
    <row r="264" s="41" customFormat="1" x14ac:dyDescent="0.25"/>
    <row r="265" s="41" customFormat="1" x14ac:dyDescent="0.25"/>
    <row r="266" s="41" customFormat="1" x14ac:dyDescent="0.25"/>
    <row r="267" s="41" customFormat="1" x14ac:dyDescent="0.25"/>
    <row r="268" s="41" customFormat="1" x14ac:dyDescent="0.25"/>
    <row r="269" s="41" customFormat="1" x14ac:dyDescent="0.25"/>
    <row r="270" s="41" customFormat="1" x14ac:dyDescent="0.25"/>
    <row r="271" s="41" customFormat="1" x14ac:dyDescent="0.25"/>
    <row r="272" s="41" customFormat="1" x14ac:dyDescent="0.25"/>
    <row r="273" s="41" customFormat="1" x14ac:dyDescent="0.25"/>
    <row r="274" s="41" customFormat="1" x14ac:dyDescent="0.25"/>
    <row r="275" s="41" customFormat="1" x14ac:dyDescent="0.25"/>
    <row r="276" s="41" customFormat="1" x14ac:dyDescent="0.25"/>
    <row r="277" s="41" customFormat="1" x14ac:dyDescent="0.25"/>
    <row r="278" s="41" customFormat="1" x14ac:dyDescent="0.25"/>
    <row r="279" s="41" customFormat="1" x14ac:dyDescent="0.25"/>
    <row r="280" s="41" customFormat="1" x14ac:dyDescent="0.25"/>
    <row r="281" s="41" customFormat="1" x14ac:dyDescent="0.25"/>
    <row r="282" s="41" customFormat="1" x14ac:dyDescent="0.25"/>
    <row r="283" s="41" customFormat="1" x14ac:dyDescent="0.25"/>
    <row r="284" s="41" customFormat="1" x14ac:dyDescent="0.25"/>
    <row r="285" s="41" customFormat="1" x14ac:dyDescent="0.25"/>
    <row r="286" s="41" customFormat="1" x14ac:dyDescent="0.25"/>
    <row r="287" s="41" customFormat="1" x14ac:dyDescent="0.25"/>
    <row r="288" s="41" customFormat="1" x14ac:dyDescent="0.25"/>
    <row r="289" s="41" customFormat="1" x14ac:dyDescent="0.25"/>
    <row r="290" s="41" customFormat="1" x14ac:dyDescent="0.25"/>
    <row r="291" s="41" customFormat="1" x14ac:dyDescent="0.25"/>
    <row r="292" s="41" customFormat="1" x14ac:dyDescent="0.25"/>
    <row r="293" s="41" customFormat="1" x14ac:dyDescent="0.25"/>
    <row r="294" s="41" customFormat="1" x14ac:dyDescent="0.25"/>
    <row r="295" s="41" customFormat="1" x14ac:dyDescent="0.25"/>
    <row r="296" s="41" customFormat="1" x14ac:dyDescent="0.25"/>
    <row r="297" s="41" customFormat="1" x14ac:dyDescent="0.25"/>
    <row r="298" s="41" customFormat="1" x14ac:dyDescent="0.25"/>
    <row r="299" s="41" customFormat="1" x14ac:dyDescent="0.25"/>
    <row r="300" s="41" customFormat="1" x14ac:dyDescent="0.25"/>
    <row r="301" s="41" customFormat="1" x14ac:dyDescent="0.25"/>
    <row r="302" s="41" customFormat="1" x14ac:dyDescent="0.25"/>
    <row r="303" s="41" customFormat="1" x14ac:dyDescent="0.25"/>
    <row r="304" s="41" customFormat="1" x14ac:dyDescent="0.25"/>
    <row r="305" s="41" customFormat="1" x14ac:dyDescent="0.25"/>
    <row r="306" s="41" customFormat="1" x14ac:dyDescent="0.25"/>
    <row r="307" s="41" customFormat="1" x14ac:dyDescent="0.25"/>
    <row r="308" s="41" customFormat="1" x14ac:dyDescent="0.25"/>
    <row r="309" s="41" customFormat="1" x14ac:dyDescent="0.25"/>
    <row r="310" s="41" customFormat="1" x14ac:dyDescent="0.25"/>
    <row r="311" s="41" customFormat="1" x14ac:dyDescent="0.25"/>
    <row r="312" s="41" customFormat="1" x14ac:dyDescent="0.25"/>
    <row r="313" s="41" customFormat="1" x14ac:dyDescent="0.25"/>
    <row r="314" s="41" customFormat="1" x14ac:dyDescent="0.25"/>
    <row r="315" s="41" customFormat="1" x14ac:dyDescent="0.25"/>
    <row r="316" s="41" customFormat="1" x14ac:dyDescent="0.25"/>
    <row r="317" s="41" customFormat="1" x14ac:dyDescent="0.25"/>
    <row r="318" s="41" customFormat="1" x14ac:dyDescent="0.25"/>
    <row r="319" s="41" customFormat="1" x14ac:dyDescent="0.25"/>
    <row r="320" s="41" customFormat="1" x14ac:dyDescent="0.25"/>
    <row r="321" s="41" customFormat="1" x14ac:dyDescent="0.25"/>
    <row r="322" s="41" customFormat="1" x14ac:dyDescent="0.25"/>
    <row r="323" s="41" customFormat="1" x14ac:dyDescent="0.25"/>
    <row r="324" s="41" customFormat="1" x14ac:dyDescent="0.25"/>
    <row r="325" s="41" customFormat="1" x14ac:dyDescent="0.25"/>
    <row r="326" s="41" customFormat="1" x14ac:dyDescent="0.25"/>
    <row r="327" s="41" customFormat="1" x14ac:dyDescent="0.25"/>
    <row r="328" s="41" customFormat="1" x14ac:dyDescent="0.25"/>
    <row r="329" s="41" customFormat="1" x14ac:dyDescent="0.25"/>
    <row r="330" s="41" customFormat="1" x14ac:dyDescent="0.25"/>
    <row r="331" s="41" customFormat="1" x14ac:dyDescent="0.25"/>
    <row r="332" s="41" customFormat="1" x14ac:dyDescent="0.25"/>
    <row r="333" s="41" customFormat="1" x14ac:dyDescent="0.25"/>
    <row r="334" s="41" customFormat="1" x14ac:dyDescent="0.25"/>
    <row r="335" s="41" customFormat="1" x14ac:dyDescent="0.25"/>
    <row r="336" s="41" customFormat="1" x14ac:dyDescent="0.25"/>
    <row r="337" s="41" customFormat="1" x14ac:dyDescent="0.25"/>
    <row r="338" s="41" customFormat="1" x14ac:dyDescent="0.25"/>
    <row r="339" s="41" customFormat="1" x14ac:dyDescent="0.25"/>
    <row r="340" s="41" customFormat="1" x14ac:dyDescent="0.25"/>
    <row r="341" s="41" customFormat="1" x14ac:dyDescent="0.25"/>
    <row r="342" s="41" customFormat="1" x14ac:dyDescent="0.25"/>
    <row r="343" s="41" customFormat="1" x14ac:dyDescent="0.25"/>
    <row r="344" s="41" customFormat="1" x14ac:dyDescent="0.25"/>
    <row r="345" s="41" customFormat="1" x14ac:dyDescent="0.25"/>
    <row r="346" s="41" customFormat="1" x14ac:dyDescent="0.25"/>
    <row r="347" s="41" customFormat="1" x14ac:dyDescent="0.25"/>
    <row r="348" s="41" customFormat="1" x14ac:dyDescent="0.25"/>
    <row r="349" s="41" customFormat="1" x14ac:dyDescent="0.25"/>
    <row r="350" s="41" customFormat="1" x14ac:dyDescent="0.25"/>
    <row r="351" s="41" customFormat="1" x14ac:dyDescent="0.25"/>
    <row r="352" s="41" customFormat="1" x14ac:dyDescent="0.25"/>
    <row r="353" s="41" customFormat="1" x14ac:dyDescent="0.25"/>
    <row r="354" s="41" customFormat="1" x14ac:dyDescent="0.25"/>
    <row r="355" s="41" customFormat="1" x14ac:dyDescent="0.25"/>
    <row r="356" s="41" customFormat="1" x14ac:dyDescent="0.25"/>
    <row r="357" s="41" customFormat="1" x14ac:dyDescent="0.25"/>
    <row r="358" s="41" customFormat="1" x14ac:dyDescent="0.25"/>
    <row r="359" s="41" customFormat="1" x14ac:dyDescent="0.25"/>
    <row r="360" s="41" customFormat="1" x14ac:dyDescent="0.25"/>
    <row r="361" s="41" customFormat="1" x14ac:dyDescent="0.25"/>
    <row r="362" s="41" customFormat="1" x14ac:dyDescent="0.25"/>
    <row r="363" s="41" customFormat="1" x14ac:dyDescent="0.25"/>
    <row r="364" s="41" customFormat="1" x14ac:dyDescent="0.25"/>
    <row r="365" s="41" customFormat="1" x14ac:dyDescent="0.25"/>
    <row r="366" s="41" customFormat="1" x14ac:dyDescent="0.25"/>
    <row r="367" s="41" customFormat="1" x14ac:dyDescent="0.25"/>
    <row r="368" s="41" customFormat="1" x14ac:dyDescent="0.25"/>
    <row r="369" s="41" customFormat="1" x14ac:dyDescent="0.25"/>
    <row r="370" s="41" customFormat="1" x14ac:dyDescent="0.25"/>
    <row r="371" s="41" customFormat="1" x14ac:dyDescent="0.25"/>
    <row r="372" s="41" customFormat="1" x14ac:dyDescent="0.25"/>
    <row r="373" s="41" customFormat="1" x14ac:dyDescent="0.25"/>
    <row r="374" s="41" customFormat="1" x14ac:dyDescent="0.25"/>
    <row r="375" s="41" customFormat="1" x14ac:dyDescent="0.25"/>
    <row r="376" s="41" customFormat="1" x14ac:dyDescent="0.25"/>
    <row r="377" s="41" customFormat="1" x14ac:dyDescent="0.25"/>
    <row r="378" s="41" customFormat="1" x14ac:dyDescent="0.25"/>
    <row r="379" s="41" customFormat="1" x14ac:dyDescent="0.25"/>
    <row r="380" s="41" customFormat="1" x14ac:dyDescent="0.25"/>
    <row r="381" s="41" customFormat="1" x14ac:dyDescent="0.25"/>
    <row r="382" s="41" customFormat="1" x14ac:dyDescent="0.25"/>
    <row r="383" s="41" customFormat="1" x14ac:dyDescent="0.25"/>
    <row r="384" s="41" customFormat="1" x14ac:dyDescent="0.25"/>
    <row r="385" s="41" customFormat="1" x14ac:dyDescent="0.25"/>
    <row r="386" s="41" customFormat="1" x14ac:dyDescent="0.25"/>
    <row r="387" s="41" customFormat="1" x14ac:dyDescent="0.25"/>
    <row r="388" s="41" customFormat="1" x14ac:dyDescent="0.25"/>
    <row r="389" s="41" customFormat="1" x14ac:dyDescent="0.25"/>
    <row r="390" s="41" customFormat="1" x14ac:dyDescent="0.25"/>
    <row r="391" s="41" customFormat="1" x14ac:dyDescent="0.25"/>
    <row r="392" s="41" customFormat="1" x14ac:dyDescent="0.25"/>
    <row r="393" s="41" customFormat="1" x14ac:dyDescent="0.25"/>
    <row r="394" s="41" customFormat="1" x14ac:dyDescent="0.25"/>
    <row r="395" s="41" customFormat="1" x14ac:dyDescent="0.25"/>
    <row r="396" s="41" customFormat="1" x14ac:dyDescent="0.25"/>
    <row r="397" s="41" customFormat="1" x14ac:dyDescent="0.25"/>
    <row r="398" s="41" customFormat="1" x14ac:dyDescent="0.25"/>
    <row r="399" s="41" customFormat="1" x14ac:dyDescent="0.25"/>
    <row r="400" s="41" customFormat="1" x14ac:dyDescent="0.25"/>
    <row r="401" s="41" customFormat="1" x14ac:dyDescent="0.25"/>
    <row r="402" s="41" customFormat="1" x14ac:dyDescent="0.25"/>
    <row r="403" s="41" customFormat="1" x14ac:dyDescent="0.25"/>
    <row r="404" s="41" customFormat="1" x14ac:dyDescent="0.25"/>
    <row r="405" s="41" customFormat="1" x14ac:dyDescent="0.25"/>
    <row r="406" s="41" customFormat="1" x14ac:dyDescent="0.25"/>
    <row r="407" s="41" customFormat="1" x14ac:dyDescent="0.25"/>
    <row r="408" s="41" customFormat="1" x14ac:dyDescent="0.25"/>
    <row r="409" s="41" customFormat="1" x14ac:dyDescent="0.25"/>
    <row r="410" s="41" customFormat="1" x14ac:dyDescent="0.25"/>
    <row r="411" s="41" customFormat="1" x14ac:dyDescent="0.25"/>
    <row r="412" s="41" customFormat="1" x14ac:dyDescent="0.25"/>
    <row r="413" s="41" customFormat="1" x14ac:dyDescent="0.25"/>
    <row r="414" s="41" customFormat="1" x14ac:dyDescent="0.25"/>
    <row r="415" s="41" customFormat="1" x14ac:dyDescent="0.25"/>
    <row r="416" s="41" customFormat="1" x14ac:dyDescent="0.25"/>
    <row r="417" s="41" customFormat="1" x14ac:dyDescent="0.25"/>
    <row r="418" s="41" customFormat="1" x14ac:dyDescent="0.25"/>
    <row r="419" s="41" customFormat="1" x14ac:dyDescent="0.25"/>
    <row r="420" s="41" customFormat="1" x14ac:dyDescent="0.25"/>
    <row r="421" s="41" customFormat="1" x14ac:dyDescent="0.25"/>
    <row r="422" s="41" customFormat="1" x14ac:dyDescent="0.25"/>
    <row r="423" s="41" customFormat="1" x14ac:dyDescent="0.25"/>
    <row r="424" s="41" customFormat="1" x14ac:dyDescent="0.25"/>
    <row r="425" s="41" customFormat="1" x14ac:dyDescent="0.25"/>
    <row r="426" s="41" customFormat="1" x14ac:dyDescent="0.25"/>
    <row r="427" s="41" customFormat="1" x14ac:dyDescent="0.25"/>
    <row r="428" s="41" customFormat="1" x14ac:dyDescent="0.25"/>
    <row r="429" s="41" customFormat="1" x14ac:dyDescent="0.25"/>
    <row r="430" s="41" customFormat="1" x14ac:dyDescent="0.25"/>
    <row r="431" s="41" customFormat="1" x14ac:dyDescent="0.25"/>
    <row r="432" s="41" customFormat="1" x14ac:dyDescent="0.25"/>
    <row r="433" s="41" customFormat="1" x14ac:dyDescent="0.25"/>
    <row r="434" s="41" customFormat="1" x14ac:dyDescent="0.25"/>
    <row r="435" s="41" customFormat="1" x14ac:dyDescent="0.25"/>
    <row r="436" s="41" customFormat="1" x14ac:dyDescent="0.25"/>
    <row r="437" s="41" customFormat="1" x14ac:dyDescent="0.25"/>
    <row r="438" s="41" customFormat="1" x14ac:dyDescent="0.25"/>
    <row r="439" s="41" customFormat="1" x14ac:dyDescent="0.25"/>
    <row r="440" s="41" customFormat="1" x14ac:dyDescent="0.25"/>
    <row r="441" s="41" customFormat="1" x14ac:dyDescent="0.25"/>
    <row r="442" s="41" customFormat="1" x14ac:dyDescent="0.25"/>
    <row r="443" s="41" customFormat="1" x14ac:dyDescent="0.25"/>
    <row r="444" s="41" customFormat="1" x14ac:dyDescent="0.25"/>
    <row r="445" s="41" customFormat="1" x14ac:dyDescent="0.25"/>
    <row r="446" s="41" customFormat="1" x14ac:dyDescent="0.25"/>
    <row r="447" s="41" customFormat="1" x14ac:dyDescent="0.25"/>
    <row r="448" s="41" customFormat="1" x14ac:dyDescent="0.25"/>
    <row r="449" s="41" customFormat="1" x14ac:dyDescent="0.25"/>
    <row r="450" s="41" customFormat="1" x14ac:dyDescent="0.25"/>
    <row r="451" s="41" customFormat="1" x14ac:dyDescent="0.25"/>
    <row r="452" s="41" customFormat="1" x14ac:dyDescent="0.25"/>
    <row r="453" s="41" customFormat="1" x14ac:dyDescent="0.25"/>
    <row r="454" s="41" customFormat="1" x14ac:dyDescent="0.25"/>
    <row r="455" s="41" customFormat="1" x14ac:dyDescent="0.25"/>
    <row r="456" s="41" customFormat="1" x14ac:dyDescent="0.25"/>
    <row r="457" s="41" customFormat="1" x14ac:dyDescent="0.25"/>
    <row r="458" s="41" customFormat="1" x14ac:dyDescent="0.25"/>
    <row r="459" s="41" customFormat="1" x14ac:dyDescent="0.25"/>
    <row r="460" s="41" customFormat="1" x14ac:dyDescent="0.25"/>
    <row r="461" s="41" customFormat="1" x14ac:dyDescent="0.25"/>
    <row r="462" s="41" customFormat="1" x14ac:dyDescent="0.25"/>
    <row r="463" s="41" customFormat="1" x14ac:dyDescent="0.25"/>
    <row r="464" s="41" customFormat="1" x14ac:dyDescent="0.25"/>
    <row r="465" s="41" customFormat="1" x14ac:dyDescent="0.25"/>
    <row r="466" s="41" customFormat="1" x14ac:dyDescent="0.25"/>
    <row r="467" s="41" customFormat="1" x14ac:dyDescent="0.25"/>
    <row r="468" s="41" customFormat="1" x14ac:dyDescent="0.25"/>
    <row r="469" s="41" customFormat="1" x14ac:dyDescent="0.25"/>
    <row r="470" s="41" customFormat="1" x14ac:dyDescent="0.25"/>
    <row r="471" s="41" customFormat="1" x14ac:dyDescent="0.25"/>
    <row r="472" s="41" customFormat="1" x14ac:dyDescent="0.25"/>
    <row r="473" s="41" customFormat="1" x14ac:dyDescent="0.25"/>
    <row r="474" s="41" customFormat="1" x14ac:dyDescent="0.25"/>
    <row r="475" s="41" customFormat="1" x14ac:dyDescent="0.25"/>
    <row r="476" s="41" customFormat="1" x14ac:dyDescent="0.25"/>
    <row r="477" s="41" customFormat="1" x14ac:dyDescent="0.25"/>
    <row r="478" s="41" customFormat="1" x14ac:dyDescent="0.25"/>
    <row r="479" s="41" customFormat="1" x14ac:dyDescent="0.25"/>
    <row r="480" s="41" customFormat="1" x14ac:dyDescent="0.25"/>
    <row r="481" s="41" customFormat="1" x14ac:dyDescent="0.25"/>
    <row r="482" s="41" customFormat="1" x14ac:dyDescent="0.25"/>
    <row r="483" s="41" customFormat="1" x14ac:dyDescent="0.25"/>
    <row r="484" s="41" customFormat="1" x14ac:dyDescent="0.25"/>
    <row r="485" s="41" customFormat="1" x14ac:dyDescent="0.25"/>
    <row r="486" s="41" customFormat="1" x14ac:dyDescent="0.25"/>
    <row r="487" s="41" customFormat="1" x14ac:dyDescent="0.25"/>
    <row r="488" s="41" customFormat="1" x14ac:dyDescent="0.25"/>
    <row r="489" s="41" customFormat="1" x14ac:dyDescent="0.25"/>
    <row r="490" s="41" customFormat="1" x14ac:dyDescent="0.25"/>
    <row r="491" s="41" customFormat="1" x14ac:dyDescent="0.25"/>
    <row r="492" s="41" customFormat="1" x14ac:dyDescent="0.25"/>
    <row r="493" s="41" customFormat="1" x14ac:dyDescent="0.25"/>
    <row r="494" s="41" customFormat="1" x14ac:dyDescent="0.25"/>
    <row r="495" s="41" customFormat="1" x14ac:dyDescent="0.25"/>
    <row r="496" s="41" customFormat="1" x14ac:dyDescent="0.25"/>
    <row r="497" s="41" customFormat="1" x14ac:dyDescent="0.25"/>
    <row r="498" s="41" customFormat="1" x14ac:dyDescent="0.25"/>
    <row r="499" s="41" customFormat="1" x14ac:dyDescent="0.25"/>
    <row r="500" s="41" customFormat="1" x14ac:dyDescent="0.25"/>
    <row r="501" s="41" customFormat="1" x14ac:dyDescent="0.25"/>
    <row r="502" s="41" customFormat="1" x14ac:dyDescent="0.25"/>
    <row r="503" s="41" customFormat="1" x14ac:dyDescent="0.25"/>
    <row r="504" s="41" customFormat="1" x14ac:dyDescent="0.25"/>
    <row r="505" s="41" customFormat="1" x14ac:dyDescent="0.25"/>
    <row r="506" s="41" customFormat="1" x14ac:dyDescent="0.25"/>
    <row r="507" s="41" customFormat="1" x14ac:dyDescent="0.25"/>
    <row r="508" s="41" customFormat="1" x14ac:dyDescent="0.25"/>
    <row r="509" s="41" customFormat="1" x14ac:dyDescent="0.25"/>
    <row r="510" s="41" customFormat="1" x14ac:dyDescent="0.25"/>
    <row r="511" s="41" customFormat="1" x14ac:dyDescent="0.25"/>
    <row r="512" s="41" customFormat="1" x14ac:dyDescent="0.25"/>
    <row r="513" s="41" customFormat="1" x14ac:dyDescent="0.25"/>
    <row r="514" s="41" customFormat="1" x14ac:dyDescent="0.25"/>
    <row r="515" s="41" customFormat="1" x14ac:dyDescent="0.25"/>
    <row r="516" s="41" customFormat="1" x14ac:dyDescent="0.25"/>
    <row r="517" s="41" customFormat="1" x14ac:dyDescent="0.25"/>
    <row r="518" s="41" customFormat="1" x14ac:dyDescent="0.25"/>
    <row r="519" s="41" customFormat="1" x14ac:dyDescent="0.25"/>
    <row r="520" s="41" customFormat="1" x14ac:dyDescent="0.25"/>
    <row r="521" s="41" customFormat="1" x14ac:dyDescent="0.25"/>
    <row r="522" s="41" customFormat="1" x14ac:dyDescent="0.25"/>
    <row r="523" s="41" customFormat="1" x14ac:dyDescent="0.25"/>
    <row r="524" s="41" customFormat="1" x14ac:dyDescent="0.25"/>
    <row r="525" s="41" customFormat="1" x14ac:dyDescent="0.25"/>
    <row r="526" s="41" customFormat="1" x14ac:dyDescent="0.25"/>
    <row r="527" s="41" customFormat="1" x14ac:dyDescent="0.25"/>
    <row r="528" s="41" customFormat="1" x14ac:dyDescent="0.25"/>
    <row r="529" s="41" customFormat="1" x14ac:dyDescent="0.25"/>
    <row r="530" s="41" customFormat="1" x14ac:dyDescent="0.25"/>
    <row r="531" s="41" customFormat="1" x14ac:dyDescent="0.25"/>
    <row r="532" s="41" customFormat="1" x14ac:dyDescent="0.25"/>
    <row r="533" s="41" customFormat="1" x14ac:dyDescent="0.25"/>
    <row r="534" s="41" customFormat="1" x14ac:dyDescent="0.25"/>
    <row r="535" s="41" customFormat="1" x14ac:dyDescent="0.25"/>
    <row r="536" s="41" customFormat="1" x14ac:dyDescent="0.25"/>
    <row r="537" s="41" customFormat="1" x14ac:dyDescent="0.25"/>
    <row r="538" s="41" customFormat="1" x14ac:dyDescent="0.25"/>
    <row r="539" s="41" customFormat="1" x14ac:dyDescent="0.25"/>
    <row r="540" s="41" customFormat="1" x14ac:dyDescent="0.25"/>
    <row r="541" s="41" customFormat="1" x14ac:dyDescent="0.25"/>
    <row r="542" s="41" customFormat="1" x14ac:dyDescent="0.25"/>
    <row r="543" s="41" customFormat="1" x14ac:dyDescent="0.25"/>
    <row r="544" s="41" customFormat="1" x14ac:dyDescent="0.25"/>
    <row r="545" s="41" customFormat="1" x14ac:dyDescent="0.25"/>
    <row r="546" s="41" customFormat="1" x14ac:dyDescent="0.25"/>
    <row r="547" s="41" customFormat="1" x14ac:dyDescent="0.25"/>
    <row r="548" s="41" customFormat="1" x14ac:dyDescent="0.25"/>
    <row r="549" s="41" customFormat="1" x14ac:dyDescent="0.25"/>
    <row r="550" s="41" customFormat="1" x14ac:dyDescent="0.25"/>
    <row r="551" s="41" customFormat="1" x14ac:dyDescent="0.25"/>
    <row r="552" s="41" customFormat="1" x14ac:dyDescent="0.25"/>
    <row r="553" s="41" customFormat="1" x14ac:dyDescent="0.25"/>
    <row r="554" s="41" customFormat="1" x14ac:dyDescent="0.25"/>
    <row r="555" s="41" customFormat="1" x14ac:dyDescent="0.25"/>
    <row r="556" s="41" customFormat="1" x14ac:dyDescent="0.25"/>
    <row r="557" s="41" customFormat="1" x14ac:dyDescent="0.25"/>
    <row r="558" s="41" customFormat="1" x14ac:dyDescent="0.25"/>
    <row r="559" s="41" customFormat="1" x14ac:dyDescent="0.25"/>
    <row r="560" s="41" customFormat="1" x14ac:dyDescent="0.25"/>
    <row r="561" s="41" customFormat="1" x14ac:dyDescent="0.25"/>
    <row r="562" s="41" customFormat="1" x14ac:dyDescent="0.25"/>
    <row r="563" s="41" customFormat="1" x14ac:dyDescent="0.25"/>
    <row r="564" s="41" customFormat="1" x14ac:dyDescent="0.25"/>
    <row r="565" s="41" customFormat="1" x14ac:dyDescent="0.25"/>
    <row r="566" s="41" customFormat="1" x14ac:dyDescent="0.25"/>
    <row r="567" s="41" customFormat="1" x14ac:dyDescent="0.25"/>
    <row r="568" s="41" customFormat="1" x14ac:dyDescent="0.25"/>
    <row r="569" s="41" customFormat="1" x14ac:dyDescent="0.25"/>
    <row r="570" s="41" customFormat="1" x14ac:dyDescent="0.25"/>
    <row r="571" s="41" customFormat="1" x14ac:dyDescent="0.25"/>
    <row r="572" s="41" customFormat="1" x14ac:dyDescent="0.25"/>
    <row r="573" s="41" customFormat="1" x14ac:dyDescent="0.25"/>
    <row r="574" s="41" customFormat="1" x14ac:dyDescent="0.25"/>
    <row r="575" s="41" customFormat="1" x14ac:dyDescent="0.25"/>
    <row r="576" s="41" customFormat="1" x14ac:dyDescent="0.25"/>
    <row r="577" s="41" customFormat="1" x14ac:dyDescent="0.25"/>
    <row r="578" s="41" customFormat="1" x14ac:dyDescent="0.25"/>
    <row r="579" s="41" customFormat="1" x14ac:dyDescent="0.25"/>
    <row r="580" s="41" customFormat="1" x14ac:dyDescent="0.25"/>
    <row r="581" s="41" customFormat="1" x14ac:dyDescent="0.25"/>
    <row r="582" s="41" customFormat="1" x14ac:dyDescent="0.25"/>
    <row r="583" s="41" customFormat="1" x14ac:dyDescent="0.25"/>
    <row r="584" s="41" customFormat="1" x14ac:dyDescent="0.25"/>
    <row r="585" s="41" customFormat="1" x14ac:dyDescent="0.25"/>
    <row r="586" s="41" customFormat="1" x14ac:dyDescent="0.25"/>
    <row r="587" s="41" customFormat="1" x14ac:dyDescent="0.25"/>
    <row r="588" s="41" customFormat="1" x14ac:dyDescent="0.25"/>
    <row r="589" s="41" customFormat="1" x14ac:dyDescent="0.25"/>
    <row r="590" s="41" customFormat="1" x14ac:dyDescent="0.25"/>
    <row r="591" s="41" customFormat="1" x14ac:dyDescent="0.25"/>
    <row r="592" s="41" customFormat="1" x14ac:dyDescent="0.25"/>
    <row r="593" s="41" customFormat="1" x14ac:dyDescent="0.25"/>
    <row r="594" s="41" customFormat="1" x14ac:dyDescent="0.25"/>
    <row r="595" s="41" customFormat="1" x14ac:dyDescent="0.25"/>
    <row r="596" s="41" customFormat="1" x14ac:dyDescent="0.25"/>
    <row r="597" s="41" customFormat="1" x14ac:dyDescent="0.25"/>
    <row r="598" s="41" customFormat="1" x14ac:dyDescent="0.25"/>
    <row r="599" s="41" customFormat="1" x14ac:dyDescent="0.25"/>
    <row r="600" s="41" customFormat="1" x14ac:dyDescent="0.25"/>
    <row r="601" s="41" customFormat="1" x14ac:dyDescent="0.25"/>
    <row r="602" s="41" customFormat="1" x14ac:dyDescent="0.25"/>
    <row r="603" s="41" customFormat="1" x14ac:dyDescent="0.25"/>
    <row r="604" s="41" customFormat="1" x14ac:dyDescent="0.25"/>
    <row r="605" s="41" customFormat="1" x14ac:dyDescent="0.25"/>
    <row r="606" s="41" customFormat="1" x14ac:dyDescent="0.25"/>
    <row r="607" s="41" customFormat="1" x14ac:dyDescent="0.25"/>
    <row r="608" s="41" customFormat="1" x14ac:dyDescent="0.25"/>
    <row r="609" s="41" customFormat="1" x14ac:dyDescent="0.25"/>
    <row r="610" s="41" customFormat="1" x14ac:dyDescent="0.25"/>
    <row r="611" s="41" customFormat="1" x14ac:dyDescent="0.25"/>
    <row r="612" s="41" customFormat="1" x14ac:dyDescent="0.25"/>
    <row r="613" s="41" customFormat="1" x14ac:dyDescent="0.25"/>
    <row r="614" s="41" customFormat="1" x14ac:dyDescent="0.25"/>
    <row r="615" s="41" customFormat="1" x14ac:dyDescent="0.25"/>
    <row r="616" s="41" customFormat="1" x14ac:dyDescent="0.25"/>
    <row r="617" s="41" customFormat="1" x14ac:dyDescent="0.25"/>
    <row r="618" s="41" customFormat="1" x14ac:dyDescent="0.25"/>
    <row r="619" s="41" customFormat="1" x14ac:dyDescent="0.25"/>
    <row r="620" s="41" customFormat="1" x14ac:dyDescent="0.25"/>
    <row r="621" s="41" customFormat="1" x14ac:dyDescent="0.25"/>
    <row r="622" s="41" customFormat="1" x14ac:dyDescent="0.25"/>
    <row r="623" s="41" customFormat="1" x14ac:dyDescent="0.25"/>
    <row r="624" s="41" customFormat="1" x14ac:dyDescent="0.25"/>
    <row r="625" s="41" customFormat="1" x14ac:dyDescent="0.25"/>
    <row r="626" s="41" customFormat="1" x14ac:dyDescent="0.25"/>
    <row r="627" s="41" customFormat="1" x14ac:dyDescent="0.25"/>
    <row r="628" s="41" customFormat="1" x14ac:dyDescent="0.25"/>
    <row r="629" s="41" customFormat="1" x14ac:dyDescent="0.25"/>
    <row r="630" s="41" customFormat="1" x14ac:dyDescent="0.25"/>
    <row r="631" s="41" customFormat="1" x14ac:dyDescent="0.25"/>
    <row r="632" s="41" customFormat="1" x14ac:dyDescent="0.25"/>
    <row r="633" s="41" customFormat="1" x14ac:dyDescent="0.25"/>
    <row r="634" s="41" customFormat="1" x14ac:dyDescent="0.25"/>
    <row r="635" s="41" customFormat="1" x14ac:dyDescent="0.25"/>
    <row r="636" s="41" customFormat="1" x14ac:dyDescent="0.25"/>
    <row r="637" s="41" customFormat="1" x14ac:dyDescent="0.25"/>
    <row r="638" s="41" customFormat="1" x14ac:dyDescent="0.25"/>
    <row r="639" s="41" customFormat="1" x14ac:dyDescent="0.25"/>
    <row r="640" s="41" customFormat="1" x14ac:dyDescent="0.25"/>
    <row r="641" s="41" customFormat="1" x14ac:dyDescent="0.25"/>
    <row r="642" s="41" customFormat="1" x14ac:dyDescent="0.25"/>
    <row r="643" s="41" customFormat="1" x14ac:dyDescent="0.25"/>
    <row r="644" s="41" customFormat="1" x14ac:dyDescent="0.25"/>
    <row r="645" s="41" customFormat="1" x14ac:dyDescent="0.25"/>
    <row r="646" s="41" customFormat="1" x14ac:dyDescent="0.25"/>
    <row r="647" s="41" customFormat="1" x14ac:dyDescent="0.25"/>
    <row r="648" s="41" customFormat="1" x14ac:dyDescent="0.25"/>
    <row r="649" s="41" customFormat="1" x14ac:dyDescent="0.25"/>
    <row r="650" s="41" customFormat="1" x14ac:dyDescent="0.25"/>
    <row r="651" s="41" customFormat="1" x14ac:dyDescent="0.25"/>
    <row r="652" s="41" customFormat="1" x14ac:dyDescent="0.25"/>
    <row r="653" s="41" customFormat="1" x14ac:dyDescent="0.25"/>
    <row r="654" s="41" customFormat="1" x14ac:dyDescent="0.25"/>
    <row r="655" s="41" customFormat="1" x14ac:dyDescent="0.25"/>
    <row r="656" s="41" customFormat="1" x14ac:dyDescent="0.25"/>
    <row r="657" s="41" customFormat="1" x14ac:dyDescent="0.25"/>
    <row r="658" s="41" customFormat="1" x14ac:dyDescent="0.25"/>
    <row r="659" s="41" customFormat="1" x14ac:dyDescent="0.25"/>
    <row r="660" s="41" customFormat="1" x14ac:dyDescent="0.25"/>
    <row r="661" s="41" customFormat="1" x14ac:dyDescent="0.25"/>
    <row r="662" s="41" customFormat="1" x14ac:dyDescent="0.25"/>
    <row r="663" s="41" customFormat="1" x14ac:dyDescent="0.25"/>
    <row r="664" s="41" customFormat="1" x14ac:dyDescent="0.25"/>
    <row r="665" s="41" customFormat="1" x14ac:dyDescent="0.25"/>
    <row r="666" s="41" customFormat="1" x14ac:dyDescent="0.25"/>
    <row r="667" s="41" customFormat="1" x14ac:dyDescent="0.25"/>
    <row r="668" s="41" customFormat="1" x14ac:dyDescent="0.25"/>
    <row r="669" s="41" customFormat="1" x14ac:dyDescent="0.25"/>
    <row r="670" s="41" customFormat="1" x14ac:dyDescent="0.25"/>
    <row r="671" s="41" customFormat="1" x14ac:dyDescent="0.25"/>
    <row r="672" s="41" customFormat="1" x14ac:dyDescent="0.25"/>
    <row r="673" s="41" customFormat="1" x14ac:dyDescent="0.25"/>
    <row r="674" s="41" customFormat="1" x14ac:dyDescent="0.25"/>
    <row r="675" s="41" customFormat="1" x14ac:dyDescent="0.25"/>
    <row r="676" s="41" customFormat="1" x14ac:dyDescent="0.25"/>
    <row r="677" s="41" customFormat="1" x14ac:dyDescent="0.25"/>
    <row r="678" s="41" customFormat="1" x14ac:dyDescent="0.25"/>
    <row r="679" s="41" customFormat="1" x14ac:dyDescent="0.25"/>
    <row r="680" s="41" customFormat="1" x14ac:dyDescent="0.25"/>
    <row r="681" s="41" customFormat="1" x14ac:dyDescent="0.25"/>
    <row r="682" s="41" customFormat="1" x14ac:dyDescent="0.25"/>
    <row r="683" s="41" customFormat="1" x14ac:dyDescent="0.25"/>
    <row r="684" s="41" customFormat="1" x14ac:dyDescent="0.25"/>
    <row r="685" s="41" customFormat="1" x14ac:dyDescent="0.25"/>
    <row r="686" s="41" customFormat="1" x14ac:dyDescent="0.25"/>
    <row r="687" s="41" customFormat="1" x14ac:dyDescent="0.25"/>
    <row r="688" s="41" customFormat="1" x14ac:dyDescent="0.25"/>
    <row r="689" s="41" customFormat="1" x14ac:dyDescent="0.25"/>
    <row r="690" s="41" customFormat="1" x14ac:dyDescent="0.25"/>
    <row r="691" s="41" customFormat="1" x14ac:dyDescent="0.25"/>
    <row r="692" s="41" customFormat="1" x14ac:dyDescent="0.25"/>
    <row r="693" s="41" customFormat="1" x14ac:dyDescent="0.25"/>
    <row r="694" s="41" customFormat="1" x14ac:dyDescent="0.25"/>
    <row r="695" s="41" customFormat="1" x14ac:dyDescent="0.25"/>
    <row r="696" s="41" customFormat="1" x14ac:dyDescent="0.25"/>
    <row r="697" s="41" customFormat="1" x14ac:dyDescent="0.25"/>
    <row r="698" s="41" customFormat="1" x14ac:dyDescent="0.25"/>
    <row r="699" s="41" customFormat="1" x14ac:dyDescent="0.25"/>
    <row r="700" s="41" customFormat="1" x14ac:dyDescent="0.25"/>
    <row r="701" s="41" customFormat="1" x14ac:dyDescent="0.25"/>
    <row r="702" s="41" customFormat="1" x14ac:dyDescent="0.25"/>
    <row r="703" s="41" customFormat="1" x14ac:dyDescent="0.25"/>
    <row r="704" s="41" customFormat="1" x14ac:dyDescent="0.25"/>
    <row r="705" s="41" customFormat="1" x14ac:dyDescent="0.25"/>
    <row r="706" s="41" customFormat="1" x14ac:dyDescent="0.25"/>
    <row r="707" s="41" customFormat="1" x14ac:dyDescent="0.25"/>
    <row r="708" s="41" customFormat="1" x14ac:dyDescent="0.25"/>
    <row r="709" s="41" customFormat="1" x14ac:dyDescent="0.25"/>
    <row r="710" s="41" customFormat="1" x14ac:dyDescent="0.25"/>
    <row r="711" s="41" customFormat="1" x14ac:dyDescent="0.25"/>
    <row r="712" s="41" customFormat="1" x14ac:dyDescent="0.25"/>
    <row r="713" s="41" customFormat="1" x14ac:dyDescent="0.25"/>
    <row r="714" s="41" customFormat="1" x14ac:dyDescent="0.25"/>
    <row r="715" s="41" customFormat="1" x14ac:dyDescent="0.25"/>
    <row r="716" s="41" customFormat="1" x14ac:dyDescent="0.25"/>
    <row r="717" s="41" customFormat="1" x14ac:dyDescent="0.25"/>
    <row r="718" s="41" customFormat="1" x14ac:dyDescent="0.25"/>
    <row r="719" s="41" customFormat="1" x14ac:dyDescent="0.25"/>
    <row r="720" s="41" customFormat="1" x14ac:dyDescent="0.25"/>
    <row r="721" s="41" customFormat="1" x14ac:dyDescent="0.25"/>
    <row r="722" s="41" customFormat="1" x14ac:dyDescent="0.25"/>
    <row r="723" s="41" customFormat="1" x14ac:dyDescent="0.25"/>
    <row r="724" s="41" customFormat="1" x14ac:dyDescent="0.25"/>
    <row r="725" s="41" customFormat="1" x14ac:dyDescent="0.25"/>
    <row r="726" s="41" customFormat="1" x14ac:dyDescent="0.25"/>
    <row r="727" s="41" customFormat="1" x14ac:dyDescent="0.25"/>
    <row r="728" s="41" customFormat="1" x14ac:dyDescent="0.25"/>
    <row r="729" s="41" customFormat="1" x14ac:dyDescent="0.25"/>
    <row r="730" s="41" customFormat="1" x14ac:dyDescent="0.25"/>
    <row r="731" s="41" customFormat="1" x14ac:dyDescent="0.25"/>
    <row r="732" s="41" customFormat="1" x14ac:dyDescent="0.25"/>
    <row r="733" s="41" customFormat="1" x14ac:dyDescent="0.25"/>
    <row r="734" s="41" customFormat="1" x14ac:dyDescent="0.25"/>
    <row r="735" s="41" customFormat="1" x14ac:dyDescent="0.25"/>
    <row r="736" s="41" customFormat="1" x14ac:dyDescent="0.25"/>
    <row r="737" s="41" customFormat="1" x14ac:dyDescent="0.25"/>
    <row r="738" s="41" customFormat="1" x14ac:dyDescent="0.25"/>
    <row r="739" s="41" customFormat="1" x14ac:dyDescent="0.25"/>
    <row r="740" s="41" customFormat="1" x14ac:dyDescent="0.25"/>
    <row r="741" s="41" customFormat="1" x14ac:dyDescent="0.25"/>
    <row r="742" s="41" customFormat="1" x14ac:dyDescent="0.25"/>
    <row r="743" s="41" customFormat="1" x14ac:dyDescent="0.25"/>
    <row r="744" s="41" customFormat="1" x14ac:dyDescent="0.25"/>
    <row r="745" s="41" customFormat="1" x14ac:dyDescent="0.25"/>
    <row r="746" s="41" customFormat="1" x14ac:dyDescent="0.25"/>
    <row r="747" s="41" customFormat="1" x14ac:dyDescent="0.25"/>
    <row r="748" s="41" customFormat="1" x14ac:dyDescent="0.25"/>
    <row r="749" s="41" customFormat="1" x14ac:dyDescent="0.25"/>
    <row r="750" s="41" customFormat="1" x14ac:dyDescent="0.25"/>
    <row r="751" s="41" customFormat="1" x14ac:dyDescent="0.25"/>
    <row r="752" s="41" customFormat="1" x14ac:dyDescent="0.25"/>
    <row r="753" s="41" customFormat="1" x14ac:dyDescent="0.25"/>
    <row r="754" s="41" customFormat="1" x14ac:dyDescent="0.25"/>
    <row r="755" s="41" customFormat="1" x14ac:dyDescent="0.25"/>
    <row r="756" s="41" customFormat="1" x14ac:dyDescent="0.25"/>
    <row r="757" s="41" customFormat="1" x14ac:dyDescent="0.25"/>
    <row r="758" s="41" customFormat="1" x14ac:dyDescent="0.25"/>
    <row r="759" s="41" customFormat="1" x14ac:dyDescent="0.25"/>
    <row r="760" s="41" customFormat="1" x14ac:dyDescent="0.25"/>
    <row r="761" s="41" customFormat="1" x14ac:dyDescent="0.25"/>
    <row r="762" s="41" customFormat="1" x14ac:dyDescent="0.25"/>
    <row r="763" s="41" customFormat="1" x14ac:dyDescent="0.25"/>
    <row r="764" s="41" customFormat="1" x14ac:dyDescent="0.25"/>
    <row r="765" s="41" customFormat="1" x14ac:dyDescent="0.25"/>
    <row r="766" s="41" customFormat="1" x14ac:dyDescent="0.25"/>
    <row r="767" s="41" customFormat="1" x14ac:dyDescent="0.25"/>
    <row r="768" s="41" customFormat="1" x14ac:dyDescent="0.25"/>
    <row r="769" s="41" customFormat="1" x14ac:dyDescent="0.25"/>
    <row r="770" s="41" customFormat="1" x14ac:dyDescent="0.25"/>
    <row r="771" s="41" customFormat="1" x14ac:dyDescent="0.25"/>
    <row r="772" s="41" customFormat="1" x14ac:dyDescent="0.25"/>
    <row r="773" s="41" customFormat="1" x14ac:dyDescent="0.25"/>
    <row r="774" s="41" customFormat="1" x14ac:dyDescent="0.25"/>
    <row r="775" s="41" customFormat="1" x14ac:dyDescent="0.25"/>
    <row r="776" s="41" customFormat="1" x14ac:dyDescent="0.25"/>
    <row r="777" s="41" customFormat="1" x14ac:dyDescent="0.25"/>
    <row r="778" s="41" customFormat="1" x14ac:dyDescent="0.25"/>
    <row r="779" s="41" customFormat="1" x14ac:dyDescent="0.25"/>
    <row r="780" s="41" customFormat="1" x14ac:dyDescent="0.25"/>
    <row r="781" s="41" customFormat="1" x14ac:dyDescent="0.25"/>
    <row r="782" s="41" customFormat="1" x14ac:dyDescent="0.25"/>
    <row r="783" s="41" customFormat="1" x14ac:dyDescent="0.25"/>
    <row r="784" s="41" customFormat="1" x14ac:dyDescent="0.25"/>
    <row r="785" s="41" customFormat="1" x14ac:dyDescent="0.25"/>
    <row r="786" s="41" customFormat="1" x14ac:dyDescent="0.25"/>
    <row r="787" s="41" customFormat="1" x14ac:dyDescent="0.25"/>
    <row r="788" s="41" customFormat="1" x14ac:dyDescent="0.25"/>
    <row r="789" s="41" customFormat="1" x14ac:dyDescent="0.25"/>
    <row r="790" s="41" customFormat="1" x14ac:dyDescent="0.25"/>
    <row r="791" s="41" customFormat="1" x14ac:dyDescent="0.25"/>
    <row r="792" s="41" customFormat="1" x14ac:dyDescent="0.25"/>
    <row r="793" s="41" customFormat="1" x14ac:dyDescent="0.25"/>
    <row r="794" s="41" customFormat="1" x14ac:dyDescent="0.25"/>
    <row r="795" s="41" customFormat="1" x14ac:dyDescent="0.25"/>
    <row r="796" s="41" customFormat="1" x14ac:dyDescent="0.25"/>
    <row r="797" s="41" customFormat="1" x14ac:dyDescent="0.25"/>
    <row r="798" s="41" customFormat="1" x14ac:dyDescent="0.25"/>
    <row r="799" s="41" customFormat="1" x14ac:dyDescent="0.25"/>
    <row r="800" s="41" customFormat="1" x14ac:dyDescent="0.25"/>
    <row r="801" s="41" customFormat="1" x14ac:dyDescent="0.25"/>
    <row r="802" s="41" customFormat="1" x14ac:dyDescent="0.25"/>
    <row r="803" s="41" customFormat="1" x14ac:dyDescent="0.25"/>
    <row r="804" s="41" customFormat="1" x14ac:dyDescent="0.25"/>
    <row r="805" s="41" customFormat="1" x14ac:dyDescent="0.25"/>
    <row r="806" s="41" customFormat="1" x14ac:dyDescent="0.25"/>
    <row r="807" s="41" customFormat="1" x14ac:dyDescent="0.25"/>
    <row r="808" s="41" customFormat="1" x14ac:dyDescent="0.25"/>
    <row r="809" s="41" customFormat="1" x14ac:dyDescent="0.25"/>
    <row r="810" s="41" customFormat="1" x14ac:dyDescent="0.25"/>
    <row r="811" s="41" customFormat="1" x14ac:dyDescent="0.25"/>
    <row r="812" s="41" customFormat="1" x14ac:dyDescent="0.25"/>
    <row r="813" s="41" customFormat="1" x14ac:dyDescent="0.25"/>
    <row r="814" s="41" customFormat="1" x14ac:dyDescent="0.25"/>
    <row r="815" s="41" customFormat="1" x14ac:dyDescent="0.25"/>
    <row r="816" s="41" customFormat="1" x14ac:dyDescent="0.25"/>
    <row r="817" s="41" customFormat="1" x14ac:dyDescent="0.25"/>
    <row r="818" s="41" customFormat="1" x14ac:dyDescent="0.25"/>
    <row r="819" s="41" customFormat="1" x14ac:dyDescent="0.25"/>
    <row r="820" s="41" customFormat="1" x14ac:dyDescent="0.25"/>
    <row r="821" s="41" customFormat="1" x14ac:dyDescent="0.25"/>
    <row r="822" s="41" customFormat="1" x14ac:dyDescent="0.25"/>
    <row r="823" s="41" customFormat="1" x14ac:dyDescent="0.25"/>
    <row r="824" s="41" customFormat="1" x14ac:dyDescent="0.25"/>
    <row r="825" s="41" customFormat="1" x14ac:dyDescent="0.25"/>
    <row r="826" s="41" customFormat="1" x14ac:dyDescent="0.25"/>
    <row r="827" s="41" customFormat="1" x14ac:dyDescent="0.25"/>
    <row r="828" s="41" customFormat="1" x14ac:dyDescent="0.25"/>
    <row r="829" s="41" customFormat="1" x14ac:dyDescent="0.25"/>
    <row r="830" s="41" customFormat="1" x14ac:dyDescent="0.25"/>
    <row r="831" s="41" customFormat="1" x14ac:dyDescent="0.25"/>
    <row r="832" s="41" customFormat="1" x14ac:dyDescent="0.25"/>
    <row r="833" s="41" customFormat="1" x14ac:dyDescent="0.25"/>
    <row r="834" s="41" customFormat="1" x14ac:dyDescent="0.25"/>
    <row r="835" s="41" customFormat="1" x14ac:dyDescent="0.25"/>
    <row r="836" s="41" customFormat="1" x14ac:dyDescent="0.25"/>
    <row r="837" s="41" customFormat="1" x14ac:dyDescent="0.25"/>
    <row r="838" s="41" customFormat="1" x14ac:dyDescent="0.25"/>
    <row r="839" s="41" customFormat="1" x14ac:dyDescent="0.25"/>
    <row r="840" s="41" customFormat="1" x14ac:dyDescent="0.25"/>
    <row r="841" s="41" customFormat="1" x14ac:dyDescent="0.25"/>
    <row r="842" s="41" customFormat="1" x14ac:dyDescent="0.25"/>
    <row r="843" s="41" customFormat="1" x14ac:dyDescent="0.25"/>
    <row r="844" s="41" customFormat="1" x14ac:dyDescent="0.25"/>
    <row r="845" s="41" customFormat="1" x14ac:dyDescent="0.25"/>
    <row r="846" s="41" customFormat="1" x14ac:dyDescent="0.25"/>
    <row r="847" s="41" customFormat="1" x14ac:dyDescent="0.25"/>
    <row r="848" s="41" customFormat="1" x14ac:dyDescent="0.25"/>
    <row r="849" s="41" customFormat="1" x14ac:dyDescent="0.25"/>
    <row r="850" s="41" customFormat="1" x14ac:dyDescent="0.25"/>
    <row r="851" s="41" customFormat="1" x14ac:dyDescent="0.25"/>
    <row r="852" s="41" customFormat="1" x14ac:dyDescent="0.25"/>
    <row r="853" s="41" customFormat="1" x14ac:dyDescent="0.25"/>
    <row r="854" s="41" customFormat="1" x14ac:dyDescent="0.25"/>
    <row r="855" s="41" customFormat="1" x14ac:dyDescent="0.25"/>
    <row r="856" s="41" customFormat="1" x14ac:dyDescent="0.25"/>
    <row r="857" s="41" customFormat="1" x14ac:dyDescent="0.25"/>
    <row r="858" s="41" customFormat="1" x14ac:dyDescent="0.25"/>
    <row r="859" s="41" customFormat="1" x14ac:dyDescent="0.25"/>
    <row r="860" s="41" customFormat="1" x14ac:dyDescent="0.25"/>
    <row r="861" s="41" customFormat="1" x14ac:dyDescent="0.25"/>
    <row r="862" s="41" customFormat="1" x14ac:dyDescent="0.25"/>
    <row r="863" s="41" customFormat="1" x14ac:dyDescent="0.25"/>
    <row r="864" s="41" customFormat="1" x14ac:dyDescent="0.25"/>
    <row r="865" s="41" customFormat="1" x14ac:dyDescent="0.25"/>
    <row r="866" s="41" customFormat="1" x14ac:dyDescent="0.25"/>
    <row r="867" s="41" customFormat="1" x14ac:dyDescent="0.25"/>
    <row r="868" s="41" customFormat="1" x14ac:dyDescent="0.25"/>
    <row r="869" s="41" customFormat="1" x14ac:dyDescent="0.25"/>
    <row r="870" s="41" customFormat="1" x14ac:dyDescent="0.25"/>
    <row r="871" s="41" customFormat="1" x14ac:dyDescent="0.25"/>
    <row r="872" s="41" customFormat="1" x14ac:dyDescent="0.25"/>
    <row r="873" s="41" customFormat="1" x14ac:dyDescent="0.25"/>
    <row r="874" s="41" customFormat="1" x14ac:dyDescent="0.25"/>
    <row r="875" s="41" customFormat="1" x14ac:dyDescent="0.25"/>
    <row r="876" s="41" customFormat="1" x14ac:dyDescent="0.25"/>
    <row r="877" s="41" customFormat="1" x14ac:dyDescent="0.25"/>
    <row r="878" s="41" customFormat="1" x14ac:dyDescent="0.25"/>
    <row r="879" s="41" customFormat="1" x14ac:dyDescent="0.25"/>
    <row r="880" s="41" customFormat="1" x14ac:dyDescent="0.25"/>
    <row r="881" s="41" customFormat="1" x14ac:dyDescent="0.25"/>
    <row r="882" s="41" customFormat="1" x14ac:dyDescent="0.25"/>
    <row r="883" s="41" customFormat="1" x14ac:dyDescent="0.25"/>
    <row r="884" s="41" customFormat="1" x14ac:dyDescent="0.25"/>
    <row r="885" s="41" customFormat="1" x14ac:dyDescent="0.25"/>
    <row r="886" s="41" customFormat="1" x14ac:dyDescent="0.25"/>
    <row r="887" s="41" customFormat="1" x14ac:dyDescent="0.25"/>
    <row r="888" s="41" customFormat="1" x14ac:dyDescent="0.25"/>
    <row r="889" s="41" customFormat="1" x14ac:dyDescent="0.25"/>
    <row r="890" s="41" customFormat="1" x14ac:dyDescent="0.25"/>
    <row r="891" s="41" customFormat="1" x14ac:dyDescent="0.25"/>
    <row r="892" s="41" customFormat="1" x14ac:dyDescent="0.25"/>
    <row r="893" s="41" customFormat="1" x14ac:dyDescent="0.25"/>
    <row r="894" s="41" customFormat="1" x14ac:dyDescent="0.25"/>
    <row r="895" s="41" customFormat="1" x14ac:dyDescent="0.25"/>
    <row r="896" s="41" customFormat="1" x14ac:dyDescent="0.25"/>
    <row r="897" s="41" customFormat="1" x14ac:dyDescent="0.25"/>
    <row r="898" s="41" customFormat="1" x14ac:dyDescent="0.25"/>
    <row r="899" s="41" customFormat="1" x14ac:dyDescent="0.25"/>
    <row r="900" s="41" customFormat="1" x14ac:dyDescent="0.25"/>
    <row r="901" s="41" customFormat="1" x14ac:dyDescent="0.25"/>
    <row r="902" s="41" customFormat="1" x14ac:dyDescent="0.25"/>
    <row r="903" s="41" customFormat="1" x14ac:dyDescent="0.25"/>
    <row r="904" s="41" customFormat="1" x14ac:dyDescent="0.25"/>
    <row r="905" s="41" customFormat="1" x14ac:dyDescent="0.25"/>
    <row r="906" s="41" customFormat="1" x14ac:dyDescent="0.25"/>
    <row r="907" s="41" customFormat="1" x14ac:dyDescent="0.25"/>
    <row r="908" s="41" customFormat="1" x14ac:dyDescent="0.25"/>
    <row r="909" s="41" customFormat="1" x14ac:dyDescent="0.25"/>
    <row r="910" s="41" customFormat="1" x14ac:dyDescent="0.25"/>
    <row r="911" s="41" customFormat="1" x14ac:dyDescent="0.25"/>
    <row r="912" s="41" customFormat="1" x14ac:dyDescent="0.25"/>
    <row r="913" s="41" customFormat="1" x14ac:dyDescent="0.25"/>
    <row r="914" s="41" customFormat="1" x14ac:dyDescent="0.25"/>
    <row r="915" s="41" customFormat="1" x14ac:dyDescent="0.25"/>
    <row r="916" s="41" customFormat="1" x14ac:dyDescent="0.25"/>
    <row r="917" s="41" customFormat="1" x14ac:dyDescent="0.25"/>
    <row r="918" s="41" customFormat="1" x14ac:dyDescent="0.25"/>
    <row r="919" s="41" customFormat="1" x14ac:dyDescent="0.25"/>
    <row r="920" s="41" customFormat="1" x14ac:dyDescent="0.25"/>
    <row r="921" s="41" customFormat="1" x14ac:dyDescent="0.25"/>
    <row r="922" s="41" customFormat="1" x14ac:dyDescent="0.25"/>
    <row r="923" s="41" customFormat="1" x14ac:dyDescent="0.25"/>
    <row r="924" s="41" customFormat="1" x14ac:dyDescent="0.25"/>
    <row r="925" s="41" customFormat="1" x14ac:dyDescent="0.25"/>
    <row r="926" s="41" customFormat="1" x14ac:dyDescent="0.25"/>
    <row r="927" s="41" customFormat="1" x14ac:dyDescent="0.25"/>
    <row r="928" s="41" customFormat="1" x14ac:dyDescent="0.25"/>
    <row r="929" s="41" customFormat="1" x14ac:dyDescent="0.25"/>
    <row r="930" s="41" customFormat="1" x14ac:dyDescent="0.25"/>
    <row r="931" s="41" customFormat="1" x14ac:dyDescent="0.25"/>
    <row r="932" s="41" customFormat="1" x14ac:dyDescent="0.25"/>
    <row r="933" s="41" customFormat="1" x14ac:dyDescent="0.25"/>
    <row r="934" s="41" customFormat="1" x14ac:dyDescent="0.25"/>
    <row r="935" s="41" customFormat="1" x14ac:dyDescent="0.25"/>
    <row r="936" s="41" customFormat="1" x14ac:dyDescent="0.25"/>
    <row r="937" s="41" customFormat="1" x14ac:dyDescent="0.25"/>
    <row r="938" s="41" customFormat="1" x14ac:dyDescent="0.25"/>
    <row r="939" s="41" customFormat="1" x14ac:dyDescent="0.25"/>
    <row r="940" s="41" customFormat="1" x14ac:dyDescent="0.25"/>
    <row r="941" s="41" customFormat="1" x14ac:dyDescent="0.25"/>
    <row r="942" s="41" customFormat="1" x14ac:dyDescent="0.25"/>
    <row r="943" s="41" customFormat="1" x14ac:dyDescent="0.25"/>
    <row r="944" s="41" customFormat="1" x14ac:dyDescent="0.25"/>
    <row r="945" s="41" customFormat="1" x14ac:dyDescent="0.25"/>
    <row r="946" s="41" customFormat="1" x14ac:dyDescent="0.25"/>
    <row r="947" s="41" customFormat="1" x14ac:dyDescent="0.25"/>
    <row r="948" s="41" customFormat="1" x14ac:dyDescent="0.25"/>
    <row r="949" s="41" customFormat="1" x14ac:dyDescent="0.25"/>
    <row r="950" s="41" customFormat="1" x14ac:dyDescent="0.25"/>
    <row r="951" s="41" customFormat="1" x14ac:dyDescent="0.25"/>
    <row r="952" s="41" customFormat="1" x14ac:dyDescent="0.25"/>
    <row r="953" s="41" customFormat="1" x14ac:dyDescent="0.25"/>
    <row r="954" s="41" customFormat="1" x14ac:dyDescent="0.25"/>
    <row r="955" s="41" customFormat="1" x14ac:dyDescent="0.25"/>
    <row r="956" s="41" customFormat="1" x14ac:dyDescent="0.25"/>
    <row r="957" s="41" customFormat="1" x14ac:dyDescent="0.25"/>
    <row r="958" s="41" customFormat="1" x14ac:dyDescent="0.25"/>
    <row r="959" s="41" customFormat="1" x14ac:dyDescent="0.25"/>
    <row r="960" s="41" customFormat="1" x14ac:dyDescent="0.25"/>
    <row r="961" s="41" customFormat="1" x14ac:dyDescent="0.25"/>
    <row r="962" s="41" customFormat="1" x14ac:dyDescent="0.25"/>
    <row r="963" s="41" customFormat="1" x14ac:dyDescent="0.25"/>
    <row r="964" s="41" customFormat="1" x14ac:dyDescent="0.25"/>
    <row r="965" s="41" customFormat="1" x14ac:dyDescent="0.25"/>
    <row r="966" s="41" customFormat="1" x14ac:dyDescent="0.25"/>
    <row r="967" s="41" customFormat="1" x14ac:dyDescent="0.25"/>
    <row r="968" s="41" customFormat="1" x14ac:dyDescent="0.25"/>
    <row r="969" s="41" customFormat="1" x14ac:dyDescent="0.25"/>
    <row r="970" s="41" customFormat="1" x14ac:dyDescent="0.25"/>
    <row r="971" s="41" customFormat="1" x14ac:dyDescent="0.25"/>
    <row r="972" s="41" customFormat="1" x14ac:dyDescent="0.25"/>
    <row r="973" s="41" customFormat="1" x14ac:dyDescent="0.25"/>
    <row r="974" s="41" customFormat="1" x14ac:dyDescent="0.25"/>
    <row r="975" s="41" customFormat="1" x14ac:dyDescent="0.25"/>
    <row r="976" s="41" customFormat="1" x14ac:dyDescent="0.25"/>
    <row r="977" s="41" customFormat="1" x14ac:dyDescent="0.25"/>
    <row r="978" s="41" customFormat="1" x14ac:dyDescent="0.25"/>
    <row r="979" s="41" customFormat="1" x14ac:dyDescent="0.25"/>
    <row r="980" s="41" customFormat="1" x14ac:dyDescent="0.25"/>
    <row r="981" s="41" customFormat="1" x14ac:dyDescent="0.25"/>
    <row r="982" s="41" customFormat="1" x14ac:dyDescent="0.25"/>
    <row r="983" s="41" customFormat="1" x14ac:dyDescent="0.25"/>
    <row r="984" s="41" customFormat="1" x14ac:dyDescent="0.25"/>
    <row r="985" s="41" customFormat="1" x14ac:dyDescent="0.25"/>
    <row r="986" s="41" customFormat="1" x14ac:dyDescent="0.25"/>
    <row r="987" s="41" customFormat="1" x14ac:dyDescent="0.25"/>
    <row r="988" s="41" customFormat="1" x14ac:dyDescent="0.25"/>
    <row r="989" s="41" customFormat="1" x14ac:dyDescent="0.25"/>
    <row r="990" s="41" customFormat="1" x14ac:dyDescent="0.25"/>
    <row r="991" s="41" customFormat="1" x14ac:dyDescent="0.25"/>
    <row r="992" s="41" customFormat="1" x14ac:dyDescent="0.25"/>
    <row r="993" s="41" customFormat="1" x14ac:dyDescent="0.25"/>
    <row r="994" s="41" customFormat="1" x14ac:dyDescent="0.25"/>
    <row r="995" s="41" customFormat="1" x14ac:dyDescent="0.25"/>
    <row r="996" s="41" customFormat="1" x14ac:dyDescent="0.25"/>
    <row r="997" s="41" customFormat="1" x14ac:dyDescent="0.25"/>
    <row r="998" s="41" customFormat="1" x14ac:dyDescent="0.25"/>
    <row r="999" s="41" customFormat="1" x14ac:dyDescent="0.25"/>
    <row r="1000" s="41" customFormat="1" x14ac:dyDescent="0.25"/>
    <row r="1001" s="41" customFormat="1" x14ac:dyDescent="0.25"/>
    <row r="1002" s="41" customFormat="1" x14ac:dyDescent="0.25"/>
    <row r="1003" s="41" customFormat="1" x14ac:dyDescent="0.25"/>
    <row r="1004" s="41" customFormat="1" x14ac:dyDescent="0.25"/>
    <row r="1005" s="41" customFormat="1" x14ac:dyDescent="0.25"/>
    <row r="1006" s="41" customFormat="1" x14ac:dyDescent="0.25"/>
    <row r="1007" s="41" customFormat="1" x14ac:dyDescent="0.25"/>
    <row r="1008" s="41" customFormat="1" x14ac:dyDescent="0.25"/>
  </sheetData>
  <sheetProtection algorithmName="SHA-512" hashValue="lFfkC2vTJmFzfpuZxt7YvXZDXuLRyqQfbBIsCcNJJ7c103YQsKToizMOHvc4AEwvB9SFAeo+pbA89Dyh5kh1/w==" saltValue="1mQzwTXxawQI93yYhep1iA==" spinCount="100000" sheet="1" objects="1" scenarios="1"/>
  <protectedRanges>
    <protectedRange sqref="D8:D18 D24:D28 F24:F28" name="Bereik1"/>
  </protectedRanges>
  <mergeCells count="6">
    <mergeCell ref="B4:E4"/>
    <mergeCell ref="B19:D19"/>
    <mergeCell ref="B6:E6"/>
    <mergeCell ref="B22:E22"/>
    <mergeCell ref="B32:D32"/>
    <mergeCell ref="B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EAB5-4351-4250-B3F6-22FA89D3F857}">
  <dimension ref="A1:G52"/>
  <sheetViews>
    <sheetView zoomScale="80" zoomScaleNormal="80" workbookViewId="0">
      <selection activeCell="H40" sqref="H40"/>
    </sheetView>
  </sheetViews>
  <sheetFormatPr defaultColWidth="8.85546875" defaultRowHeight="15" x14ac:dyDescent="0.25"/>
  <cols>
    <col min="1" max="1" width="4.7109375" style="41" customWidth="1"/>
    <col min="2" max="2" width="78.85546875" style="41" customWidth="1"/>
    <col min="3" max="3" width="11.28515625" style="41" customWidth="1"/>
    <col min="4" max="4" width="11.85546875" style="41" customWidth="1"/>
    <col min="5" max="5" width="12.28515625" style="41" customWidth="1"/>
    <col min="6" max="16384" width="8.85546875" style="41"/>
  </cols>
  <sheetData>
    <row r="1" spans="1:7" ht="15.75" thickBot="1" x14ac:dyDescent="0.3">
      <c r="B1" s="40"/>
      <c r="C1" s="40"/>
      <c r="D1" s="40"/>
      <c r="E1" s="40"/>
      <c r="F1" s="40"/>
      <c r="G1" s="40"/>
    </row>
    <row r="2" spans="1:7" ht="15" customHeight="1" thickBot="1" x14ac:dyDescent="0.3">
      <c r="A2"/>
      <c r="B2" s="108" t="s">
        <v>0</v>
      </c>
      <c r="C2"/>
      <c r="D2" s="12"/>
      <c r="E2" s="93" t="s">
        <v>1</v>
      </c>
    </row>
    <row r="3" spans="1:7" ht="15.75" thickBot="1" x14ac:dyDescent="0.3">
      <c r="B3" s="43"/>
      <c r="C3" s="43"/>
      <c r="D3" s="43"/>
      <c r="E3" s="43"/>
    </row>
    <row r="4" spans="1:7" ht="15.75" thickBot="1" x14ac:dyDescent="0.3">
      <c r="A4"/>
      <c r="B4" s="284" t="s">
        <v>148</v>
      </c>
      <c r="C4" s="285"/>
      <c r="D4" s="286"/>
    </row>
    <row r="5" spans="1:7" ht="15.75" thickBot="1" x14ac:dyDescent="0.3"/>
    <row r="6" spans="1:7" ht="15" customHeight="1" thickBot="1" x14ac:dyDescent="0.3">
      <c r="B6" s="105" t="s">
        <v>149</v>
      </c>
      <c r="C6" s="106"/>
      <c r="D6" s="107"/>
      <c r="E6"/>
    </row>
    <row r="7" spans="1:7" ht="15" customHeight="1" x14ac:dyDescent="0.25">
      <c r="B7" s="281" t="s">
        <v>150</v>
      </c>
      <c r="C7" s="282"/>
      <c r="D7" s="283"/>
      <c r="E7" s="101"/>
    </row>
    <row r="8" spans="1:7" ht="15" customHeight="1" x14ac:dyDescent="0.25">
      <c r="B8" s="82" t="s">
        <v>151</v>
      </c>
      <c r="C8" s="287" t="s">
        <v>152</v>
      </c>
      <c r="D8" s="288"/>
      <c r="E8" s="104"/>
    </row>
    <row r="9" spans="1:7" ht="15" customHeight="1" x14ac:dyDescent="0.25">
      <c r="B9" s="110" t="s">
        <v>153</v>
      </c>
      <c r="C9" s="289"/>
      <c r="D9" s="290"/>
      <c r="E9" s="102"/>
    </row>
    <row r="10" spans="1:7" ht="15" customHeight="1" x14ac:dyDescent="0.25">
      <c r="B10" s="110" t="s">
        <v>154</v>
      </c>
      <c r="C10" s="289"/>
      <c r="D10" s="290"/>
      <c r="E10" s="102"/>
    </row>
    <row r="11" spans="1:7" ht="15" customHeight="1" x14ac:dyDescent="0.25">
      <c r="B11" s="110" t="s">
        <v>155</v>
      </c>
      <c r="C11" s="289"/>
      <c r="D11" s="290"/>
      <c r="E11" s="102"/>
    </row>
    <row r="12" spans="1:7" ht="15" customHeight="1" thickBot="1" x14ac:dyDescent="0.3">
      <c r="B12" s="111" t="s">
        <v>156</v>
      </c>
      <c r="C12" s="291"/>
      <c r="D12" s="292"/>
      <c r="E12" s="102"/>
      <c r="G12" s="56"/>
    </row>
    <row r="13" spans="1:7" ht="15" customHeight="1" x14ac:dyDescent="0.25">
      <c r="C13" s="43"/>
      <c r="D13" s="43"/>
      <c r="E13" s="43"/>
    </row>
    <row r="14" spans="1:7" ht="15" customHeight="1" thickBot="1" x14ac:dyDescent="0.3">
      <c r="B14" s="43"/>
      <c r="C14" s="43"/>
      <c r="D14" s="43"/>
      <c r="E14" s="43"/>
    </row>
    <row r="15" spans="1:7" ht="15" customHeight="1" thickBot="1" x14ac:dyDescent="0.3">
      <c r="B15" s="255" t="s">
        <v>157</v>
      </c>
      <c r="C15" s="256"/>
      <c r="D15" s="257"/>
      <c r="E15" s="43"/>
    </row>
    <row r="16" spans="1:7" ht="15" customHeight="1" x14ac:dyDescent="0.25">
      <c r="B16" s="276" t="s">
        <v>158</v>
      </c>
      <c r="C16" s="277"/>
      <c r="D16" s="278"/>
      <c r="E16" s="101"/>
    </row>
    <row r="17" spans="2:5" ht="15" customHeight="1" x14ac:dyDescent="0.25">
      <c r="B17" s="109" t="s">
        <v>151</v>
      </c>
      <c r="C17" s="279" t="s">
        <v>152</v>
      </c>
      <c r="D17" s="280"/>
    </row>
    <row r="18" spans="2:5" ht="15" customHeight="1" x14ac:dyDescent="0.25">
      <c r="B18" s="110" t="s">
        <v>159</v>
      </c>
      <c r="C18" s="267"/>
      <c r="D18" s="268"/>
    </row>
    <row r="19" spans="2:5" ht="15" customHeight="1" x14ac:dyDescent="0.25">
      <c r="B19" s="110" t="s">
        <v>160</v>
      </c>
      <c r="C19" s="267"/>
      <c r="D19" s="268"/>
    </row>
    <row r="20" spans="2:5" ht="15" customHeight="1" x14ac:dyDescent="0.25">
      <c r="B20" s="110" t="s">
        <v>161</v>
      </c>
      <c r="C20" s="267"/>
      <c r="D20" s="268"/>
    </row>
    <row r="21" spans="2:5" ht="15" customHeight="1" x14ac:dyDescent="0.25">
      <c r="B21" s="110" t="s">
        <v>162</v>
      </c>
      <c r="C21" s="267"/>
      <c r="D21" s="268"/>
    </row>
    <row r="22" spans="2:5" ht="15" customHeight="1" x14ac:dyDescent="0.25">
      <c r="B22" s="110" t="s">
        <v>163</v>
      </c>
      <c r="C22" s="267"/>
      <c r="D22" s="268"/>
    </row>
    <row r="23" spans="2:5" ht="15" customHeight="1" x14ac:dyDescent="0.25">
      <c r="B23" s="110" t="s">
        <v>164</v>
      </c>
      <c r="C23" s="267"/>
      <c r="D23" s="268"/>
    </row>
    <row r="24" spans="2:5" ht="15" customHeight="1" x14ac:dyDescent="0.25">
      <c r="B24" s="110" t="s">
        <v>165</v>
      </c>
      <c r="C24" s="267"/>
      <c r="D24" s="268"/>
    </row>
    <row r="25" spans="2:5" ht="15" customHeight="1" x14ac:dyDescent="0.25">
      <c r="B25" s="110" t="s">
        <v>166</v>
      </c>
      <c r="C25" s="267"/>
      <c r="D25" s="268"/>
    </row>
    <row r="26" spans="2:5" ht="15" customHeight="1" x14ac:dyDescent="0.25">
      <c r="B26" s="110" t="s">
        <v>167</v>
      </c>
      <c r="C26" s="267"/>
      <c r="D26" s="268"/>
    </row>
    <row r="27" spans="2:5" ht="15" customHeight="1" x14ac:dyDescent="0.25">
      <c r="B27" s="110" t="s">
        <v>168</v>
      </c>
      <c r="C27" s="267"/>
      <c r="D27" s="268"/>
    </row>
    <row r="28" spans="2:5" ht="15" customHeight="1" x14ac:dyDescent="0.25">
      <c r="B28" s="110" t="s">
        <v>169</v>
      </c>
      <c r="C28" s="267"/>
      <c r="D28" s="268"/>
    </row>
    <row r="29" spans="2:5" ht="15" customHeight="1" thickBot="1" x14ac:dyDescent="0.3">
      <c r="B29" s="111" t="s">
        <v>170</v>
      </c>
      <c r="C29" s="269"/>
      <c r="D29" s="270"/>
    </row>
    <row r="30" spans="2:5" ht="15" customHeight="1" x14ac:dyDescent="0.25">
      <c r="B30" s="102"/>
    </row>
    <row r="31" spans="2:5" ht="15" customHeight="1" thickBot="1" x14ac:dyDescent="0.3">
      <c r="B31" s="102"/>
    </row>
    <row r="32" spans="2:5" ht="15" customHeight="1" thickBot="1" x14ac:dyDescent="0.3">
      <c r="B32" s="222" t="s">
        <v>171</v>
      </c>
      <c r="C32" s="223"/>
      <c r="D32" s="224"/>
      <c r="E32" s="103"/>
    </row>
    <row r="33" spans="2:5" ht="15" customHeight="1" x14ac:dyDescent="0.25">
      <c r="B33" s="276" t="s">
        <v>172</v>
      </c>
      <c r="C33" s="277"/>
      <c r="D33" s="278"/>
      <c r="E33" s="101"/>
    </row>
    <row r="34" spans="2:5" ht="15" customHeight="1" x14ac:dyDescent="0.25">
      <c r="B34" s="109" t="s">
        <v>151</v>
      </c>
      <c r="C34" s="279" t="s">
        <v>173</v>
      </c>
      <c r="D34" s="280"/>
    </row>
    <row r="35" spans="2:5" ht="15" customHeight="1" thickBot="1" x14ac:dyDescent="0.3">
      <c r="B35" s="112" t="s">
        <v>174</v>
      </c>
      <c r="C35" s="269"/>
      <c r="D35" s="270"/>
    </row>
    <row r="37" spans="2:5" ht="15.75" thickBot="1" x14ac:dyDescent="0.3"/>
    <row r="38" spans="2:5" ht="15.75" thickBot="1" x14ac:dyDescent="0.3">
      <c r="B38" s="222" t="s">
        <v>175</v>
      </c>
      <c r="C38" s="223"/>
      <c r="D38" s="224"/>
    </row>
    <row r="39" spans="2:5" x14ac:dyDescent="0.25">
      <c r="B39" s="273" t="s">
        <v>176</v>
      </c>
      <c r="C39" s="274"/>
      <c r="D39" s="275"/>
    </row>
    <row r="40" spans="2:5" x14ac:dyDescent="0.25">
      <c r="B40" s="115" t="s">
        <v>151</v>
      </c>
      <c r="C40" s="271" t="s">
        <v>177</v>
      </c>
      <c r="D40" s="272"/>
    </row>
    <row r="41" spans="2:5" x14ac:dyDescent="0.25">
      <c r="B41" s="113" t="s">
        <v>178</v>
      </c>
      <c r="C41" s="267"/>
      <c r="D41" s="268"/>
    </row>
    <row r="42" spans="2:5" x14ac:dyDescent="0.25">
      <c r="B42" s="113" t="s">
        <v>179</v>
      </c>
      <c r="C42" s="267"/>
      <c r="D42" s="268"/>
    </row>
    <row r="43" spans="2:5" x14ac:dyDescent="0.25">
      <c r="B43" s="113" t="s">
        <v>180</v>
      </c>
      <c r="C43" s="267"/>
      <c r="D43" s="268"/>
    </row>
    <row r="44" spans="2:5" x14ac:dyDescent="0.25">
      <c r="B44" s="113" t="s">
        <v>181</v>
      </c>
      <c r="C44" s="267"/>
      <c r="D44" s="268"/>
    </row>
    <row r="45" spans="2:5" ht="15.75" thickBot="1" x14ac:dyDescent="0.3">
      <c r="B45" s="114" t="s">
        <v>182</v>
      </c>
      <c r="C45" s="269"/>
      <c r="D45" s="270"/>
    </row>
    <row r="47" spans="2:5" ht="15.75" thickBot="1" x14ac:dyDescent="0.3"/>
    <row r="48" spans="2:5" ht="15.75" thickBot="1" x14ac:dyDescent="0.3">
      <c r="B48" s="222" t="s">
        <v>183</v>
      </c>
      <c r="C48" s="223"/>
      <c r="D48" s="224"/>
    </row>
    <row r="49" spans="2:4" x14ac:dyDescent="0.25">
      <c r="B49" s="273" t="s">
        <v>184</v>
      </c>
      <c r="C49" s="274"/>
      <c r="D49" s="275"/>
    </row>
    <row r="50" spans="2:4" x14ac:dyDescent="0.25">
      <c r="B50" s="115" t="s">
        <v>151</v>
      </c>
      <c r="C50" s="271" t="s">
        <v>185</v>
      </c>
      <c r="D50" s="272"/>
    </row>
    <row r="51" spans="2:4" x14ac:dyDescent="0.25">
      <c r="B51" s="110" t="s">
        <v>186</v>
      </c>
      <c r="C51" s="267"/>
      <c r="D51" s="268"/>
    </row>
    <row r="52" spans="2:4" ht="15.75" thickBot="1" x14ac:dyDescent="0.3">
      <c r="B52" s="111" t="s">
        <v>187</v>
      </c>
      <c r="C52" s="269"/>
      <c r="D52" s="270"/>
    </row>
  </sheetData>
  <sheetProtection algorithmName="SHA-512" hashValue="knu+cftgAydD4mhDHXSYYWvq3te8Ngr7vZQVsTY5g7yFhgcG9/y4WRiqNaDAvzdTRtwfkw7M5esT2EsIbjOcIw==" saltValue="hdyQFTVjw3MmJw4ePFhOaA==" spinCount="100000" sheet="1" objects="1" scenarios="1"/>
  <protectedRanges>
    <protectedRange sqref="N9" name="Bereik1"/>
  </protectedRanges>
  <mergeCells count="39">
    <mergeCell ref="B7:D7"/>
    <mergeCell ref="B4:D4"/>
    <mergeCell ref="C20:D20"/>
    <mergeCell ref="C8:D8"/>
    <mergeCell ref="C9:D9"/>
    <mergeCell ref="C10:D10"/>
    <mergeCell ref="C11:D11"/>
    <mergeCell ref="C12:D12"/>
    <mergeCell ref="B15:D15"/>
    <mergeCell ref="B16:D16"/>
    <mergeCell ref="C17:D17"/>
    <mergeCell ref="C18:D18"/>
    <mergeCell ref="C19:D19"/>
    <mergeCell ref="C35:D35"/>
    <mergeCell ref="B32:D32"/>
    <mergeCell ref="B33:D33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4:D34"/>
    <mergeCell ref="B38:D38"/>
    <mergeCell ref="B39:D39"/>
    <mergeCell ref="C41:D41"/>
    <mergeCell ref="C42:D42"/>
    <mergeCell ref="C43:D43"/>
    <mergeCell ref="C51:D51"/>
    <mergeCell ref="C52:D52"/>
    <mergeCell ref="C45:D45"/>
    <mergeCell ref="C40:D40"/>
    <mergeCell ref="C50:D50"/>
    <mergeCell ref="B48:D48"/>
    <mergeCell ref="B49:D49"/>
    <mergeCell ref="C44:D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402d6-a0e0-4978-80dd-3cfad3990083" xsi:nil="true"/>
    <lcf76f155ced4ddcb4097134ff3c332f xmlns="360a30dc-108e-477b-989b-6f8361a45be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708AEAF753249AB522F0ED34E9A2C" ma:contentTypeVersion="14" ma:contentTypeDescription="Een nieuw document maken." ma:contentTypeScope="" ma:versionID="d118c272bf0887d745e39be73f969f1f">
  <xsd:schema xmlns:xsd="http://www.w3.org/2001/XMLSchema" xmlns:xs="http://www.w3.org/2001/XMLSchema" xmlns:p="http://schemas.microsoft.com/office/2006/metadata/properties" xmlns:ns2="360a30dc-108e-477b-989b-6f8361a45bea" xmlns:ns3="358402d6-a0e0-4978-80dd-3cfad3990083" targetNamespace="http://schemas.microsoft.com/office/2006/metadata/properties" ma:root="true" ma:fieldsID="38a017216e97cb4cb654c66b9f5515b0" ns2:_="" ns3:_="">
    <xsd:import namespace="360a30dc-108e-477b-989b-6f8361a45bea"/>
    <xsd:import namespace="358402d6-a0e0-4978-80dd-3cfad3990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a30dc-108e-477b-989b-6f8361a45b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ad26ec2-7904-44ee-b0cd-2c84cbaed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402d6-a0e0-4978-80dd-3cfad39900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0a88f9-618d-4a19-8c34-d2d584750334}" ma:internalName="TaxCatchAll" ma:showField="CatchAllData" ma:web="358402d6-a0e0-4978-80dd-3cfad3990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E15656-834E-4C34-A24C-5694D68B2213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360a30dc-108e-477b-989b-6f8361a45bea"/>
    <ds:schemaRef ds:uri="http://schemas.microsoft.com/office/infopath/2007/PartnerControls"/>
    <ds:schemaRef ds:uri="http://schemas.openxmlformats.org/package/2006/metadata/core-properties"/>
    <ds:schemaRef ds:uri="358402d6-a0e0-4978-80dd-3cfad399008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C17FC22-4BE7-4F82-98AB-E89E763A02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89F4F-B055-42A7-AD45-8B97457B0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0a30dc-108e-477b-989b-6f8361a45bea"/>
    <ds:schemaRef ds:uri="358402d6-a0e0-4978-80dd-3cfad3990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GC4.1 Regulier</vt:lpstr>
      <vt:lpstr>GC4.1 Specialistisch</vt:lpstr>
      <vt:lpstr>GC4.2 Sanitaire supplies</vt:lpstr>
      <vt:lpstr>Optioneel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Stouwe, Laura van der</dc:creator>
  <cp:keywords/>
  <dc:description/>
  <cp:lastModifiedBy>Stouwe, Laura van der</cp:lastModifiedBy>
  <cp:revision/>
  <dcterms:created xsi:type="dcterms:W3CDTF">2025-04-02T08:00:22Z</dcterms:created>
  <dcterms:modified xsi:type="dcterms:W3CDTF">2025-04-24T12:26:24Z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0x010100DEC708AEAF753249AB522F0ED34E9A2C</vt:lpwstr>
  </property>
  <property fmtid="{D5CDD505-2E9C-101B-9397-08002B2CF9AE}" pid="3" name="MediaServiceImageTags">
    <vt:lpwstr/>
  </property>
</Properties>
</file>