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waterschaplimburg.sharepoint.com/sites/Inkoop/Zaken/Openbaar aanbesteden 2025-Z3779/Publicatiedocumenten TenderNed/"/>
    </mc:Choice>
  </mc:AlternateContent>
  <xr:revisionPtr revIDLastSave="355" documentId="8_{7F166D48-FFE3-48F5-A36E-72C8A69EC486}" xr6:coauthVersionLast="47" xr6:coauthVersionMax="47" xr10:uidLastSave="{03A08693-231A-4AC6-B60E-757C7831D580}"/>
  <bookViews>
    <workbookView xWindow="-108" yWindow="-108" windowWidth="30936" windowHeight="16896" xr2:uid="{8C2D1353-8302-4EFE-8ADB-A933CED6A05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F8" i="1"/>
  <c r="G8" i="1" s="1"/>
  <c r="F3" i="1"/>
  <c r="G3" i="1" s="1"/>
  <c r="F35" i="1"/>
  <c r="G35" i="1" s="1"/>
  <c r="F28" i="1"/>
  <c r="G28" i="1" s="1"/>
  <c r="F18" i="1"/>
  <c r="G18" i="1" s="1"/>
  <c r="F13" i="1"/>
  <c r="G13" i="1" s="1"/>
  <c r="D14" i="1"/>
  <c r="D15" i="1" s="1"/>
  <c r="D36" i="1"/>
  <c r="D37" i="1" s="1"/>
  <c r="D31" i="1"/>
  <c r="D32" i="1" s="1"/>
  <c r="D24" i="1"/>
  <c r="D25" i="1"/>
  <c r="G36" i="1"/>
  <c r="G37" i="1" s="1"/>
  <c r="G14" i="1"/>
  <c r="G15" i="1" s="1"/>
  <c r="D9" i="1"/>
  <c r="G9" i="1"/>
  <c r="G10" i="1" s="1"/>
  <c r="G4" i="1"/>
  <c r="G5" i="1" s="1"/>
  <c r="G30" i="1"/>
  <c r="G29" i="1"/>
  <c r="G31" i="1"/>
  <c r="G32" i="1" s="1"/>
  <c r="G23" i="1"/>
  <c r="G22" i="1"/>
  <c r="G21" i="1"/>
  <c r="G20" i="1"/>
  <c r="G19" i="1"/>
  <c r="G24" i="1"/>
  <c r="G25" i="1" s="1"/>
  <c r="D5" i="1" l="1"/>
  <c r="D10" i="1"/>
  <c r="G39" i="1" l="1"/>
</calcChain>
</file>

<file path=xl/sharedStrings.xml><?xml version="1.0" encoding="utf-8"?>
<sst xmlns="http://schemas.openxmlformats.org/spreadsheetml/2006/main" count="70" uniqueCount="39">
  <si>
    <t>Code</t>
  </si>
  <si>
    <t>Onderdeel</t>
  </si>
  <si>
    <t>Uw prijs per stuk (excl. BTW)</t>
  </si>
  <si>
    <t>Uw prijs (incl. BTW)</t>
  </si>
  <si>
    <t>Laptop Model 1</t>
  </si>
  <si>
    <t xml:space="preserve">14 inch met Touchscreen HP Elitebook 640 G11 </t>
  </si>
  <si>
    <t>Subtotaal</t>
  </si>
  <si>
    <t>1 stuk</t>
  </si>
  <si>
    <t>100 stuks</t>
  </si>
  <si>
    <t>Laptop Model 2</t>
  </si>
  <si>
    <t>16 inch HP Elitebook 660 G11</t>
  </si>
  <si>
    <t>50 stuks</t>
  </si>
  <si>
    <t>Laptop Model 3</t>
  </si>
  <si>
    <t>16 inch HP Elitebook 660 G11 (special zie PVE)</t>
  </si>
  <si>
    <t>5 stuks</t>
  </si>
  <si>
    <t>MYE73ZD/A</t>
  </si>
  <si>
    <t>Apple iPhone 16 128GB - Zwart</t>
  </si>
  <si>
    <t>Hoesje zwart - Kwaliteit vergelijkbaar met merk Tech 21</t>
  </si>
  <si>
    <t>Glazen screenproitector -Kwaliteit vergelijkbaar met merk Belkin</t>
  </si>
  <si>
    <t>MW2K3ZM/A</t>
  </si>
  <si>
    <t>Apple 35W lader</t>
  </si>
  <si>
    <t>Dep registratie Apple iPhone toestel</t>
  </si>
  <si>
    <t>Plakken van de screenprotector voor Apple iPhone toestel</t>
  </si>
  <si>
    <t>MD7F4TY/A</t>
  </si>
  <si>
    <t>AppleiPad 11th Gen. Cell. 128GB Silver (A16)</t>
  </si>
  <si>
    <t xml:space="preserve">OtterBox Symmetry Series 360 Elite-hoes voor iPad (A16) (Grijs) </t>
  </si>
  <si>
    <t>Dep registratie Apple iPad toestel</t>
  </si>
  <si>
    <t>20 stuks</t>
  </si>
  <si>
    <t>Monitor 27 inch</t>
  </si>
  <si>
    <t>HP E27u G5</t>
  </si>
  <si>
    <t>600 stuks</t>
  </si>
  <si>
    <t>Inschrijfprijs</t>
  </si>
  <si>
    <t>alle laptops,monitoren, iPhones en iPads</t>
  </si>
  <si>
    <t>Naam inschrijver:</t>
  </si>
  <si>
    <t>Functie:</t>
  </si>
  <si>
    <t>Onderneming:</t>
  </si>
  <si>
    <t>Datum:</t>
  </si>
  <si>
    <t>opslagpercentage</t>
  </si>
  <si>
    <t>Totaal ex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</si>
</sst>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0"/>
      <color rgb="FF000000"/>
      <name val="Calibri"/>
      <family val="2"/>
    </font>
    <font>
      <sz val="10"/>
      <color theme="1"/>
      <name val="Aptos Narrow"/>
      <family val="2"/>
      <scheme val="minor"/>
    </font>
    <font>
      <sz val="10"/>
      <color rgb="FF00206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44" fontId="2" fillId="3" borderId="5" xfId="1" applyFont="1" applyFill="1" applyBorder="1" applyAlignment="1" applyProtection="1">
      <alignment horizontal="left" vertical="center"/>
      <protection locked="0"/>
    </xf>
    <xf numFmtId="44" fontId="2" fillId="0" borderId="6" xfId="1" applyFont="1" applyFill="1" applyBorder="1" applyAlignment="1" applyProtection="1">
      <alignment horizontal="left" vertical="center"/>
    </xf>
    <xf numFmtId="44" fontId="2" fillId="3" borderId="8" xfId="1" applyFont="1" applyFill="1" applyBorder="1" applyAlignment="1" applyProtection="1">
      <alignment horizontal="left" vertical="center"/>
      <protection locked="0"/>
    </xf>
    <xf numFmtId="44" fontId="2" fillId="3" borderId="11" xfId="1" applyFont="1" applyFill="1" applyBorder="1" applyAlignment="1" applyProtection="1">
      <alignment horizontal="left" vertical="center"/>
      <protection locked="0"/>
    </xf>
    <xf numFmtId="44" fontId="2" fillId="0" borderId="12" xfId="1" applyFont="1" applyFill="1" applyBorder="1" applyAlignment="1" applyProtection="1">
      <alignment horizontal="left" vertical="center"/>
    </xf>
    <xf numFmtId="44" fontId="2" fillId="0" borderId="3" xfId="1" applyFont="1" applyFill="1" applyBorder="1" applyAlignment="1" applyProtection="1">
      <alignment horizontal="left" vertical="center"/>
    </xf>
    <xf numFmtId="44" fontId="2" fillId="0" borderId="2" xfId="1" applyFont="1" applyFill="1" applyBorder="1" applyAlignment="1" applyProtection="1">
      <alignment horizontal="left" vertical="center"/>
    </xf>
    <xf numFmtId="44" fontId="2" fillId="0" borderId="0" xfId="1" applyFont="1" applyFill="1" applyBorder="1" applyAlignment="1" applyProtection="1">
      <alignment horizontal="left" vertical="center"/>
    </xf>
    <xf numFmtId="0" fontId="2" fillId="0" borderId="0" xfId="1" applyNumberFormat="1" applyFont="1" applyFill="1" applyBorder="1" applyAlignment="1" applyProtection="1">
      <alignment horizontal="left" vertical="center"/>
    </xf>
    <xf numFmtId="44" fontId="2" fillId="3" borderId="10" xfId="1" applyFont="1" applyFill="1" applyBorder="1" applyAlignment="1" applyProtection="1">
      <alignment horizontal="left" vertical="center"/>
      <protection locked="0"/>
    </xf>
    <xf numFmtId="44" fontId="2" fillId="0" borderId="17" xfId="1" applyFont="1" applyFill="1" applyBorder="1" applyAlignment="1" applyProtection="1">
      <alignment horizontal="left" vertical="center"/>
    </xf>
    <xf numFmtId="44" fontId="2" fillId="0" borderId="18" xfId="1" applyFont="1" applyFill="1" applyBorder="1" applyAlignment="1" applyProtection="1">
      <alignment horizontal="left" vertical="center"/>
    </xf>
    <xf numFmtId="0" fontId="2" fillId="3" borderId="19" xfId="0" applyFont="1" applyFill="1" applyBorder="1" applyAlignment="1" applyProtection="1">
      <alignment horizontal="left" vertical="center"/>
      <protection locked="0"/>
    </xf>
    <xf numFmtId="44" fontId="2" fillId="0" borderId="21" xfId="1" applyFont="1" applyFill="1" applyBorder="1" applyAlignment="1" applyProtection="1">
      <alignment horizontal="left" vertical="center"/>
    </xf>
    <xf numFmtId="1" fontId="2" fillId="0" borderId="0" xfId="1" applyNumberFormat="1" applyFont="1" applyFill="1" applyBorder="1" applyAlignment="1" applyProtection="1">
      <alignment horizontal="left" vertical="center"/>
    </xf>
    <xf numFmtId="1" fontId="2" fillId="3" borderId="22" xfId="1" applyNumberFormat="1" applyFont="1" applyFill="1" applyBorder="1" applyAlignment="1" applyProtection="1">
      <alignment horizontal="center" vertical="center"/>
      <protection locked="0"/>
    </xf>
    <xf numFmtId="1" fontId="2" fillId="0" borderId="21" xfId="1" applyNumberFormat="1" applyFont="1" applyFill="1" applyBorder="1" applyAlignment="1" applyProtection="1">
      <alignment horizontal="center" vertical="center"/>
    </xf>
    <xf numFmtId="1" fontId="2" fillId="0" borderId="0" xfId="1" applyNumberFormat="1" applyFont="1" applyFill="1" applyBorder="1" applyAlignment="1" applyProtection="1">
      <alignment horizontal="center" vertical="center"/>
    </xf>
    <xf numFmtId="1" fontId="2" fillId="0" borderId="3" xfId="1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2" fillId="2" borderId="1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left" vertical="center"/>
    </xf>
    <xf numFmtId="0" fontId="2" fillId="2" borderId="21" xfId="0" applyFont="1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left" vertical="center"/>
    </xf>
    <xf numFmtId="0" fontId="3" fillId="2" borderId="5" xfId="0" applyFont="1" applyFill="1" applyBorder="1" applyAlignment="1" applyProtection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</xf>
    <xf numFmtId="0" fontId="2" fillId="2" borderId="15" xfId="0" applyFont="1" applyFill="1" applyBorder="1" applyAlignment="1" applyProtection="1">
      <alignment horizontal="left" vertical="center"/>
    </xf>
    <xf numFmtId="0" fontId="3" fillId="2" borderId="8" xfId="0" applyFont="1" applyFill="1" applyBorder="1" applyAlignment="1" applyProtection="1">
      <alignment horizontal="left" vertical="center"/>
    </xf>
    <xf numFmtId="1" fontId="0" fillId="0" borderId="0" xfId="0" applyNumberFormat="1" applyAlignment="1" applyProtection="1">
      <alignment horizontal="center"/>
    </xf>
    <xf numFmtId="1" fontId="2" fillId="2" borderId="21" xfId="0" applyNumberFormat="1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left" vertical="center"/>
    </xf>
    <xf numFmtId="1" fontId="1" fillId="0" borderId="0" xfId="0" applyNumberFormat="1" applyFont="1" applyAlignment="1" applyProtection="1">
      <alignment horizontal="center"/>
    </xf>
    <xf numFmtId="0" fontId="3" fillId="2" borderId="9" xfId="0" applyFont="1" applyFill="1" applyBorder="1" applyAlignment="1" applyProtection="1">
      <alignment horizontal="left" vertical="center"/>
    </xf>
    <xf numFmtId="0" fontId="3" fillId="2" borderId="10" xfId="0" applyFont="1" applyFill="1" applyBorder="1" applyAlignment="1" applyProtection="1">
      <alignment horizontal="left" vertical="center"/>
    </xf>
    <xf numFmtId="0" fontId="4" fillId="2" borderId="4" xfId="0" applyFont="1" applyFill="1" applyBorder="1" applyAlignment="1" applyProtection="1">
      <alignment horizontal="left" vertical="center"/>
    </xf>
    <xf numFmtId="1" fontId="4" fillId="2" borderId="9" xfId="0" applyNumberFormat="1" applyFont="1" applyFill="1" applyBorder="1" applyAlignment="1" applyProtection="1">
      <alignment horizontal="left" vertical="center"/>
    </xf>
    <xf numFmtId="0" fontId="4" fillId="2" borderId="16" xfId="0" applyFont="1" applyFill="1" applyBorder="1" applyAlignment="1" applyProtection="1">
      <alignment horizontal="left" vertical="center"/>
    </xf>
    <xf numFmtId="0" fontId="5" fillId="2" borderId="8" xfId="0" applyFont="1" applyFill="1" applyBorder="1" applyAlignment="1" applyProtection="1">
      <alignment horizontal="left" vertical="center"/>
    </xf>
    <xf numFmtId="1" fontId="2" fillId="0" borderId="2" xfId="1" applyNumberFormat="1" applyFont="1" applyFill="1" applyBorder="1" applyAlignment="1" applyProtection="1">
      <alignment horizontal="left" vertical="center"/>
    </xf>
    <xf numFmtId="0" fontId="2" fillId="2" borderId="19" xfId="0" applyFont="1" applyFill="1" applyBorder="1" applyAlignment="1" applyProtection="1">
      <alignment horizontal="left" vertical="center"/>
    </xf>
    <xf numFmtId="0" fontId="2" fillId="2" borderId="20" xfId="0" applyFont="1" applyFill="1" applyBorder="1" applyAlignment="1" applyProtection="1">
      <alignment horizontal="left" vertical="center"/>
    </xf>
    <xf numFmtId="44" fontId="2" fillId="0" borderId="14" xfId="1" applyFont="1" applyFill="1" applyBorder="1" applyAlignment="1" applyProtection="1">
      <alignment horizontal="left" vertical="center"/>
    </xf>
    <xf numFmtId="1" fontId="2" fillId="0" borderId="23" xfId="1" applyNumberFormat="1" applyFont="1" applyFill="1" applyBorder="1" applyAlignment="1" applyProtection="1">
      <alignment horizontal="center" vertical="center"/>
    </xf>
    <xf numFmtId="44" fontId="2" fillId="0" borderId="23" xfId="1" applyFont="1" applyFill="1" applyBorder="1" applyAlignment="1" applyProtection="1">
      <alignment horizontal="left" vertical="center"/>
    </xf>
    <xf numFmtId="44" fontId="2" fillId="0" borderId="22" xfId="1" applyFont="1" applyFill="1" applyBorder="1" applyAlignment="1" applyProtection="1">
      <alignment horizontal="left" vertical="center"/>
    </xf>
    <xf numFmtId="1" fontId="2" fillId="0" borderId="25" xfId="1" applyNumberFormat="1" applyFont="1" applyFill="1" applyBorder="1" applyAlignment="1" applyProtection="1">
      <alignment horizontal="center" vertical="center"/>
    </xf>
    <xf numFmtId="1" fontId="2" fillId="0" borderId="24" xfId="1" applyNumberFormat="1" applyFont="1" applyFill="1" applyBorder="1" applyAlignment="1" applyProtection="1">
      <alignment horizontal="center" vertical="center"/>
    </xf>
    <xf numFmtId="1" fontId="2" fillId="0" borderId="22" xfId="1" applyNumberFormat="1" applyFont="1" applyFill="1" applyBorder="1" applyAlignment="1" applyProtection="1">
      <alignment horizontal="center" vertical="center"/>
    </xf>
    <xf numFmtId="44" fontId="2" fillId="0" borderId="24" xfId="1" applyFont="1" applyFill="1" applyBorder="1" applyAlignment="1" applyProtection="1">
      <alignment horizontal="left" vertical="center"/>
    </xf>
    <xf numFmtId="44" fontId="2" fillId="0" borderId="25" xfId="1" applyFont="1" applyFill="1" applyBorder="1" applyAlignment="1" applyProtection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07A76-778F-4D70-9779-8F6CDE3446DE}">
  <dimension ref="B1:G44"/>
  <sheetViews>
    <sheetView tabSelected="1" zoomScale="85" zoomScaleNormal="85" workbookViewId="0">
      <selection activeCell="D8" sqref="D8"/>
    </sheetView>
  </sheetViews>
  <sheetFormatPr defaultRowHeight="13.2" x14ac:dyDescent="0.25"/>
  <cols>
    <col min="1" max="1" width="8.88671875" style="20"/>
    <col min="2" max="2" width="16.33203125" style="20" customWidth="1"/>
    <col min="3" max="3" width="52.5546875" style="20" bestFit="1" customWidth="1"/>
    <col min="4" max="4" width="23.88671875" style="20" customWidth="1"/>
    <col min="5" max="5" width="15" style="20" bestFit="1" customWidth="1"/>
    <col min="6" max="6" width="11.5546875" style="20" bestFit="1" customWidth="1"/>
    <col min="7" max="7" width="15.5546875" style="20" bestFit="1" customWidth="1"/>
    <col min="8" max="16384" width="8.88671875" style="20"/>
  </cols>
  <sheetData>
    <row r="1" spans="2:7" ht="13.8" thickBot="1" x14ac:dyDescent="0.3"/>
    <row r="2" spans="2:7" ht="14.4" thickBot="1" x14ac:dyDescent="0.3">
      <c r="B2" s="21" t="s">
        <v>0</v>
      </c>
      <c r="C2" s="22" t="s">
        <v>1</v>
      </c>
      <c r="D2" s="22" t="s">
        <v>2</v>
      </c>
      <c r="E2" s="23" t="s">
        <v>37</v>
      </c>
      <c r="F2" s="23" t="s">
        <v>38</v>
      </c>
      <c r="G2" s="24" t="s">
        <v>3</v>
      </c>
    </row>
    <row r="3" spans="2:7" ht="14.4" thickBot="1" x14ac:dyDescent="0.3">
      <c r="B3" s="25" t="s">
        <v>4</v>
      </c>
      <c r="C3" s="26" t="s">
        <v>5</v>
      </c>
      <c r="D3" s="1"/>
      <c r="E3" s="16"/>
      <c r="F3" s="46">
        <f>SUM(D3+(D3*E3%))</f>
        <v>0</v>
      </c>
      <c r="G3" s="2">
        <f>(F3*1.21)</f>
        <v>0</v>
      </c>
    </row>
    <row r="4" spans="2:7" ht="14.4" thickBot="1" x14ac:dyDescent="0.3">
      <c r="B4" s="27" t="s">
        <v>6</v>
      </c>
      <c r="C4" s="26" t="s">
        <v>7</v>
      </c>
      <c r="D4" s="43">
        <f>SUM(D3:D3)</f>
        <v>0</v>
      </c>
      <c r="E4" s="44"/>
      <c r="F4" s="45"/>
      <c r="G4" s="6">
        <f>SUM(G3:G3)</f>
        <v>0</v>
      </c>
    </row>
    <row r="5" spans="2:7" ht="14.4" thickBot="1" x14ac:dyDescent="0.3">
      <c r="B5" s="28"/>
      <c r="C5" s="29" t="s">
        <v>8</v>
      </c>
      <c r="D5" s="7">
        <f>D4*100</f>
        <v>0</v>
      </c>
      <c r="E5" s="17"/>
      <c r="F5" s="14"/>
      <c r="G5" s="6">
        <f>G4*100</f>
        <v>0</v>
      </c>
    </row>
    <row r="6" spans="2:7" ht="13.8" thickBot="1" x14ac:dyDescent="0.3">
      <c r="E6" s="30"/>
    </row>
    <row r="7" spans="2:7" ht="14.4" thickBot="1" x14ac:dyDescent="0.3">
      <c r="B7" s="21" t="s">
        <v>0</v>
      </c>
      <c r="C7" s="22" t="s">
        <v>1</v>
      </c>
      <c r="D7" s="22" t="s">
        <v>2</v>
      </c>
      <c r="E7" s="31"/>
      <c r="F7" s="23"/>
      <c r="G7" s="24" t="s">
        <v>3</v>
      </c>
    </row>
    <row r="8" spans="2:7" ht="14.4" thickBot="1" x14ac:dyDescent="0.3">
      <c r="B8" s="32" t="s">
        <v>9</v>
      </c>
      <c r="C8" s="26" t="s">
        <v>10</v>
      </c>
      <c r="D8" s="1"/>
      <c r="E8" s="16"/>
      <c r="F8" s="46">
        <f>SUM(D8+(D8*E8%))</f>
        <v>0</v>
      </c>
      <c r="G8" s="2">
        <f>(F8*1.21)</f>
        <v>0</v>
      </c>
    </row>
    <row r="9" spans="2:7" ht="14.4" thickBot="1" x14ac:dyDescent="0.3">
      <c r="B9" s="27" t="s">
        <v>6</v>
      </c>
      <c r="C9" s="26" t="s">
        <v>7</v>
      </c>
      <c r="D9" s="43">
        <f>SUM(D8:D8)</f>
        <v>0</v>
      </c>
      <c r="E9" s="44"/>
      <c r="F9" s="45"/>
      <c r="G9" s="6">
        <f>SUM(G8:G8)</f>
        <v>0</v>
      </c>
    </row>
    <row r="10" spans="2:7" ht="14.4" thickBot="1" x14ac:dyDescent="0.3">
      <c r="B10" s="28"/>
      <c r="C10" s="29" t="s">
        <v>11</v>
      </c>
      <c r="D10" s="7">
        <f>D9*50</f>
        <v>0</v>
      </c>
      <c r="E10" s="17"/>
      <c r="F10" s="14"/>
      <c r="G10" s="6">
        <f>G9*50</f>
        <v>0</v>
      </c>
    </row>
    <row r="11" spans="2:7" ht="13.8" thickBot="1" x14ac:dyDescent="0.3">
      <c r="E11" s="30"/>
    </row>
    <row r="12" spans="2:7" ht="14.4" thickBot="1" x14ac:dyDescent="0.3">
      <c r="B12" s="21" t="s">
        <v>0</v>
      </c>
      <c r="C12" s="22" t="s">
        <v>1</v>
      </c>
      <c r="D12" s="22" t="s">
        <v>2</v>
      </c>
      <c r="E12" s="22"/>
      <c r="F12" s="22"/>
      <c r="G12" s="24" t="s">
        <v>3</v>
      </c>
    </row>
    <row r="13" spans="2:7" ht="14.4" thickBot="1" x14ac:dyDescent="0.3">
      <c r="B13" s="25" t="s">
        <v>12</v>
      </c>
      <c r="C13" s="26" t="s">
        <v>13</v>
      </c>
      <c r="D13" s="1"/>
      <c r="E13" s="16"/>
      <c r="F13" s="46">
        <f>SUM(D13+(D13*E13%))</f>
        <v>0</v>
      </c>
      <c r="G13" s="2">
        <f>(F13*1.21)</f>
        <v>0</v>
      </c>
    </row>
    <row r="14" spans="2:7" ht="14.4" thickBot="1" x14ac:dyDescent="0.3">
      <c r="B14" s="27" t="s">
        <v>6</v>
      </c>
      <c r="C14" s="26" t="s">
        <v>7</v>
      </c>
      <c r="D14" s="43">
        <f>SUM(D13:D13)</f>
        <v>0</v>
      </c>
      <c r="E14" s="44"/>
      <c r="F14" s="45"/>
      <c r="G14" s="6">
        <f>SUM(G13:G13)</f>
        <v>0</v>
      </c>
    </row>
    <row r="15" spans="2:7" ht="14.4" thickBot="1" x14ac:dyDescent="0.3">
      <c r="B15" s="28"/>
      <c r="C15" s="29" t="s">
        <v>14</v>
      </c>
      <c r="D15" s="7">
        <f>D14*5</f>
        <v>0</v>
      </c>
      <c r="E15" s="17"/>
      <c r="F15" s="14"/>
      <c r="G15" s="6">
        <f>G14*5</f>
        <v>0</v>
      </c>
    </row>
    <row r="16" spans="2:7" ht="13.8" thickBot="1" x14ac:dyDescent="0.3">
      <c r="E16" s="33"/>
    </row>
    <row r="17" spans="2:7" ht="14.4" thickBot="1" x14ac:dyDescent="0.3">
      <c r="B17" s="21" t="s">
        <v>0</v>
      </c>
      <c r="C17" s="22" t="s">
        <v>1</v>
      </c>
      <c r="D17" s="22" t="s">
        <v>2</v>
      </c>
      <c r="E17" s="31"/>
      <c r="F17" s="23"/>
      <c r="G17" s="24" t="s">
        <v>3</v>
      </c>
    </row>
    <row r="18" spans="2:7" ht="13.8" x14ac:dyDescent="0.25">
      <c r="B18" s="25" t="s">
        <v>15</v>
      </c>
      <c r="C18" s="26" t="s">
        <v>16</v>
      </c>
      <c r="D18" s="1"/>
      <c r="E18" s="16"/>
      <c r="F18" s="46">
        <f>SUM(D18+(D18*E18%))</f>
        <v>0</v>
      </c>
      <c r="G18" s="2">
        <f>(F18*1.21)</f>
        <v>0</v>
      </c>
    </row>
    <row r="19" spans="2:7" ht="13.8" x14ac:dyDescent="0.25">
      <c r="B19" s="32"/>
      <c r="C19" s="29" t="s">
        <v>17</v>
      </c>
      <c r="D19" s="3"/>
      <c r="E19" s="49"/>
      <c r="F19" s="46"/>
      <c r="G19" s="2">
        <f t="shared" ref="G19:G23" si="0">D19*1.21</f>
        <v>0</v>
      </c>
    </row>
    <row r="20" spans="2:7" ht="13.8" x14ac:dyDescent="0.25">
      <c r="B20" s="32"/>
      <c r="C20" s="29" t="s">
        <v>18</v>
      </c>
      <c r="D20" s="3"/>
      <c r="E20" s="49"/>
      <c r="F20" s="46"/>
      <c r="G20" s="2">
        <f t="shared" si="0"/>
        <v>0</v>
      </c>
    </row>
    <row r="21" spans="2:7" ht="13.8" x14ac:dyDescent="0.25">
      <c r="B21" s="32" t="s">
        <v>19</v>
      </c>
      <c r="C21" s="29" t="s">
        <v>20</v>
      </c>
      <c r="D21" s="3"/>
      <c r="E21" s="49"/>
      <c r="F21" s="46"/>
      <c r="G21" s="2">
        <f t="shared" si="0"/>
        <v>0</v>
      </c>
    </row>
    <row r="22" spans="2:7" ht="13.8" x14ac:dyDescent="0.25">
      <c r="B22" s="32"/>
      <c r="C22" s="29" t="s">
        <v>21</v>
      </c>
      <c r="D22" s="3"/>
      <c r="E22" s="49"/>
      <c r="F22" s="46"/>
      <c r="G22" s="2">
        <f t="shared" si="0"/>
        <v>0</v>
      </c>
    </row>
    <row r="23" spans="2:7" ht="14.4" thickBot="1" x14ac:dyDescent="0.3">
      <c r="B23" s="34"/>
      <c r="C23" s="35" t="s">
        <v>22</v>
      </c>
      <c r="D23" s="4"/>
      <c r="E23" s="48"/>
      <c r="F23" s="50"/>
      <c r="G23" s="5">
        <f t="shared" si="0"/>
        <v>0</v>
      </c>
    </row>
    <row r="24" spans="2:7" ht="14.4" thickBot="1" x14ac:dyDescent="0.3">
      <c r="B24" s="27" t="s">
        <v>6</v>
      </c>
      <c r="C24" s="26" t="s">
        <v>7</v>
      </c>
      <c r="D24" s="43">
        <f>SUM(D18:D23)</f>
        <v>0</v>
      </c>
      <c r="E24" s="44"/>
      <c r="F24" s="45"/>
      <c r="G24" s="6">
        <f>SUM(G18:G23)</f>
        <v>0</v>
      </c>
    </row>
    <row r="25" spans="2:7" ht="14.4" thickBot="1" x14ac:dyDescent="0.3">
      <c r="B25" s="28"/>
      <c r="C25" s="29" t="s">
        <v>8</v>
      </c>
      <c r="D25" s="7">
        <f>D24*100</f>
        <v>0</v>
      </c>
      <c r="E25" s="17"/>
      <c r="F25" s="14"/>
      <c r="G25" s="6">
        <f>G24*100</f>
        <v>0</v>
      </c>
    </row>
    <row r="26" spans="2:7" ht="14.4" thickBot="1" x14ac:dyDescent="0.3">
      <c r="D26" s="8"/>
      <c r="E26" s="18"/>
      <c r="F26" s="8"/>
      <c r="G26" s="9"/>
    </row>
    <row r="27" spans="2:7" ht="14.4" thickBot="1" x14ac:dyDescent="0.3">
      <c r="B27" s="21" t="s">
        <v>0</v>
      </c>
      <c r="C27" s="22" t="s">
        <v>1</v>
      </c>
      <c r="D27" s="22" t="s">
        <v>2</v>
      </c>
      <c r="E27" s="31"/>
      <c r="F27" s="23"/>
      <c r="G27" s="24" t="s">
        <v>3</v>
      </c>
    </row>
    <row r="28" spans="2:7" ht="13.8" x14ac:dyDescent="0.25">
      <c r="B28" s="36" t="s">
        <v>23</v>
      </c>
      <c r="C28" s="29" t="s">
        <v>24</v>
      </c>
      <c r="D28" s="1"/>
      <c r="E28" s="16"/>
      <c r="F28" s="46">
        <f>SUM(D28+(D28*E28%))</f>
        <v>0</v>
      </c>
      <c r="G28" s="2">
        <f>(F28*1.21)</f>
        <v>0</v>
      </c>
    </row>
    <row r="29" spans="2:7" ht="13.8" x14ac:dyDescent="0.25">
      <c r="B29" s="37">
        <v>840104210468</v>
      </c>
      <c r="C29" s="29" t="s">
        <v>25</v>
      </c>
      <c r="D29" s="4"/>
      <c r="E29" s="48"/>
      <c r="F29" s="50"/>
      <c r="G29" s="5">
        <f t="shared" ref="G29:G30" si="1">D29*1.21</f>
        <v>0</v>
      </c>
    </row>
    <row r="30" spans="2:7" ht="14.4" thickBot="1" x14ac:dyDescent="0.3">
      <c r="B30" s="38"/>
      <c r="C30" s="35" t="s">
        <v>26</v>
      </c>
      <c r="D30" s="10">
        <v>0</v>
      </c>
      <c r="E30" s="47"/>
      <c r="F30" s="51"/>
      <c r="G30" s="11">
        <f t="shared" si="1"/>
        <v>0</v>
      </c>
    </row>
    <row r="31" spans="2:7" ht="14.4" thickBot="1" x14ac:dyDescent="0.3">
      <c r="B31" s="27" t="s">
        <v>6</v>
      </c>
      <c r="C31" s="26" t="s">
        <v>7</v>
      </c>
      <c r="D31" s="43">
        <f>SUM(D28:D30)</f>
        <v>0</v>
      </c>
      <c r="E31" s="44"/>
      <c r="F31" s="45"/>
      <c r="G31" s="12">
        <f>SUM(G28:G29)</f>
        <v>0</v>
      </c>
    </row>
    <row r="32" spans="2:7" ht="14.4" thickBot="1" x14ac:dyDescent="0.3">
      <c r="B32" s="28"/>
      <c r="C32" s="29" t="s">
        <v>27</v>
      </c>
      <c r="D32" s="6">
        <f>D31*20</f>
        <v>0</v>
      </c>
      <c r="E32" s="19"/>
      <c r="F32" s="6"/>
      <c r="G32" s="6">
        <f>G31*20</f>
        <v>0</v>
      </c>
    </row>
    <row r="33" spans="2:7" ht="14.4" thickBot="1" x14ac:dyDescent="0.3">
      <c r="D33" s="8"/>
      <c r="E33" s="18"/>
      <c r="F33" s="8"/>
      <c r="G33" s="9"/>
    </row>
    <row r="34" spans="2:7" ht="14.4" thickBot="1" x14ac:dyDescent="0.3">
      <c r="B34" s="21" t="s">
        <v>0</v>
      </c>
      <c r="C34" s="22" t="s">
        <v>1</v>
      </c>
      <c r="D34" s="22" t="s">
        <v>2</v>
      </c>
      <c r="E34" s="31"/>
      <c r="F34" s="23"/>
      <c r="G34" s="24" t="s">
        <v>3</v>
      </c>
    </row>
    <row r="35" spans="2:7" ht="14.4" thickBot="1" x14ac:dyDescent="0.3">
      <c r="B35" s="25" t="s">
        <v>28</v>
      </c>
      <c r="C35" s="26" t="s">
        <v>29</v>
      </c>
      <c r="D35" s="1"/>
      <c r="E35" s="16"/>
      <c r="F35" s="46">
        <f>SUM(D35+(D35*E35%))</f>
        <v>0</v>
      </c>
      <c r="G35" s="2">
        <f>(F35*1.21)</f>
        <v>0</v>
      </c>
    </row>
    <row r="36" spans="2:7" ht="14.4" thickBot="1" x14ac:dyDescent="0.3">
      <c r="B36" s="27" t="s">
        <v>6</v>
      </c>
      <c r="C36" s="26" t="s">
        <v>7</v>
      </c>
      <c r="D36" s="43">
        <f>SUM(D35:D35)</f>
        <v>0</v>
      </c>
      <c r="E36" s="44"/>
      <c r="F36" s="45"/>
      <c r="G36" s="6">
        <f>SUM(G35:G35)</f>
        <v>0</v>
      </c>
    </row>
    <row r="37" spans="2:7" ht="13.8" x14ac:dyDescent="0.25">
      <c r="B37" s="28"/>
      <c r="C37" s="39" t="s">
        <v>30</v>
      </c>
      <c r="D37" s="7">
        <f>D36*600</f>
        <v>0</v>
      </c>
      <c r="E37" s="17"/>
      <c r="F37" s="14"/>
      <c r="G37" s="6">
        <f>G36*600</f>
        <v>0</v>
      </c>
    </row>
    <row r="38" spans="2:7" ht="14.4" thickBot="1" x14ac:dyDescent="0.3">
      <c r="D38" s="8"/>
      <c r="E38" s="15"/>
      <c r="F38" s="8"/>
      <c r="G38" s="9"/>
    </row>
    <row r="39" spans="2:7" ht="14.4" thickBot="1" x14ac:dyDescent="0.3">
      <c r="B39" s="21" t="s">
        <v>31</v>
      </c>
      <c r="C39" s="22" t="s">
        <v>32</v>
      </c>
      <c r="D39" s="7"/>
      <c r="E39" s="40"/>
      <c r="F39" s="7"/>
      <c r="G39" s="7">
        <f>SUM(G5,G10,G15,G25,G32,G37)</f>
        <v>0</v>
      </c>
    </row>
    <row r="40" spans="2:7" ht="13.8" thickBot="1" x14ac:dyDescent="0.3"/>
    <row r="41" spans="2:7" ht="14.4" thickBot="1" x14ac:dyDescent="0.3">
      <c r="B41" s="41" t="s">
        <v>33</v>
      </c>
      <c r="C41" s="13"/>
    </row>
    <row r="42" spans="2:7" ht="14.4" thickBot="1" x14ac:dyDescent="0.3">
      <c r="B42" s="41" t="s">
        <v>34</v>
      </c>
      <c r="C42" s="13"/>
    </row>
    <row r="43" spans="2:7" ht="14.4" thickBot="1" x14ac:dyDescent="0.3">
      <c r="B43" s="42" t="s">
        <v>35</v>
      </c>
      <c r="C43" s="13"/>
    </row>
    <row r="44" spans="2:7" ht="14.4" thickBot="1" x14ac:dyDescent="0.3">
      <c r="B44" s="41" t="s">
        <v>36</v>
      </c>
      <c r="C44" s="13"/>
    </row>
  </sheetData>
  <sheetProtection algorithmName="SHA-512" hashValue="Dd+A8g2BupohXe1bf+QXBiuSRDSVmkBDJv1Ne5GDr7UFKIwxYh+Zwh9sEc0jZX861Hc6jzM3Yyx+Berndqn+xg==" saltValue="nDavrU4p4EqE0BzEOV/lpw==" spinCount="100000" sheet="1" objects="1" scenarios="1" selectLockedCell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267401cbecb47ff9785abaaf40f91cf xmlns="c41d040b-1f23-46d8-95f8-73c4343eacb6">
      <Terms xmlns="http://schemas.microsoft.com/office/infopath/2007/PartnerControls"/>
    </n267401cbecb47ff9785abaaf40f91cf>
    <TaxCatchAll xmlns="c41d040b-1f23-46d8-95f8-73c4343eacb6" xsi:nil="true"/>
    <KlantLand xmlns="c41d040b-1f23-46d8-95f8-73c4343eacb6">Nederland</KlantLand>
    <KlantAdres xmlns="c41d040b-1f23-46d8-95f8-73c4343eacb6" xsi:nil="true"/>
    <KlantVestigingsnummer xmlns="c41d040b-1f23-46d8-95f8-73c4343eacb6" xsi:nil="true"/>
    <SoortAanbesteding xmlns="9729beee-8231-416b-840d-ac6e112eeed3">Maak uw keuze</SoortAanbesteding>
    <KlantNaam xmlns="c41d040b-1f23-46d8-95f8-73c4343eacb6" xsi:nil="true"/>
    <ZaakId xmlns="c41d040b-1f23-46d8-95f8-73c4343eacb6">485080</ZaakId>
    <IdentificatiekenmerkTMLO xmlns="c41d040b-1f23-46d8-95f8-73c4343eacb6">Waterschap Limburg</IdentificatiekenmerkTMLO>
    <Zaaknummer xmlns="c41d040b-1f23-46d8-95f8-73c4343eacb6">2025-Z3779</Zaaknummer>
    <Documentsortering1 xmlns="c41d040b-1f23-46d8-95f8-73c4343eacb6" xsi:nil="true"/>
    <ContactTelefoon xmlns="c41d040b-1f23-46d8-95f8-73c4343eacb6" xsi:nil="true"/>
    <Verzenddatum xmlns="c41d040b-1f23-46d8-95f8-73c4343eacb6" xsi:nil="true"/>
    <Zaakbehandelaar xmlns="c41d040b-1f23-46d8-95f8-73c4343eacb6" xsi:nil="true"/>
    <DocumentSetDescription xmlns="http://schemas.microsoft.com/sharepoint/v3">Europese aanbesteding IT hardware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 xsi:nil="true"/>
    <ContactNaam xmlns="c41d040b-1f23-46d8-95f8-73c4343eacb6" xsi:nil="true"/>
    <KlantPostcode xmlns="c41d040b-1f23-46d8-95f8-73c4343eacb6" xsi:nil="true"/>
    <Documentnummer xmlns="c41d040b-1f23-46d8-95f8-73c4343eacb6" xsi:nil="true"/>
    <ContactPlaats xmlns="c41d040b-1f23-46d8-95f8-73c4343eacb6" xsi:nil="true"/>
    <DatumVervanging xmlns="c41d040b-1f23-46d8-95f8-73c4343eacb6" xsi:nil="true"/>
    <AfgewekenVanInkoopbeleid xmlns="9729beee-8231-416b-840d-ac6e112eeed3">Nee</AfgewekenVanInkoopbeleid>
    <DuurzaamheidscriteriumPianoo xmlns="9729beee-8231-416b-840d-ac6e112eeed3">Maak uw keuze</DuurzaamheidscriteriumPianoo>
    <ContactPostcode xmlns="c41d040b-1f23-46d8-95f8-73c4343eacb6" xsi:nil="true"/>
    <lcf76f155ced4ddcb4097134ff3c332f xmlns="dfc62a55-fff3-4b8d-9937-2b197328c51d">
      <Terms xmlns="http://schemas.microsoft.com/office/infopath/2007/PartnerControls"/>
    </lcf76f155ced4ddcb4097134ff3c332f>
    <ContactEmail xmlns="c41d040b-1f23-46d8-95f8-73c4343eacb6" xsi:nil="true"/>
    <_dlc_DocId xmlns="9729beee-8231-416b-840d-ac6e112eeed3">WLDOC-1187088822-503852</_dlc_DocId>
    <_dlc_DocIdUrl xmlns="9729beee-8231-416b-840d-ac6e112eeed3">
      <Url>https://waterschaplimburg.sharepoint.com/sites/Inkoop/_layouts/15/DocIdRedir.aspx?ID=WLDOC-1187088822-503852</Url>
      <Description>WLDOC-1187088822-503852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508" ma:contentTypeDescription="document WL" ma:contentTypeScope="" ma:versionID="59c7a78c8d9228e532ec122b4f1115ad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d2e5c3dfd17a5f225210e18d9dd902a4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nummer" minOccurs="0"/>
                <xsd:element ref="ns2:Documentsortering1" minOccurs="0"/>
                <xsd:element ref="ns2:Documentsortering2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UwKenmerk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n267401cbecb47ff9785abaaf40f91cf" minOccurs="0"/>
                <xsd:element ref="ns2:TaxCatchAll" minOccurs="0"/>
                <xsd:element ref="ns2:TaxCatchAllLabel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5:lcf76f155ced4ddcb4097134ff3c332f" minOccurs="0"/>
                <xsd:element ref="ns2:ZaakId" minOccurs="0"/>
                <xsd:element ref="ns2:IdentificatiekenmerkTMLO" minOccurs="0"/>
                <xsd:element ref="ns2:KlantPlaats" minOccurs="0"/>
                <xsd:element ref="ns4:Bestandsgrootte" minOccurs="0"/>
                <xsd:element ref="ns5:MediaServiceSearchProperties" minOccurs="0"/>
                <xsd:element ref="ns5:MediaServiceObjectDetectorVersions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_dlc_DocId" minOccurs="0"/>
                <xsd:element ref="ns4:_dlc_DocIdUrl" minOccurs="0"/>
                <xsd:element ref="ns4:_dlc_DocIdPersistId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nummer" ma:index="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sortering1" ma:index="4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5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UwKenmerk" ma:index="14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15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6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7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24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25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31087dcf-b377-4b03-ad44-db64b96988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lantNaam" ma:index="31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3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4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5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3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0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1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ZaakId" ma:index="4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4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46" nillable="true" ma:displayName="Klant plaats" ma:internalName="KlantPlaat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Gunningscriterium" ma:index="29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0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Bestandsgrootte" ma:index="47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50" nillable="true" ma:displayName="Afgeweken van inkoopbeleid" ma:default="Nee" ma:format="Dropdown" ma:internalName="AfgewekenVanInkoopbeleid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51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52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53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_dlc_DocId" ma:index="5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LengthInSeconds" ma:index="3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5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eur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534FB0-D477-499F-951A-2D897C694922}">
  <ds:schemaRefs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dfc62a55-fff3-4b8d-9937-2b197328c51d"/>
    <ds:schemaRef ds:uri="http://schemas.microsoft.com/office/2006/documentManagement/types"/>
    <ds:schemaRef ds:uri="9729beee-8231-416b-840d-ac6e112eeed3"/>
    <ds:schemaRef ds:uri="c41d040b-1f23-46d8-95f8-73c4343eacb6"/>
    <ds:schemaRef ds:uri="http://purl.org/dc/dcmitype/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0DCFB21-DA74-456A-8487-00BC10A9FD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53395-FD78-4684-8020-08CE78AD3E0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EB3AE42-1F8F-417A-AECC-047F7F803BD9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8A7B7F95-967B-45F4-9358-190E103A72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Egbert Mans</dc:creator>
  <cp:keywords/>
  <dc:description/>
  <cp:lastModifiedBy>Sanne van Hugten</cp:lastModifiedBy>
  <cp:revision/>
  <dcterms:created xsi:type="dcterms:W3CDTF">2025-06-20T11:14:13Z</dcterms:created>
  <dcterms:modified xsi:type="dcterms:W3CDTF">2025-07-09T14:02:03Z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Cluster_x0020_of_x0020_Programma_x0020_of_x0020_Team">
    <vt:lpwstr/>
  </property>
  <property fmtid="{D5CDD505-2E9C-101B-9397-08002B2CF9AE}" pid="4" name="MediaServiceImageTags">
    <vt:lpwstr/>
  </property>
  <property fmtid="{D5CDD505-2E9C-101B-9397-08002B2CF9AE}" pid="5" name="Documenttype">
    <vt:lpwstr/>
  </property>
  <property fmtid="{D5CDD505-2E9C-101B-9397-08002B2CF9AE}" pid="6" name="n89f3d5da045466ca6559a89df89a6be">
    <vt:lpwstr/>
  </property>
  <property fmtid="{D5CDD505-2E9C-101B-9397-08002B2CF9AE}" pid="7" name="Cluster of Programma of Team">
    <vt:lpwstr/>
  </property>
  <property fmtid="{D5CDD505-2E9C-101B-9397-08002B2CF9AE}" pid="8" name="_dlc_DocIdItemGuid">
    <vt:lpwstr>94d34704-6ea0-438e-a4ac-191dbb263c46</vt:lpwstr>
  </property>
</Properties>
</file>