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4\202409055 - Roerende horeca en onderhoud tbv Defensie\2 Aanbestedingsdocument\"/>
    </mc:Choice>
  </mc:AlternateContent>
  <xr:revisionPtr revIDLastSave="0" documentId="13_ncr:1_{7C7E7AA7-2E8F-43BB-A2AB-7C3FE857D7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5" i="1" l="1"/>
  <c r="M49" i="1"/>
  <c r="M47" i="1"/>
  <c r="M45" i="1"/>
  <c r="M44" i="1"/>
  <c r="M38" i="1"/>
  <c r="M19" i="1"/>
  <c r="M18" i="1"/>
  <c r="M17" i="1"/>
  <c r="M16" i="1"/>
  <c r="N49" i="1"/>
  <c r="N47" i="1"/>
  <c r="N46" i="1"/>
  <c r="O46" i="1" s="1"/>
  <c r="N42" i="1"/>
  <c r="N38" i="1"/>
  <c r="N36" i="1"/>
  <c r="N27" i="1"/>
  <c r="N35" i="1"/>
  <c r="N34" i="1"/>
  <c r="N20" i="1"/>
  <c r="N19" i="1"/>
  <c r="N18" i="1"/>
  <c r="N17" i="1"/>
  <c r="N16" i="1"/>
  <c r="M35" i="1"/>
  <c r="O35" i="1" s="1"/>
  <c r="O16" i="1" l="1"/>
  <c r="O17" i="1"/>
  <c r="O18" i="1"/>
  <c r="O19" i="1"/>
  <c r="O38" i="1"/>
  <c r="O47" i="1"/>
  <c r="O49" i="1"/>
  <c r="M36" i="1"/>
  <c r="O36" i="1" s="1"/>
  <c r="M34" i="1"/>
  <c r="O34" i="1" s="1"/>
  <c r="M27" i="1"/>
  <c r="O27" i="1" s="1"/>
  <c r="M42" i="1" l="1"/>
  <c r="O42" i="1" s="1"/>
  <c r="N45" i="1" l="1"/>
  <c r="O45" i="1" s="1"/>
  <c r="N44" i="1"/>
  <c r="O44" i="1" s="1"/>
  <c r="N50" i="1"/>
  <c r="M50" i="1"/>
  <c r="N48" i="1"/>
  <c r="M48" i="1"/>
  <c r="N43" i="1"/>
  <c r="M43" i="1"/>
  <c r="N41" i="1"/>
  <c r="M41" i="1"/>
  <c r="N40" i="1"/>
  <c r="M40" i="1"/>
  <c r="N39" i="1"/>
  <c r="M39" i="1"/>
  <c r="N37" i="1"/>
  <c r="M37" i="1"/>
  <c r="N33" i="1"/>
  <c r="M33" i="1"/>
  <c r="N32" i="1"/>
  <c r="M32" i="1"/>
  <c r="N31" i="1"/>
  <c r="M31" i="1"/>
  <c r="N30" i="1"/>
  <c r="M30" i="1"/>
  <c r="N29" i="1"/>
  <c r="M29" i="1"/>
  <c r="N28" i="1"/>
  <c r="M28" i="1"/>
  <c r="N26" i="1"/>
  <c r="M26" i="1"/>
  <c r="N25" i="1"/>
  <c r="M25" i="1"/>
  <c r="N24" i="1"/>
  <c r="M24" i="1"/>
  <c r="N23" i="1"/>
  <c r="M23" i="1"/>
  <c r="N22" i="1"/>
  <c r="M22" i="1"/>
  <c r="N21" i="1"/>
  <c r="M21" i="1"/>
  <c r="M20" i="1"/>
  <c r="N15" i="1"/>
  <c r="M15" i="1"/>
  <c r="N14" i="1"/>
  <c r="M14" i="1"/>
  <c r="O21" i="1" l="1"/>
  <c r="O23" i="1"/>
  <c r="O28" i="1"/>
  <c r="O40" i="1"/>
  <c r="O43" i="1"/>
  <c r="O14" i="1"/>
  <c r="O20" i="1"/>
  <c r="O24" i="1"/>
  <c r="O29" i="1"/>
  <c r="O31" i="1"/>
  <c r="O33" i="1"/>
  <c r="O39" i="1"/>
  <c r="O50" i="1"/>
  <c r="O15" i="1"/>
  <c r="O37" i="1"/>
  <c r="O41" i="1"/>
  <c r="O56" i="1"/>
  <c r="M56" i="1"/>
  <c r="O22" i="1"/>
  <c r="O26" i="1"/>
  <c r="O25" i="1"/>
  <c r="O30" i="1"/>
  <c r="O32" i="1"/>
  <c r="O48" i="1"/>
  <c r="M51" i="1"/>
  <c r="O51" i="1" l="1"/>
  <c r="O60" i="1" s="1"/>
</calcChain>
</file>

<file path=xl/sharedStrings.xml><?xml version="1.0" encoding="utf-8"?>
<sst xmlns="http://schemas.openxmlformats.org/spreadsheetml/2006/main" count="261" uniqueCount="195">
  <si>
    <t>Let op!</t>
  </si>
  <si>
    <t>Alle prijzen dienen in € te zijn.</t>
  </si>
  <si>
    <t>Professioneel elektrisch horeca apparatuur</t>
  </si>
  <si>
    <t>Omschrijving</t>
  </si>
  <si>
    <t>Maatvoering</t>
  </si>
  <si>
    <t>Inhoud</t>
  </si>
  <si>
    <t>Merk / type aanwezig</t>
  </si>
  <si>
    <t>Aansluiting</t>
  </si>
  <si>
    <t>Reken eenheid</t>
  </si>
  <si>
    <t>Fictieve afname</t>
  </si>
  <si>
    <t>Totaalprijs</t>
  </si>
  <si>
    <t>Kortingspercentage productgroep</t>
  </si>
  <si>
    <t>Inschrijfprijs</t>
  </si>
  <si>
    <t xml:space="preserve"> </t>
  </si>
  <si>
    <t>per stuk</t>
  </si>
  <si>
    <t>230V / 3,2kW</t>
  </si>
  <si>
    <t>Barkoeling</t>
  </si>
  <si>
    <t>344 x 30 cl. (max. ø 60mm)</t>
  </si>
  <si>
    <t>230V / 300W</t>
  </si>
  <si>
    <t>230V / 1,7kW</t>
  </si>
  <si>
    <t>Drinkwaterkoeler</t>
  </si>
  <si>
    <t>10 ltr. per uur</t>
  </si>
  <si>
    <t>230V / 225W</t>
  </si>
  <si>
    <t>6 ltr.</t>
  </si>
  <si>
    <t>12 x 20 ltr. fust max ø 240mm</t>
  </si>
  <si>
    <t>230V / 240W</t>
  </si>
  <si>
    <t>4 x 1/1GN</t>
  </si>
  <si>
    <t>230V / 272W</t>
  </si>
  <si>
    <t>4 x 1/1GN-200mm</t>
  </si>
  <si>
    <t>230V / 2000W + 1050W</t>
  </si>
  <si>
    <t>IJsblokjesmachine</t>
  </si>
  <si>
    <t>bunker 15 kg. / 44 kg. per 24 uur</t>
  </si>
  <si>
    <t>230V / 320W</t>
  </si>
  <si>
    <t>230V / 3,1kW</t>
  </si>
  <si>
    <t>1422 ltr. bruto</t>
  </si>
  <si>
    <t>230V / 444W</t>
  </si>
  <si>
    <t>610 ltr. bruto</t>
  </si>
  <si>
    <t>230V / 333W</t>
  </si>
  <si>
    <t>300 ltr.</t>
  </si>
  <si>
    <t>230V / 400W</t>
  </si>
  <si>
    <t>2 x 10 ltr.</t>
  </si>
  <si>
    <t>230V / 75W</t>
  </si>
  <si>
    <t>Schilferijsmachine</t>
  </si>
  <si>
    <t>bunker 26 kg. / 65 kg. per 24 uur</t>
  </si>
  <si>
    <t>Snijmachine vlees</t>
  </si>
  <si>
    <t>0 tot 24mm</t>
  </si>
  <si>
    <t>230V / 206W</t>
  </si>
  <si>
    <t>Soup Well soepketel</t>
  </si>
  <si>
    <t>10 ltr.</t>
  </si>
  <si>
    <t>230V / 350W</t>
  </si>
  <si>
    <t>Warmhoudvitrine opzet los</t>
  </si>
  <si>
    <t>230V / 2,04kW</t>
  </si>
  <si>
    <t>325 ltr. bruto</t>
  </si>
  <si>
    <t>230V / 1A</t>
  </si>
  <si>
    <t>TOTAAL Professioneel elektrisch horeca apparatuur</t>
  </si>
  <si>
    <t>Onderhoud</t>
  </si>
  <si>
    <t>Correctief onderhoud</t>
  </si>
  <si>
    <t>TOTAAL Correctief onderhoud</t>
  </si>
  <si>
    <t>Vruchtenpers</t>
  </si>
  <si>
    <t>Inschrijver dient alleen de gele cellen in te vullen.</t>
  </si>
  <si>
    <t>Alle prijzen dienen excl. btw, maar incl. alle overige kosten te zijn.</t>
  </si>
  <si>
    <t>Het afgegeven uurtarief en kostenopgave voor correctief onderhoud is inclusief de kosten voor klein materiaal.</t>
  </si>
  <si>
    <t>Artikelnummer Inschrijver</t>
  </si>
  <si>
    <t>Artikelnaam Inschrijver</t>
  </si>
  <si>
    <t>Contactgrill</t>
  </si>
  <si>
    <t xml:space="preserve">Bakplaat </t>
  </si>
  <si>
    <t>Voedseltransportbox verwarmd</t>
  </si>
  <si>
    <t>Vliegenlamp</t>
  </si>
  <si>
    <t>Messenslijper</t>
  </si>
  <si>
    <t>Weegschaal</t>
  </si>
  <si>
    <t xml:space="preserve">Friteuse </t>
  </si>
  <si>
    <t xml:space="preserve">Inductie kookplaat </t>
  </si>
  <si>
    <t xml:space="preserve">InrijKoelkast </t>
  </si>
  <si>
    <t xml:space="preserve">Koelkast glazen deur  </t>
  </si>
  <si>
    <t xml:space="preserve">Flessenkoeler </t>
  </si>
  <si>
    <t xml:space="preserve">Koelvitrine opzet </t>
  </si>
  <si>
    <t xml:space="preserve">Vaccumeermachine </t>
  </si>
  <si>
    <t xml:space="preserve">Wijnkoelkast </t>
  </si>
  <si>
    <t>Bainmarie hotpot</t>
  </si>
  <si>
    <t>Broodtbuffetwagen</t>
  </si>
  <si>
    <t>Serverite</t>
  </si>
  <si>
    <t>1.555 mm x 755 mm x 1.390 mm</t>
  </si>
  <si>
    <t xml:space="preserve">230V AC / 360 W,50 Hzca. </t>
  </si>
  <si>
    <t>6,5L</t>
  </si>
  <si>
    <t>Bainmarie wagen</t>
  </si>
  <si>
    <t>3x 1/1-200</t>
  </si>
  <si>
    <t>230V / 0,2kw</t>
  </si>
  <si>
    <t>Koffiezetapparaat zetkoffie</t>
  </si>
  <si>
    <t>Heetwaterapparaat</t>
  </si>
  <si>
    <t>8L</t>
  </si>
  <si>
    <t xml:space="preserve">230V </t>
  </si>
  <si>
    <t>1,8L</t>
  </si>
  <si>
    <t>205x380x625mm</t>
  </si>
  <si>
    <t>7x16x10cm (hxbxd)</t>
  </si>
  <si>
    <t>220V / 240V / 40W</t>
  </si>
  <si>
    <t>PestWest Chameleon</t>
  </si>
  <si>
    <t xml:space="preserve">31,5x48,5x6,5cm </t>
  </si>
  <si>
    <t>Fustenkoeling</t>
  </si>
  <si>
    <t xml:space="preserve">Gastrobuffet koud (saladebar) </t>
  </si>
  <si>
    <t xml:space="preserve">Gastrobuffet warm </t>
  </si>
  <si>
    <t>Bordenstapelaar verwarmd</t>
  </si>
  <si>
    <t>2 buizen, Ø240-278mm</t>
  </si>
  <si>
    <t>230 V - 1,4 kW - 50Hz</t>
  </si>
  <si>
    <t>230V / 2,5kW</t>
  </si>
  <si>
    <t>230V / 3,5kW</t>
  </si>
  <si>
    <t>Hofland special</t>
  </si>
  <si>
    <t>tot 30kg</t>
  </si>
  <si>
    <t>32x30cm</t>
  </si>
  <si>
    <t>Batterijen</t>
  </si>
  <si>
    <t>Foster</t>
  </si>
  <si>
    <t>1440L</t>
  </si>
  <si>
    <t>Santos</t>
  </si>
  <si>
    <t>300x200x350mm</t>
  </si>
  <si>
    <t>Vrieskast dubbeldeurs</t>
  </si>
  <si>
    <t>1440x855x2080mm</t>
  </si>
  <si>
    <t>620x420x560 mm</t>
  </si>
  <si>
    <t xml:space="preserve">400x500x170mm </t>
  </si>
  <si>
    <t xml:space="preserve">1434x520x840/880mm </t>
  </si>
  <si>
    <t xml:space="preserve">255x280x330mm </t>
  </si>
  <si>
    <t xml:space="preserve">71x127x93cm </t>
  </si>
  <si>
    <t xml:space="preserve">475x950x940mm </t>
  </si>
  <si>
    <t xml:space="preserve">1.555x755x1.390mm </t>
  </si>
  <si>
    <t xml:space="preserve">310x380x170mm </t>
  </si>
  <si>
    <t xml:space="preserve">226x490x580mm </t>
  </si>
  <si>
    <t xml:space="preserve">270x470x270mm </t>
  </si>
  <si>
    <t xml:space="preserve">750x801x1930mm </t>
  </si>
  <si>
    <t xml:space="preserve">1494x650x1318mm </t>
  </si>
  <si>
    <t xml:space="preserve">31x40x45cm </t>
  </si>
  <si>
    <t xml:space="preserve">633x506x795/830mm </t>
  </si>
  <si>
    <t xml:space="preserve">340x440x120mm </t>
  </si>
  <si>
    <t xml:space="preserve">880x1088x2338mm </t>
  </si>
  <si>
    <t xml:space="preserve">700x905x2125mm </t>
  </si>
  <si>
    <t xml:space="preserve">1200x700/550x700mm </t>
  </si>
  <si>
    <t xml:space="preserve">675x435x1004mm </t>
  </si>
  <si>
    <t xml:space="preserve">640x6400x800mm </t>
  </si>
  <si>
    <t xml:space="preserve">573x533x444mm </t>
  </si>
  <si>
    <t xml:space="preserve">450x525x370mm </t>
  </si>
  <si>
    <t xml:space="preserve">746x717x845mm </t>
  </si>
  <si>
    <t xml:space="preserve">747x759x1700mm </t>
  </si>
  <si>
    <t xml:space="preserve"> ø 312mm</t>
  </si>
  <si>
    <t>Saladiere</t>
  </si>
  <si>
    <t xml:space="preserve">Hendi 3200 </t>
  </si>
  <si>
    <t xml:space="preserve">Gamko E3/22MU84 </t>
  </si>
  <si>
    <t xml:space="preserve">Bartcher </t>
  </si>
  <si>
    <t xml:space="preserve">B.pro </t>
  </si>
  <si>
    <t xml:space="preserve">Milan Toast69.1240 </t>
  </si>
  <si>
    <t xml:space="preserve">Animo OptiCool 10445 </t>
  </si>
  <si>
    <t xml:space="preserve">Gamko E3/22GMU84 </t>
  </si>
  <si>
    <t xml:space="preserve">Berner BFSNK1 </t>
  </si>
  <si>
    <t xml:space="preserve">Gamko FKV/12MU </t>
  </si>
  <si>
    <t xml:space="preserve">AFINOX Essence 4x1/1GN </t>
  </si>
  <si>
    <t xml:space="preserve">Afinox Essence 4x1/1GN </t>
  </si>
  <si>
    <t xml:space="preserve">Bravilor </t>
  </si>
  <si>
    <t xml:space="preserve">Hoshizaki IM-45CNE </t>
  </si>
  <si>
    <t xml:space="preserve">Hendi 3500 </t>
  </si>
  <si>
    <t xml:space="preserve">Gram Process K 1500 </t>
  </si>
  <si>
    <t xml:space="preserve">Gram Eco Plus KG70CC </t>
  </si>
  <si>
    <t xml:space="preserve">Groku  KV-1200 </t>
  </si>
  <si>
    <t xml:space="preserve">Silver King SKMAJ2 </t>
  </si>
  <si>
    <t xml:space="preserve">Hoshizaki FM-80 KE-N </t>
  </si>
  <si>
    <t xml:space="preserve">Manconi 250 VK VE </t>
  </si>
  <si>
    <t xml:space="preserve">Mobile Containing Soupwell </t>
  </si>
  <si>
    <t xml:space="preserve">Henkelman Jumbo 30 </t>
  </si>
  <si>
    <t xml:space="preserve">Rieber </t>
  </si>
  <si>
    <t xml:space="preserve">GI STG-2 </t>
  </si>
  <si>
    <t xml:space="preserve">Liebherr WKT 6451 </t>
  </si>
  <si>
    <t>1440x380x485</t>
  </si>
  <si>
    <t>230V / 250W</t>
  </si>
  <si>
    <t>Coldline</t>
  </si>
  <si>
    <t>Staafmixer</t>
  </si>
  <si>
    <t>Robot Coupe</t>
  </si>
  <si>
    <t>535x240mm</t>
  </si>
  <si>
    <t>230V / 270W</t>
  </si>
  <si>
    <t>Energielabel</t>
  </si>
  <si>
    <t>C</t>
  </si>
  <si>
    <t>Melkdispenser</t>
  </si>
  <si>
    <t>F</t>
  </si>
  <si>
    <t>Inductiewok (kookplaat)</t>
  </si>
  <si>
    <t>D</t>
  </si>
  <si>
    <t>Koffiemachine</t>
  </si>
  <si>
    <t>Jura</t>
  </si>
  <si>
    <t>Animo</t>
  </si>
  <si>
    <t>2700W</t>
  </si>
  <si>
    <t>370x497x565mm</t>
  </si>
  <si>
    <t>Bijlage 2 - Prijzenblad</t>
  </si>
  <si>
    <t>A</t>
  </si>
  <si>
    <t>B</t>
  </si>
  <si>
    <t>E</t>
  </si>
  <si>
    <t>Het kortingspercentage dat u aangeeft geldt voor alle apparaten ook uit het overige assortiment.</t>
  </si>
  <si>
    <t xml:space="preserve">U dient per apparaat uw artikelnummer en artikelnaam te vermelden. </t>
  </si>
  <si>
    <t xml:space="preserve">Uurtarief </t>
  </si>
  <si>
    <t xml:space="preserve">Fictieve afname </t>
  </si>
  <si>
    <t>Fictieve inschrijfprijs</t>
  </si>
  <si>
    <t>Prijs per eenheid ex btw in €</t>
  </si>
  <si>
    <t xml:space="preserve">Voor 11 apparaten dient u in kolom F aan te geven welk energielabel deze hebben, er is een minimum (energielabel) per apparaat waaraan deze dient te voldoen.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</si>
</sst>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b/>
      <sz val="11"/>
      <color theme="0"/>
      <name val="Verdana"/>
      <family val="2"/>
    </font>
    <font>
      <b/>
      <sz val="9"/>
      <color theme="0"/>
      <name val="Verdana"/>
      <family val="2"/>
    </font>
    <font>
      <sz val="10"/>
      <color theme="5"/>
      <name val="Verdana"/>
      <family val="2"/>
    </font>
    <font>
      <sz val="9"/>
      <name val="Verdana"/>
      <family val="2"/>
    </font>
    <font>
      <b/>
      <sz val="11"/>
      <color theme="1"/>
      <name val="Verdana"/>
      <family val="2"/>
    </font>
    <font>
      <b/>
      <sz val="9"/>
      <name val="Verdana"/>
      <family val="2"/>
    </font>
    <font>
      <b/>
      <sz val="11"/>
      <name val="Verdana"/>
      <family val="2"/>
    </font>
    <font>
      <sz val="11"/>
      <color theme="0"/>
      <name val="Calibri"/>
      <family val="2"/>
      <scheme val="minor"/>
    </font>
    <font>
      <b/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5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5"/>
      </patternFill>
    </fill>
    <fill>
      <patternFill patternType="solid">
        <fgColor theme="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8" fillId="0" borderId="16" xfId="0" applyNumberFormat="1" applyFont="1" applyBorder="1" applyAlignment="1">
      <alignment horizontal="left" vertical="center"/>
    </xf>
    <xf numFmtId="44" fontId="8" fillId="0" borderId="16" xfId="0" applyNumberFormat="1" applyFont="1" applyBorder="1" applyAlignment="1">
      <alignment horizontal="left" vertical="center" wrapText="1"/>
    </xf>
    <xf numFmtId="44" fontId="8" fillId="0" borderId="16" xfId="0" applyNumberFormat="1" applyFont="1" applyBorder="1" applyAlignment="1">
      <alignment vertical="center" readingOrder="1"/>
    </xf>
    <xf numFmtId="1" fontId="8" fillId="0" borderId="16" xfId="0" applyNumberFormat="1" applyFont="1" applyBorder="1" applyAlignment="1">
      <alignment vertical="center" wrapText="1"/>
    </xf>
    <xf numFmtId="44" fontId="8" fillId="0" borderId="16" xfId="0" applyNumberFormat="1" applyFont="1" applyBorder="1" applyAlignment="1">
      <alignment horizontal="left" vertical="center"/>
    </xf>
    <xf numFmtId="9" fontId="8" fillId="4" borderId="16" xfId="2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vertical="top"/>
    </xf>
    <xf numFmtId="0" fontId="9" fillId="0" borderId="18" xfId="0" applyFont="1" applyBorder="1" applyAlignment="1">
      <alignment wrapText="1"/>
    </xf>
    <xf numFmtId="44" fontId="0" fillId="0" borderId="18" xfId="0" applyNumberFormat="1" applyBorder="1"/>
    <xf numFmtId="0" fontId="0" fillId="0" borderId="19" xfId="0" applyBorder="1"/>
    <xf numFmtId="0" fontId="0" fillId="0" borderId="5" xfId="0" applyBorder="1" applyAlignment="1">
      <alignment vertical="top" wrapText="1"/>
    </xf>
    <xf numFmtId="44" fontId="0" fillId="0" borderId="5" xfId="0" applyNumberFormat="1" applyBorder="1"/>
    <xf numFmtId="44" fontId="8" fillId="4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/>
    <xf numFmtId="0" fontId="0" fillId="0" borderId="20" xfId="0" applyBorder="1"/>
    <xf numFmtId="164" fontId="4" fillId="0" borderId="16" xfId="0" applyNumberFormat="1" applyFont="1" applyBorder="1" applyAlignment="1">
      <alignment horizontal="left" vertical="center"/>
    </xf>
    <xf numFmtId="44" fontId="8" fillId="5" borderId="16" xfId="1" applyFont="1" applyFill="1" applyBorder="1" applyAlignment="1" applyProtection="1">
      <alignment horizontal="left" vertical="center" wrapText="1"/>
      <protection locked="0"/>
    </xf>
    <xf numFmtId="0" fontId="0" fillId="0" borderId="22" xfId="0" applyBorder="1"/>
    <xf numFmtId="0" fontId="0" fillId="0" borderId="17" xfId="0" applyBorder="1"/>
    <xf numFmtId="9" fontId="7" fillId="5" borderId="24" xfId="2" applyFont="1" applyFill="1" applyBorder="1" applyAlignment="1" applyProtection="1">
      <alignment vertical="center"/>
      <protection locked="0"/>
    </xf>
    <xf numFmtId="0" fontId="8" fillId="0" borderId="13" xfId="0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left" vertical="center"/>
    </xf>
    <xf numFmtId="44" fontId="8" fillId="0" borderId="13" xfId="0" applyNumberFormat="1" applyFont="1" applyBorder="1" applyAlignment="1">
      <alignment horizontal="left" vertical="center" wrapText="1"/>
    </xf>
    <xf numFmtId="44" fontId="8" fillId="0" borderId="13" xfId="0" applyNumberFormat="1" applyFont="1" applyBorder="1" applyAlignment="1">
      <alignment vertical="center" readingOrder="1"/>
    </xf>
    <xf numFmtId="1" fontId="8" fillId="0" borderId="13" xfId="0" applyNumberFormat="1" applyFont="1" applyBorder="1" applyAlignment="1">
      <alignment vertical="center" wrapText="1"/>
    </xf>
    <xf numFmtId="44" fontId="8" fillId="5" borderId="13" xfId="1" applyFont="1" applyFill="1" applyBorder="1" applyAlignment="1" applyProtection="1">
      <alignment horizontal="left" vertical="center" wrapText="1"/>
      <protection locked="0"/>
    </xf>
    <xf numFmtId="44" fontId="8" fillId="0" borderId="13" xfId="0" applyNumberFormat="1" applyFont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0" fillId="7" borderId="23" xfId="0" applyFill="1" applyBorder="1"/>
    <xf numFmtId="0" fontId="4" fillId="0" borderId="22" xfId="0" applyFont="1" applyBorder="1"/>
    <xf numFmtId="0" fontId="4" fillId="0" borderId="29" xfId="0" applyFont="1" applyBorder="1"/>
    <xf numFmtId="0" fontId="4" fillId="0" borderId="30" xfId="0" applyFont="1" applyBorder="1"/>
    <xf numFmtId="0" fontId="0" fillId="0" borderId="31" xfId="0" applyBorder="1"/>
    <xf numFmtId="0" fontId="4" fillId="0" borderId="32" xfId="0" applyFont="1" applyBorder="1"/>
    <xf numFmtId="3" fontId="8" fillId="0" borderId="16" xfId="0" applyNumberFormat="1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9" fontId="8" fillId="8" borderId="16" xfId="2" applyFont="1" applyFill="1" applyBorder="1" applyAlignment="1">
      <alignment horizontal="right" vertical="center" wrapText="1"/>
    </xf>
    <xf numFmtId="0" fontId="0" fillId="8" borderId="5" xfId="0" applyFill="1" applyBorder="1"/>
    <xf numFmtId="0" fontId="8" fillId="9" borderId="15" xfId="0" applyFont="1" applyFill="1" applyBorder="1" applyAlignment="1">
      <alignment horizontal="left" vertical="center"/>
    </xf>
    <xf numFmtId="0" fontId="8" fillId="9" borderId="16" xfId="0" applyFont="1" applyFill="1" applyBorder="1" applyAlignment="1">
      <alignment horizontal="left" vertical="center"/>
    </xf>
    <xf numFmtId="164" fontId="8" fillId="9" borderId="16" xfId="0" applyNumberFormat="1" applyFont="1" applyFill="1" applyBorder="1" applyAlignment="1">
      <alignment horizontal="left" vertical="center"/>
    </xf>
    <xf numFmtId="44" fontId="8" fillId="9" borderId="16" xfId="0" applyNumberFormat="1" applyFont="1" applyFill="1" applyBorder="1" applyAlignment="1">
      <alignment horizontal="left" vertical="center" wrapText="1"/>
    </xf>
    <xf numFmtId="44" fontId="8" fillId="9" borderId="16" xfId="0" applyNumberFormat="1" applyFont="1" applyFill="1" applyBorder="1" applyAlignment="1">
      <alignment vertical="center" readingOrder="1"/>
    </xf>
    <xf numFmtId="1" fontId="8" fillId="9" borderId="16" xfId="0" applyNumberFormat="1" applyFont="1" applyFill="1" applyBorder="1" applyAlignment="1">
      <alignment vertical="center" wrapText="1"/>
    </xf>
    <xf numFmtId="44" fontId="8" fillId="9" borderId="16" xfId="0" applyNumberFormat="1" applyFont="1" applyFill="1" applyBorder="1" applyAlignment="1">
      <alignment horizontal="left" vertical="center"/>
    </xf>
    <xf numFmtId="0" fontId="0" fillId="9" borderId="5" xfId="0" applyFill="1" applyBorder="1"/>
    <xf numFmtId="0" fontId="8" fillId="4" borderId="16" xfId="2" applyNumberFormat="1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/>
    </xf>
    <xf numFmtId="0" fontId="0" fillId="0" borderId="22" xfId="0" applyBorder="1" applyAlignment="1">
      <alignment vertical="center"/>
    </xf>
    <xf numFmtId="44" fontId="6" fillId="9" borderId="0" xfId="0" applyNumberFormat="1" applyFont="1" applyFill="1" applyAlignment="1">
      <alignment vertical="center"/>
    </xf>
    <xf numFmtId="0" fontId="12" fillId="9" borderId="17" xfId="0" applyFont="1" applyFill="1" applyBorder="1"/>
    <xf numFmtId="0" fontId="12" fillId="9" borderId="0" xfId="0" applyFont="1" applyFill="1"/>
    <xf numFmtId="0" fontId="4" fillId="9" borderId="8" xfId="0" applyFont="1" applyFill="1" applyBorder="1"/>
    <xf numFmtId="0" fontId="4" fillId="9" borderId="5" xfId="0" applyFont="1" applyFill="1" applyBorder="1"/>
    <xf numFmtId="0" fontId="4" fillId="9" borderId="4" xfId="0" applyFont="1" applyFill="1" applyBorder="1"/>
    <xf numFmtId="0" fontId="4" fillId="9" borderId="28" xfId="0" applyFont="1" applyFill="1" applyBorder="1"/>
    <xf numFmtId="0" fontId="0" fillId="9" borderId="2" xfId="0" applyFill="1" applyBorder="1"/>
    <xf numFmtId="0" fontId="4" fillId="9" borderId="0" xfId="0" applyFont="1" applyFill="1"/>
    <xf numFmtId="0" fontId="4" fillId="9" borderId="17" xfId="0" applyFont="1" applyFill="1" applyBorder="1"/>
    <xf numFmtId="0" fontId="4" fillId="9" borderId="36" xfId="0" applyFont="1" applyFill="1" applyBorder="1"/>
    <xf numFmtId="0" fontId="0" fillId="9" borderId="8" xfId="0" applyFill="1" applyBorder="1"/>
    <xf numFmtId="0" fontId="0" fillId="9" borderId="25" xfId="0" applyFill="1" applyBorder="1"/>
    <xf numFmtId="0" fontId="0" fillId="9" borderId="35" xfId="0" applyFill="1" applyBorder="1"/>
    <xf numFmtId="0" fontId="0" fillId="9" borderId="26" xfId="0" applyFill="1" applyBorder="1"/>
    <xf numFmtId="0" fontId="0" fillId="9" borderId="22" xfId="0" applyFill="1" applyBorder="1"/>
    <xf numFmtId="0" fontId="8" fillId="9" borderId="1" xfId="0" applyFont="1" applyFill="1" applyBorder="1"/>
    <xf numFmtId="0" fontId="8" fillId="9" borderId="21" xfId="0" applyFont="1" applyFill="1" applyBorder="1"/>
    <xf numFmtId="0" fontId="4" fillId="9" borderId="27" xfId="0" applyFont="1" applyFill="1" applyBorder="1"/>
    <xf numFmtId="0" fontId="0" fillId="0" borderId="42" xfId="0" applyBorder="1"/>
    <xf numFmtId="44" fontId="0" fillId="0" borderId="1" xfId="0" applyNumberFormat="1" applyBorder="1"/>
    <xf numFmtId="0" fontId="0" fillId="9" borderId="0" xfId="0" applyFill="1"/>
    <xf numFmtId="44" fontId="3" fillId="9" borderId="0" xfId="0" applyNumberFormat="1" applyFont="1" applyFill="1" applyAlignment="1">
      <alignment vertical="center"/>
    </xf>
    <xf numFmtId="44" fontId="10" fillId="0" borderId="18" xfId="0" applyNumberFormat="1" applyFont="1" applyBorder="1" applyAlignment="1">
      <alignment vertical="center"/>
    </xf>
    <xf numFmtId="44" fontId="10" fillId="10" borderId="18" xfId="0" applyNumberFormat="1" applyFont="1" applyFill="1" applyBorder="1" applyAlignment="1">
      <alignment vertical="center"/>
    </xf>
    <xf numFmtId="44" fontId="0" fillId="10" borderId="18" xfId="0" applyNumberFormat="1" applyFill="1" applyBorder="1"/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3" borderId="33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37" xfId="0" applyFont="1" applyBorder="1" applyAlignment="1">
      <alignment horizontal="left" wrapText="1"/>
    </xf>
    <xf numFmtId="0" fontId="8" fillId="0" borderId="38" xfId="0" applyFont="1" applyBorder="1" applyAlignment="1">
      <alignment horizontal="left" wrapText="1"/>
    </xf>
    <xf numFmtId="0" fontId="8" fillId="0" borderId="39" xfId="0" applyFont="1" applyBorder="1" applyAlignment="1">
      <alignment horizontal="left" wrapText="1"/>
    </xf>
    <xf numFmtId="0" fontId="8" fillId="0" borderId="37" xfId="0" applyFont="1" applyBorder="1" applyAlignment="1">
      <alignment horizontal="left"/>
    </xf>
    <xf numFmtId="0" fontId="8" fillId="0" borderId="38" xfId="0" applyFont="1" applyBorder="1" applyAlignment="1">
      <alignment horizontal="left"/>
    </xf>
    <xf numFmtId="0" fontId="8" fillId="0" borderId="39" xfId="0" applyFont="1" applyBorder="1" applyAlignment="1">
      <alignment horizontal="left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8" fillId="5" borderId="16" xfId="0" applyNumberFormat="1" applyFont="1" applyFill="1" applyBorder="1" applyAlignment="1" applyProtection="1">
      <alignment horizontal="center" vertical="center"/>
      <protection locked="0"/>
    </xf>
    <xf numFmtId="164" fontId="8" fillId="8" borderId="16" xfId="0" applyNumberFormat="1" applyFont="1" applyFill="1" applyBorder="1" applyAlignment="1" applyProtection="1">
      <alignment horizontal="center" vertical="center"/>
      <protection locked="0"/>
    </xf>
    <xf numFmtId="1" fontId="8" fillId="5" borderId="13" xfId="0" applyNumberFormat="1" applyFont="1" applyFill="1" applyBorder="1" applyAlignment="1" applyProtection="1">
      <alignment vertical="center" wrapText="1"/>
      <protection locked="0"/>
    </xf>
    <xf numFmtId="1" fontId="8" fillId="5" borderId="16" xfId="0" applyNumberFormat="1" applyFont="1" applyFill="1" applyBorder="1" applyAlignment="1" applyProtection="1">
      <alignment vertical="center" wrapText="1"/>
      <protection locked="0"/>
    </xf>
    <xf numFmtId="44" fontId="8" fillId="5" borderId="16" xfId="0" applyNumberFormat="1" applyFont="1" applyFill="1" applyBorder="1" applyAlignment="1" applyProtection="1">
      <alignment horizontal="left"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68"/>
  <sheetViews>
    <sheetView tabSelected="1" topLeftCell="H9" zoomScale="90" zoomScaleNormal="90" workbookViewId="0">
      <selection activeCell="K24" sqref="K24"/>
    </sheetView>
  </sheetViews>
  <sheetFormatPr defaultColWidth="10.28515625" defaultRowHeight="15" x14ac:dyDescent="0.25"/>
  <cols>
    <col min="1" max="1" width="23.85546875" style="4" customWidth="1"/>
    <col min="2" max="2" width="43.42578125" style="4" customWidth="1"/>
    <col min="3" max="3" width="36.28515625" style="4" customWidth="1"/>
    <col min="4" max="4" width="32.85546875" style="4" customWidth="1"/>
    <col min="5" max="6" width="39.7109375" style="4" customWidth="1"/>
    <col min="7" max="11" width="27.7109375" style="4" customWidth="1"/>
    <col min="12" max="12" width="30.140625" style="4" customWidth="1"/>
    <col min="13" max="13" width="33.85546875" style="4" customWidth="1"/>
    <col min="14" max="14" width="25.7109375" style="4" customWidth="1"/>
    <col min="15" max="15" width="30.5703125" style="4" customWidth="1"/>
    <col min="16" max="16" width="10.28515625" style="4"/>
    <col min="17" max="17" width="0" style="4" hidden="1" customWidth="1"/>
    <col min="18" max="16384" width="10.28515625" style="4"/>
  </cols>
  <sheetData>
    <row r="1" spans="1:17" ht="15.75" thickBot="1" x14ac:dyDescent="0.3">
      <c r="A1" s="96" t="s">
        <v>184</v>
      </c>
      <c r="B1" s="97"/>
      <c r="C1" s="98"/>
      <c r="D1" s="1"/>
      <c r="E1" s="2"/>
      <c r="F1" s="2"/>
      <c r="G1" s="2"/>
      <c r="H1" s="3"/>
      <c r="I1" s="3"/>
      <c r="J1" s="3"/>
      <c r="K1" s="3"/>
      <c r="L1" s="3"/>
      <c r="M1" s="3"/>
    </row>
    <row r="2" spans="1:17" ht="15.75" thickBot="1" x14ac:dyDescent="0.3">
      <c r="A2" s="7"/>
      <c r="B2" s="7"/>
      <c r="C2" s="7"/>
      <c r="D2" s="5"/>
      <c r="E2" s="7"/>
      <c r="F2" s="7"/>
      <c r="G2" s="7"/>
      <c r="H2" s="35"/>
      <c r="I2" s="3"/>
      <c r="J2" s="3"/>
      <c r="K2" s="3"/>
      <c r="L2" s="3"/>
      <c r="M2" s="3"/>
    </row>
    <row r="3" spans="1:17" ht="15.75" thickBot="1" x14ac:dyDescent="0.3">
      <c r="A3" s="103" t="s">
        <v>0</v>
      </c>
      <c r="B3" s="104"/>
      <c r="C3" s="105"/>
      <c r="D3" s="50"/>
      <c r="E3" s="79"/>
      <c r="F3" s="80"/>
      <c r="G3" s="81"/>
      <c r="H3" s="82"/>
      <c r="I3" s="8"/>
      <c r="J3" s="8"/>
      <c r="K3" s="8"/>
      <c r="L3" s="3"/>
      <c r="M3" s="3"/>
    </row>
    <row r="4" spans="1:17" x14ac:dyDescent="0.25">
      <c r="A4" s="106" t="s">
        <v>59</v>
      </c>
      <c r="B4" s="106"/>
      <c r="C4" s="106"/>
      <c r="D4" s="47"/>
      <c r="E4" s="83"/>
      <c r="F4" s="84"/>
      <c r="G4" s="85"/>
      <c r="H4" s="82"/>
      <c r="I4" s="8"/>
      <c r="J4" s="8"/>
      <c r="K4" s="8"/>
      <c r="L4" s="3"/>
      <c r="M4" s="3"/>
    </row>
    <row r="5" spans="1:17" x14ac:dyDescent="0.25">
      <c r="A5" s="107" t="s">
        <v>60</v>
      </c>
      <c r="B5" s="107"/>
      <c r="C5" s="107"/>
      <c r="D5" s="70"/>
      <c r="E5" s="71"/>
      <c r="F5" s="72"/>
      <c r="G5" s="73"/>
      <c r="H5" s="74"/>
      <c r="I5" s="8"/>
      <c r="J5" s="8"/>
      <c r="K5" s="8"/>
      <c r="L5" s="3"/>
      <c r="M5" s="3"/>
    </row>
    <row r="6" spans="1:17" ht="14.45" customHeight="1" x14ac:dyDescent="0.25">
      <c r="A6" s="108" t="s">
        <v>1</v>
      </c>
      <c r="B6" s="109"/>
      <c r="C6" s="110"/>
      <c r="D6" s="75"/>
      <c r="E6" s="71"/>
      <c r="F6" s="72"/>
      <c r="G6" s="73"/>
      <c r="H6" s="74"/>
      <c r="I6" s="3"/>
      <c r="J6" s="3"/>
      <c r="K6" s="3"/>
      <c r="L6" s="3"/>
      <c r="M6" s="3"/>
    </row>
    <row r="7" spans="1:17" x14ac:dyDescent="0.25">
      <c r="A7" s="108" t="s">
        <v>189</v>
      </c>
      <c r="B7" s="109"/>
      <c r="C7" s="110"/>
      <c r="D7" s="75"/>
      <c r="E7" s="76"/>
      <c r="F7" s="76"/>
      <c r="G7" s="77"/>
      <c r="H7" s="78"/>
      <c r="I7" s="3"/>
      <c r="J7" s="3"/>
      <c r="K7" s="3"/>
      <c r="L7" s="3"/>
      <c r="M7" s="3"/>
    </row>
    <row r="8" spans="1:17" x14ac:dyDescent="0.25">
      <c r="A8" s="111" t="s">
        <v>188</v>
      </c>
      <c r="B8" s="112"/>
      <c r="C8" s="113"/>
      <c r="D8" s="75"/>
      <c r="E8" s="76"/>
      <c r="F8" s="76"/>
      <c r="G8" s="77"/>
      <c r="H8" s="78"/>
      <c r="I8" s="3"/>
      <c r="J8" s="3"/>
      <c r="K8" s="3"/>
      <c r="L8" s="3"/>
      <c r="M8" s="3"/>
    </row>
    <row r="9" spans="1:17" ht="27.95" customHeight="1" x14ac:dyDescent="0.25">
      <c r="A9" s="108" t="s">
        <v>194</v>
      </c>
      <c r="B9" s="109"/>
      <c r="C9" s="110"/>
      <c r="D9" s="75"/>
      <c r="E9" s="76"/>
      <c r="F9" s="76"/>
      <c r="G9" s="77"/>
      <c r="H9" s="78"/>
      <c r="I9" s="3"/>
      <c r="J9" s="3"/>
      <c r="K9" s="3"/>
      <c r="L9" s="3"/>
      <c r="M9" s="3"/>
    </row>
    <row r="10" spans="1:17" ht="15.75" thickBot="1" x14ac:dyDescent="0.3">
      <c r="A10" s="107" t="s">
        <v>61</v>
      </c>
      <c r="B10" s="107"/>
      <c r="C10" s="107"/>
      <c r="D10" s="51"/>
      <c r="E10" s="48"/>
      <c r="F10" s="48"/>
      <c r="G10" s="49"/>
      <c r="H10" s="8"/>
      <c r="I10" s="3"/>
      <c r="J10" s="3"/>
      <c r="K10" s="3"/>
      <c r="L10" s="3"/>
      <c r="M10" s="3"/>
    </row>
    <row r="11" spans="1:17" x14ac:dyDescent="0.25">
      <c r="A11" s="7"/>
      <c r="B11" s="6"/>
      <c r="C11" s="7"/>
      <c r="D11" s="7"/>
      <c r="E11" s="7"/>
      <c r="F11" s="7"/>
      <c r="G11" s="7"/>
      <c r="H11" s="35"/>
      <c r="I11" s="35"/>
      <c r="J11" s="35"/>
      <c r="K11" s="35"/>
      <c r="L11" s="35"/>
      <c r="M11" s="35"/>
      <c r="N11" s="5"/>
      <c r="O11" s="5"/>
    </row>
    <row r="12" spans="1:17" ht="42.75" customHeight="1" x14ac:dyDescent="0.25">
      <c r="A12" s="100" t="s">
        <v>2</v>
      </c>
      <c r="B12" s="44" t="s">
        <v>3</v>
      </c>
      <c r="C12" s="44" t="s">
        <v>4</v>
      </c>
      <c r="D12" s="44" t="s">
        <v>5</v>
      </c>
      <c r="E12" s="44" t="s">
        <v>6</v>
      </c>
      <c r="F12" s="44" t="s">
        <v>173</v>
      </c>
      <c r="G12" s="44" t="s">
        <v>7</v>
      </c>
      <c r="H12" s="44" t="s">
        <v>8</v>
      </c>
      <c r="I12" s="44" t="s">
        <v>9</v>
      </c>
      <c r="J12" s="44" t="s">
        <v>63</v>
      </c>
      <c r="K12" s="44" t="s">
        <v>62</v>
      </c>
      <c r="L12" s="44" t="s">
        <v>193</v>
      </c>
      <c r="M12" s="44" t="s">
        <v>10</v>
      </c>
      <c r="N12" s="45" t="s">
        <v>11</v>
      </c>
      <c r="O12" s="45" t="s">
        <v>12</v>
      </c>
      <c r="P12" s="34"/>
      <c r="Q12" s="4" t="s">
        <v>185</v>
      </c>
    </row>
    <row r="13" spans="1:17" x14ac:dyDescent="0.25">
      <c r="A13" s="101"/>
      <c r="B13" s="99" t="s">
        <v>13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36">
        <v>0</v>
      </c>
      <c r="O13" s="46"/>
      <c r="Q13" s="4" t="s">
        <v>186</v>
      </c>
    </row>
    <row r="14" spans="1:17" x14ac:dyDescent="0.25">
      <c r="A14" s="101"/>
      <c r="B14" s="53" t="s">
        <v>65</v>
      </c>
      <c r="C14" s="37" t="s">
        <v>116</v>
      </c>
      <c r="D14" s="38"/>
      <c r="E14" s="38" t="s">
        <v>141</v>
      </c>
      <c r="F14" s="114"/>
      <c r="G14" s="39" t="s">
        <v>15</v>
      </c>
      <c r="H14" s="40" t="s">
        <v>14</v>
      </c>
      <c r="I14" s="41">
        <v>6</v>
      </c>
      <c r="J14" s="117"/>
      <c r="K14" s="117"/>
      <c r="L14" s="42"/>
      <c r="M14" s="43">
        <f t="shared" ref="M14:M43" si="0">I14*L14</f>
        <v>0</v>
      </c>
      <c r="N14" s="22">
        <f t="shared" ref="N14:N50" si="1">$N$13</f>
        <v>0</v>
      </c>
      <c r="O14" s="21">
        <f t="shared" ref="O14:O50" si="2">M14*(1-N14)</f>
        <v>0</v>
      </c>
      <c r="Q14" s="4" t="s">
        <v>174</v>
      </c>
    </row>
    <row r="15" spans="1:17" x14ac:dyDescent="0.25">
      <c r="A15" s="101"/>
      <c r="B15" s="15" t="s">
        <v>16</v>
      </c>
      <c r="C15" s="16" t="s">
        <v>117</v>
      </c>
      <c r="D15" s="17" t="s">
        <v>17</v>
      </c>
      <c r="E15" s="17" t="s">
        <v>142</v>
      </c>
      <c r="F15" s="115" t="s">
        <v>174</v>
      </c>
      <c r="G15" s="18" t="s">
        <v>18</v>
      </c>
      <c r="H15" s="19" t="s">
        <v>14</v>
      </c>
      <c r="I15" s="20">
        <v>5</v>
      </c>
      <c r="J15" s="118"/>
      <c r="K15" s="118"/>
      <c r="L15" s="33"/>
      <c r="M15" s="21">
        <f t="shared" si="0"/>
        <v>0</v>
      </c>
      <c r="N15" s="22">
        <f t="shared" si="1"/>
        <v>0</v>
      </c>
      <c r="O15" s="21">
        <f t="shared" si="2"/>
        <v>0</v>
      </c>
      <c r="Q15" s="4" t="s">
        <v>178</v>
      </c>
    </row>
    <row r="16" spans="1:17" x14ac:dyDescent="0.25">
      <c r="A16" s="101"/>
      <c r="B16" s="15" t="s">
        <v>78</v>
      </c>
      <c r="C16" s="16" t="s">
        <v>118</v>
      </c>
      <c r="D16" s="17" t="s">
        <v>83</v>
      </c>
      <c r="E16" s="17" t="s">
        <v>143</v>
      </c>
      <c r="F16" s="114"/>
      <c r="G16" s="18" t="s">
        <v>86</v>
      </c>
      <c r="H16" s="19" t="s">
        <v>14</v>
      </c>
      <c r="I16" s="20">
        <v>2</v>
      </c>
      <c r="J16" s="118"/>
      <c r="K16" s="118"/>
      <c r="L16" s="33"/>
      <c r="M16" s="21">
        <f>I16*L16</f>
        <v>0</v>
      </c>
      <c r="N16" s="22">
        <f>N13</f>
        <v>0</v>
      </c>
      <c r="O16" s="21">
        <f>M16*(1-N16)</f>
        <v>0</v>
      </c>
      <c r="Q16" s="4" t="s">
        <v>187</v>
      </c>
    </row>
    <row r="17" spans="1:17" x14ac:dyDescent="0.25">
      <c r="A17" s="101"/>
      <c r="B17" s="15" t="s">
        <v>84</v>
      </c>
      <c r="C17" s="16" t="s">
        <v>119</v>
      </c>
      <c r="D17" s="17" t="s">
        <v>85</v>
      </c>
      <c r="E17" s="17" t="s">
        <v>144</v>
      </c>
      <c r="F17" s="114"/>
      <c r="G17" s="18" t="s">
        <v>90</v>
      </c>
      <c r="H17" s="19" t="s">
        <v>14</v>
      </c>
      <c r="I17" s="20">
        <v>1</v>
      </c>
      <c r="J17" s="118"/>
      <c r="K17" s="118"/>
      <c r="L17" s="33"/>
      <c r="M17" s="21">
        <f>I17*L17</f>
        <v>0</v>
      </c>
      <c r="N17" s="22">
        <f>N18</f>
        <v>0</v>
      </c>
      <c r="O17" s="21">
        <f>M17*(1-N17)</f>
        <v>0</v>
      </c>
      <c r="Q17" s="4" t="s">
        <v>176</v>
      </c>
    </row>
    <row r="18" spans="1:17" x14ac:dyDescent="0.25">
      <c r="A18" s="101"/>
      <c r="B18" s="15" t="s">
        <v>100</v>
      </c>
      <c r="C18" s="16" t="s">
        <v>120</v>
      </c>
      <c r="D18" s="17" t="s">
        <v>101</v>
      </c>
      <c r="E18" s="17" t="s">
        <v>105</v>
      </c>
      <c r="F18" s="114"/>
      <c r="G18" s="18" t="s">
        <v>102</v>
      </c>
      <c r="H18" s="19" t="s">
        <v>14</v>
      </c>
      <c r="I18" s="20">
        <v>3</v>
      </c>
      <c r="J18" s="118"/>
      <c r="K18" s="118"/>
      <c r="L18" s="33"/>
      <c r="M18" s="21">
        <f>I18*L18</f>
        <v>0</v>
      </c>
      <c r="N18" s="22">
        <f>N13</f>
        <v>0</v>
      </c>
      <c r="O18" s="21">
        <f>M18*(1-N18)</f>
        <v>0</v>
      </c>
    </row>
    <row r="19" spans="1:17" x14ac:dyDescent="0.25">
      <c r="A19" s="101"/>
      <c r="B19" s="15" t="s">
        <v>79</v>
      </c>
      <c r="C19" s="16" t="s">
        <v>121</v>
      </c>
      <c r="D19" s="17" t="s">
        <v>81</v>
      </c>
      <c r="E19" s="17" t="s">
        <v>80</v>
      </c>
      <c r="F19" s="114"/>
      <c r="G19" s="18" t="s">
        <v>82</v>
      </c>
      <c r="H19" s="19" t="s">
        <v>14</v>
      </c>
      <c r="I19" s="20">
        <v>2</v>
      </c>
      <c r="J19" s="118"/>
      <c r="K19" s="118"/>
      <c r="L19" s="33"/>
      <c r="M19" s="21">
        <f>I19*L19</f>
        <v>0</v>
      </c>
      <c r="N19" s="22">
        <f>N13</f>
        <v>0</v>
      </c>
      <c r="O19" s="21">
        <f>M19*(1-N19)</f>
        <v>0</v>
      </c>
    </row>
    <row r="20" spans="1:17" x14ac:dyDescent="0.25">
      <c r="A20" s="101"/>
      <c r="B20" s="15" t="s">
        <v>64</v>
      </c>
      <c r="C20" s="16" t="s">
        <v>122</v>
      </c>
      <c r="D20" s="17"/>
      <c r="E20" s="17" t="s">
        <v>145</v>
      </c>
      <c r="F20" s="114"/>
      <c r="G20" s="18" t="s">
        <v>19</v>
      </c>
      <c r="H20" s="19" t="s">
        <v>14</v>
      </c>
      <c r="I20" s="20">
        <v>6</v>
      </c>
      <c r="J20" s="118"/>
      <c r="K20" s="118"/>
      <c r="L20" s="33"/>
      <c r="M20" s="21">
        <f t="shared" si="0"/>
        <v>0</v>
      </c>
      <c r="N20" s="22">
        <f>$N$13</f>
        <v>0</v>
      </c>
      <c r="O20" s="21">
        <f t="shared" si="2"/>
        <v>0</v>
      </c>
    </row>
    <row r="21" spans="1:17" x14ac:dyDescent="0.25">
      <c r="A21" s="101"/>
      <c r="B21" s="15" t="s">
        <v>20</v>
      </c>
      <c r="C21" s="16" t="s">
        <v>123</v>
      </c>
      <c r="D21" s="17" t="s">
        <v>21</v>
      </c>
      <c r="E21" s="17" t="s">
        <v>146</v>
      </c>
      <c r="F21" s="116"/>
      <c r="G21" s="18" t="s">
        <v>22</v>
      </c>
      <c r="H21" s="19" t="s">
        <v>14</v>
      </c>
      <c r="I21" s="20">
        <v>5</v>
      </c>
      <c r="J21" s="118"/>
      <c r="K21" s="118"/>
      <c r="L21" s="33"/>
      <c r="M21" s="21">
        <f t="shared" si="0"/>
        <v>0</v>
      </c>
      <c r="N21" s="22">
        <f t="shared" si="1"/>
        <v>0</v>
      </c>
      <c r="O21" s="21">
        <f t="shared" si="2"/>
        <v>0</v>
      </c>
    </row>
    <row r="22" spans="1:17" x14ac:dyDescent="0.25">
      <c r="A22" s="101"/>
      <c r="B22" s="15" t="s">
        <v>74</v>
      </c>
      <c r="C22" s="16" t="s">
        <v>117</v>
      </c>
      <c r="D22" s="17" t="s">
        <v>17</v>
      </c>
      <c r="E22" s="17" t="s">
        <v>147</v>
      </c>
      <c r="F22" s="115" t="s">
        <v>174</v>
      </c>
      <c r="G22" s="18" t="s">
        <v>18</v>
      </c>
      <c r="H22" s="19" t="s">
        <v>14</v>
      </c>
      <c r="I22" s="20">
        <v>5</v>
      </c>
      <c r="J22" s="118"/>
      <c r="K22" s="118"/>
      <c r="L22" s="33"/>
      <c r="M22" s="21">
        <f t="shared" si="0"/>
        <v>0</v>
      </c>
      <c r="N22" s="22">
        <f t="shared" si="1"/>
        <v>0</v>
      </c>
      <c r="O22" s="21">
        <f t="shared" si="2"/>
        <v>0</v>
      </c>
    </row>
    <row r="23" spans="1:17" x14ac:dyDescent="0.25">
      <c r="A23" s="101"/>
      <c r="B23" s="15" t="s">
        <v>70</v>
      </c>
      <c r="C23" s="16" t="s">
        <v>124</v>
      </c>
      <c r="D23" s="17" t="s">
        <v>23</v>
      </c>
      <c r="E23" s="17" t="s">
        <v>148</v>
      </c>
      <c r="F23" s="116"/>
      <c r="G23" s="18" t="s">
        <v>15</v>
      </c>
      <c r="H23" s="19" t="s">
        <v>14</v>
      </c>
      <c r="I23" s="20">
        <v>10</v>
      </c>
      <c r="J23" s="118"/>
      <c r="K23" s="118"/>
      <c r="L23" s="33"/>
      <c r="M23" s="21">
        <f t="shared" si="0"/>
        <v>0</v>
      </c>
      <c r="N23" s="22">
        <f t="shared" si="1"/>
        <v>0</v>
      </c>
      <c r="O23" s="21">
        <f t="shared" si="2"/>
        <v>0</v>
      </c>
    </row>
    <row r="24" spans="1:17" x14ac:dyDescent="0.25">
      <c r="A24" s="101"/>
      <c r="B24" s="15" t="s">
        <v>97</v>
      </c>
      <c r="C24" s="16" t="s">
        <v>125</v>
      </c>
      <c r="D24" s="17" t="s">
        <v>24</v>
      </c>
      <c r="E24" s="17" t="s">
        <v>149</v>
      </c>
      <c r="F24" s="116"/>
      <c r="G24" s="18" t="s">
        <v>25</v>
      </c>
      <c r="H24" s="19" t="s">
        <v>14</v>
      </c>
      <c r="I24" s="20">
        <v>10</v>
      </c>
      <c r="J24" s="118"/>
      <c r="K24" s="118"/>
      <c r="L24" s="33"/>
      <c r="M24" s="21">
        <f t="shared" si="0"/>
        <v>0</v>
      </c>
      <c r="N24" s="22">
        <f t="shared" si="1"/>
        <v>0</v>
      </c>
      <c r="O24" s="21">
        <f t="shared" si="2"/>
        <v>0</v>
      </c>
    </row>
    <row r="25" spans="1:17" x14ac:dyDescent="0.25">
      <c r="A25" s="101"/>
      <c r="B25" s="15" t="s">
        <v>98</v>
      </c>
      <c r="C25" s="16" t="s">
        <v>126</v>
      </c>
      <c r="D25" s="17" t="s">
        <v>26</v>
      </c>
      <c r="E25" s="17" t="s">
        <v>150</v>
      </c>
      <c r="F25" s="116"/>
      <c r="G25" s="18" t="s">
        <v>27</v>
      </c>
      <c r="H25" s="19" t="s">
        <v>14</v>
      </c>
      <c r="I25" s="20">
        <v>5</v>
      </c>
      <c r="J25" s="118"/>
      <c r="K25" s="118"/>
      <c r="L25" s="33"/>
      <c r="M25" s="21">
        <f t="shared" si="0"/>
        <v>0</v>
      </c>
      <c r="N25" s="22">
        <f t="shared" si="1"/>
        <v>0</v>
      </c>
      <c r="O25" s="21">
        <f t="shared" si="2"/>
        <v>0</v>
      </c>
    </row>
    <row r="26" spans="1:17" x14ac:dyDescent="0.25">
      <c r="A26" s="101"/>
      <c r="B26" s="15" t="s">
        <v>99</v>
      </c>
      <c r="C26" s="16" t="s">
        <v>126</v>
      </c>
      <c r="D26" s="17" t="s">
        <v>28</v>
      </c>
      <c r="E26" s="17" t="s">
        <v>151</v>
      </c>
      <c r="F26" s="116"/>
      <c r="G26" s="18" t="s">
        <v>29</v>
      </c>
      <c r="H26" s="19" t="s">
        <v>14</v>
      </c>
      <c r="I26" s="20">
        <v>5</v>
      </c>
      <c r="J26" s="118"/>
      <c r="K26" s="118"/>
      <c r="L26" s="33"/>
      <c r="M26" s="21">
        <f t="shared" si="0"/>
        <v>0</v>
      </c>
      <c r="N26" s="22">
        <f t="shared" si="1"/>
        <v>0</v>
      </c>
      <c r="O26" s="21">
        <f t="shared" si="2"/>
        <v>0</v>
      </c>
    </row>
    <row r="27" spans="1:17" x14ac:dyDescent="0.25">
      <c r="A27" s="101"/>
      <c r="B27" s="15" t="s">
        <v>88</v>
      </c>
      <c r="C27" s="16" t="s">
        <v>127</v>
      </c>
      <c r="D27" s="17" t="s">
        <v>89</v>
      </c>
      <c r="E27" s="17" t="s">
        <v>152</v>
      </c>
      <c r="F27" s="116"/>
      <c r="G27" s="18" t="s">
        <v>103</v>
      </c>
      <c r="H27" s="19" t="s">
        <v>14</v>
      </c>
      <c r="I27" s="20">
        <v>2</v>
      </c>
      <c r="J27" s="118"/>
      <c r="K27" s="118"/>
      <c r="L27" s="33"/>
      <c r="M27" s="21">
        <f>I27*L27</f>
        <v>0</v>
      </c>
      <c r="N27" s="22">
        <f>N13</f>
        <v>0</v>
      </c>
      <c r="O27" s="21">
        <f>M27*(1-N27)</f>
        <v>0</v>
      </c>
    </row>
    <row r="28" spans="1:17" x14ac:dyDescent="0.25">
      <c r="A28" s="101"/>
      <c r="B28" s="15" t="s">
        <v>30</v>
      </c>
      <c r="C28" s="16" t="s">
        <v>128</v>
      </c>
      <c r="D28" s="17" t="s">
        <v>31</v>
      </c>
      <c r="E28" s="17" t="s">
        <v>153</v>
      </c>
      <c r="F28" s="116"/>
      <c r="G28" s="18" t="s">
        <v>32</v>
      </c>
      <c r="H28" s="19" t="s">
        <v>14</v>
      </c>
      <c r="I28" s="20">
        <v>10</v>
      </c>
      <c r="J28" s="118"/>
      <c r="K28" s="118"/>
      <c r="L28" s="33"/>
      <c r="M28" s="21">
        <f t="shared" si="0"/>
        <v>0</v>
      </c>
      <c r="N28" s="22">
        <f t="shared" si="1"/>
        <v>0</v>
      </c>
      <c r="O28" s="21">
        <f t="shared" si="2"/>
        <v>0</v>
      </c>
    </row>
    <row r="29" spans="1:17" x14ac:dyDescent="0.25">
      <c r="A29" s="101"/>
      <c r="B29" s="15" t="s">
        <v>71</v>
      </c>
      <c r="C29" s="16" t="s">
        <v>129</v>
      </c>
      <c r="D29" s="17"/>
      <c r="E29" s="17" t="s">
        <v>154</v>
      </c>
      <c r="F29" s="116"/>
      <c r="G29" s="18" t="s">
        <v>104</v>
      </c>
      <c r="H29" s="19" t="s">
        <v>14</v>
      </c>
      <c r="I29" s="20">
        <v>8</v>
      </c>
      <c r="J29" s="118"/>
      <c r="K29" s="118"/>
      <c r="L29" s="33"/>
      <c r="M29" s="21">
        <f t="shared" si="0"/>
        <v>0</v>
      </c>
      <c r="N29" s="22">
        <f t="shared" si="1"/>
        <v>0</v>
      </c>
      <c r="O29" s="21">
        <f t="shared" si="2"/>
        <v>0</v>
      </c>
    </row>
    <row r="30" spans="1:17" x14ac:dyDescent="0.25">
      <c r="A30" s="101"/>
      <c r="B30" s="15" t="s">
        <v>177</v>
      </c>
      <c r="C30" s="16" t="s">
        <v>129</v>
      </c>
      <c r="D30" s="17"/>
      <c r="E30" s="17" t="s">
        <v>154</v>
      </c>
      <c r="F30" s="116"/>
      <c r="G30" s="18" t="s">
        <v>33</v>
      </c>
      <c r="H30" s="19" t="s">
        <v>14</v>
      </c>
      <c r="I30" s="20">
        <v>8</v>
      </c>
      <c r="J30" s="118"/>
      <c r="K30" s="118"/>
      <c r="L30" s="33"/>
      <c r="M30" s="21">
        <f t="shared" si="0"/>
        <v>0</v>
      </c>
      <c r="N30" s="22">
        <f t="shared" si="1"/>
        <v>0</v>
      </c>
      <c r="O30" s="21">
        <f t="shared" si="2"/>
        <v>0</v>
      </c>
    </row>
    <row r="31" spans="1:17" x14ac:dyDescent="0.25">
      <c r="A31" s="101"/>
      <c r="B31" s="15" t="s">
        <v>72</v>
      </c>
      <c r="C31" s="16" t="s">
        <v>130</v>
      </c>
      <c r="D31" s="17" t="s">
        <v>34</v>
      </c>
      <c r="E31" s="17" t="s">
        <v>155</v>
      </c>
      <c r="F31" s="115" t="s">
        <v>174</v>
      </c>
      <c r="G31" s="18" t="s">
        <v>35</v>
      </c>
      <c r="H31" s="19" t="s">
        <v>14</v>
      </c>
      <c r="I31" s="20">
        <v>5</v>
      </c>
      <c r="J31" s="118"/>
      <c r="K31" s="118"/>
      <c r="L31" s="33"/>
      <c r="M31" s="21">
        <f t="shared" si="0"/>
        <v>0</v>
      </c>
      <c r="N31" s="22">
        <f t="shared" si="1"/>
        <v>0</v>
      </c>
      <c r="O31" s="21">
        <f t="shared" si="2"/>
        <v>0</v>
      </c>
    </row>
    <row r="32" spans="1:17" x14ac:dyDescent="0.25">
      <c r="A32" s="101"/>
      <c r="B32" s="15" t="s">
        <v>73</v>
      </c>
      <c r="C32" s="16" t="s">
        <v>131</v>
      </c>
      <c r="D32" s="17" t="s">
        <v>36</v>
      </c>
      <c r="E32" s="17" t="s">
        <v>156</v>
      </c>
      <c r="F32" s="115" t="s">
        <v>174</v>
      </c>
      <c r="G32" s="18" t="s">
        <v>37</v>
      </c>
      <c r="H32" s="19" t="s">
        <v>14</v>
      </c>
      <c r="I32" s="20">
        <v>5</v>
      </c>
      <c r="J32" s="118"/>
      <c r="K32" s="118"/>
      <c r="L32" s="33"/>
      <c r="M32" s="21">
        <f t="shared" si="0"/>
        <v>0</v>
      </c>
      <c r="N32" s="22">
        <f t="shared" si="1"/>
        <v>0</v>
      </c>
      <c r="O32" s="21">
        <f t="shared" si="2"/>
        <v>0</v>
      </c>
    </row>
    <row r="33" spans="1:15" x14ac:dyDescent="0.25">
      <c r="A33" s="101"/>
      <c r="B33" s="15" t="s">
        <v>75</v>
      </c>
      <c r="C33" s="16" t="s">
        <v>132</v>
      </c>
      <c r="D33" s="17" t="s">
        <v>38</v>
      </c>
      <c r="E33" s="17" t="s">
        <v>157</v>
      </c>
      <c r="F33" s="115" t="s">
        <v>174</v>
      </c>
      <c r="G33" s="18" t="s">
        <v>39</v>
      </c>
      <c r="H33" s="19" t="s">
        <v>14</v>
      </c>
      <c r="I33" s="20">
        <v>10</v>
      </c>
      <c r="J33" s="118"/>
      <c r="K33" s="118"/>
      <c r="L33" s="33"/>
      <c r="M33" s="21">
        <f t="shared" si="0"/>
        <v>0</v>
      </c>
      <c r="N33" s="22">
        <f t="shared" si="1"/>
        <v>0</v>
      </c>
      <c r="O33" s="21">
        <f t="shared" si="2"/>
        <v>0</v>
      </c>
    </row>
    <row r="34" spans="1:15" x14ac:dyDescent="0.25">
      <c r="A34" s="101"/>
      <c r="B34" s="15" t="s">
        <v>87</v>
      </c>
      <c r="C34" s="16" t="s">
        <v>92</v>
      </c>
      <c r="D34" s="17" t="s">
        <v>91</v>
      </c>
      <c r="E34" s="17" t="s">
        <v>181</v>
      </c>
      <c r="F34" s="115" t="s">
        <v>174</v>
      </c>
      <c r="G34" s="18" t="s">
        <v>39</v>
      </c>
      <c r="H34" s="19" t="s">
        <v>14</v>
      </c>
      <c r="I34" s="20">
        <v>80</v>
      </c>
      <c r="J34" s="118"/>
      <c r="K34" s="118"/>
      <c r="L34" s="33"/>
      <c r="M34" s="21">
        <f t="shared" si="0"/>
        <v>0</v>
      </c>
      <c r="N34" s="22">
        <f>N13</f>
        <v>0</v>
      </c>
      <c r="O34" s="21">
        <f>M34*(1-N34)</f>
        <v>0</v>
      </c>
    </row>
    <row r="35" spans="1:15" x14ac:dyDescent="0.25">
      <c r="A35" s="101"/>
      <c r="B35" s="15" t="s">
        <v>179</v>
      </c>
      <c r="C35" s="16" t="s">
        <v>183</v>
      </c>
      <c r="D35" s="17"/>
      <c r="E35" s="17" t="s">
        <v>180</v>
      </c>
      <c r="F35" s="115" t="s">
        <v>174</v>
      </c>
      <c r="G35" s="18" t="s">
        <v>182</v>
      </c>
      <c r="H35" s="19" t="s">
        <v>14</v>
      </c>
      <c r="I35" s="20">
        <v>5</v>
      </c>
      <c r="J35" s="118"/>
      <c r="K35" s="118"/>
      <c r="L35" s="33"/>
      <c r="M35" s="21">
        <f t="shared" si="0"/>
        <v>0</v>
      </c>
      <c r="N35" s="22">
        <f>N13</f>
        <v>0</v>
      </c>
      <c r="O35" s="21">
        <f>M35*(1-N35)</f>
        <v>0</v>
      </c>
    </row>
    <row r="36" spans="1:15" x14ac:dyDescent="0.25">
      <c r="A36" s="101"/>
      <c r="B36" s="15" t="s">
        <v>68</v>
      </c>
      <c r="C36" s="16" t="s">
        <v>93</v>
      </c>
      <c r="D36" s="52">
        <v>1</v>
      </c>
      <c r="E36" s="17"/>
      <c r="F36" s="114"/>
      <c r="G36" s="18" t="s">
        <v>94</v>
      </c>
      <c r="H36" s="19" t="s">
        <v>14</v>
      </c>
      <c r="I36" s="20">
        <v>10</v>
      </c>
      <c r="J36" s="118"/>
      <c r="K36" s="118"/>
      <c r="L36" s="33"/>
      <c r="M36" s="21">
        <f t="shared" si="0"/>
        <v>0</v>
      </c>
      <c r="N36" s="22">
        <f>N13</f>
        <v>0</v>
      </c>
      <c r="O36" s="21">
        <f>M36*(1-N36)</f>
        <v>0</v>
      </c>
    </row>
    <row r="37" spans="1:15" x14ac:dyDescent="0.25">
      <c r="A37" s="101"/>
      <c r="B37" s="15" t="s">
        <v>175</v>
      </c>
      <c r="C37" s="16" t="s">
        <v>133</v>
      </c>
      <c r="D37" s="17" t="s">
        <v>40</v>
      </c>
      <c r="E37" s="17" t="s">
        <v>158</v>
      </c>
      <c r="F37" s="116"/>
      <c r="G37" s="18" t="s">
        <v>41</v>
      </c>
      <c r="H37" s="19" t="s">
        <v>14</v>
      </c>
      <c r="I37" s="20">
        <v>8</v>
      </c>
      <c r="J37" s="118"/>
      <c r="K37" s="118"/>
      <c r="L37" s="33"/>
      <c r="M37" s="21">
        <f t="shared" si="0"/>
        <v>0</v>
      </c>
      <c r="N37" s="22">
        <f t="shared" si="1"/>
        <v>0</v>
      </c>
      <c r="O37" s="21">
        <f t="shared" si="2"/>
        <v>0</v>
      </c>
    </row>
    <row r="38" spans="1:15" x14ac:dyDescent="0.25">
      <c r="A38" s="101"/>
      <c r="B38" s="15" t="s">
        <v>140</v>
      </c>
      <c r="C38" s="16" t="s">
        <v>166</v>
      </c>
      <c r="D38" s="17"/>
      <c r="E38" s="17" t="s">
        <v>168</v>
      </c>
      <c r="F38" s="116"/>
      <c r="G38" s="18" t="s">
        <v>167</v>
      </c>
      <c r="H38" s="19" t="s">
        <v>14</v>
      </c>
      <c r="I38" s="20">
        <v>2</v>
      </c>
      <c r="J38" s="118"/>
      <c r="K38" s="118"/>
      <c r="L38" s="33"/>
      <c r="M38" s="21">
        <f>I38*L38</f>
        <v>0</v>
      </c>
      <c r="N38" s="22">
        <f>N13</f>
        <v>0</v>
      </c>
      <c r="O38" s="21">
        <f>M38*(1-N38)</f>
        <v>0</v>
      </c>
    </row>
    <row r="39" spans="1:15" x14ac:dyDescent="0.25">
      <c r="A39" s="101"/>
      <c r="B39" s="15" t="s">
        <v>42</v>
      </c>
      <c r="C39" s="16" t="s">
        <v>134</v>
      </c>
      <c r="D39" s="17" t="s">
        <v>43</v>
      </c>
      <c r="E39" s="17" t="s">
        <v>159</v>
      </c>
      <c r="F39" s="116"/>
      <c r="G39" s="18" t="s">
        <v>18</v>
      </c>
      <c r="H39" s="19" t="s">
        <v>14</v>
      </c>
      <c r="I39" s="20">
        <v>8</v>
      </c>
      <c r="J39" s="118"/>
      <c r="K39" s="118"/>
      <c r="L39" s="33"/>
      <c r="M39" s="21">
        <f t="shared" si="0"/>
        <v>0</v>
      </c>
      <c r="N39" s="22">
        <f t="shared" si="1"/>
        <v>0</v>
      </c>
      <c r="O39" s="21">
        <f t="shared" si="2"/>
        <v>0</v>
      </c>
    </row>
    <row r="40" spans="1:15" x14ac:dyDescent="0.25">
      <c r="A40" s="101"/>
      <c r="B40" s="15" t="s">
        <v>44</v>
      </c>
      <c r="C40" s="16" t="s">
        <v>135</v>
      </c>
      <c r="D40" s="17" t="s">
        <v>45</v>
      </c>
      <c r="E40" s="17" t="s">
        <v>160</v>
      </c>
      <c r="F40" s="116"/>
      <c r="G40" s="18" t="s">
        <v>46</v>
      </c>
      <c r="H40" s="19" t="s">
        <v>14</v>
      </c>
      <c r="I40" s="20">
        <v>10</v>
      </c>
      <c r="J40" s="118"/>
      <c r="K40" s="118"/>
      <c r="L40" s="33"/>
      <c r="M40" s="21">
        <f t="shared" si="0"/>
        <v>0</v>
      </c>
      <c r="N40" s="22">
        <f t="shared" si="1"/>
        <v>0</v>
      </c>
      <c r="O40" s="21">
        <f t="shared" si="2"/>
        <v>0</v>
      </c>
    </row>
    <row r="41" spans="1:15" x14ac:dyDescent="0.25">
      <c r="A41" s="101"/>
      <c r="B41" s="15" t="s">
        <v>47</v>
      </c>
      <c r="C41" s="16" t="s">
        <v>139</v>
      </c>
      <c r="D41" s="17" t="s">
        <v>48</v>
      </c>
      <c r="E41" s="17" t="s">
        <v>161</v>
      </c>
      <c r="F41" s="116"/>
      <c r="G41" s="18" t="s">
        <v>49</v>
      </c>
      <c r="H41" s="19" t="s">
        <v>14</v>
      </c>
      <c r="I41" s="20">
        <v>15</v>
      </c>
      <c r="J41" s="118"/>
      <c r="K41" s="118"/>
      <c r="L41" s="33"/>
      <c r="M41" s="21">
        <f t="shared" si="0"/>
        <v>0</v>
      </c>
      <c r="N41" s="22">
        <f t="shared" si="1"/>
        <v>0</v>
      </c>
      <c r="O41" s="21">
        <f t="shared" si="2"/>
        <v>0</v>
      </c>
    </row>
    <row r="42" spans="1:15" x14ac:dyDescent="0.25">
      <c r="A42" s="101"/>
      <c r="B42" s="15" t="s">
        <v>169</v>
      </c>
      <c r="C42" s="16" t="s">
        <v>171</v>
      </c>
      <c r="D42" s="17"/>
      <c r="E42" s="17" t="s">
        <v>170</v>
      </c>
      <c r="F42" s="114"/>
      <c r="G42" s="18" t="s">
        <v>172</v>
      </c>
      <c r="H42" s="19" t="s">
        <v>14</v>
      </c>
      <c r="I42" s="20">
        <v>3</v>
      </c>
      <c r="J42" s="118"/>
      <c r="K42" s="118"/>
      <c r="L42" s="33"/>
      <c r="M42" s="21">
        <f t="shared" si="0"/>
        <v>0</v>
      </c>
      <c r="N42" s="22">
        <f>N13</f>
        <v>0</v>
      </c>
      <c r="O42" s="21">
        <f>M42*(1-N42)</f>
        <v>0</v>
      </c>
    </row>
    <row r="43" spans="1:15" x14ac:dyDescent="0.25">
      <c r="A43" s="101"/>
      <c r="B43" s="15" t="s">
        <v>76</v>
      </c>
      <c r="C43" s="16" t="s">
        <v>136</v>
      </c>
      <c r="D43" s="17"/>
      <c r="E43" s="17" t="s">
        <v>162</v>
      </c>
      <c r="F43" s="116"/>
      <c r="G43" s="18" t="s">
        <v>39</v>
      </c>
      <c r="H43" s="19" t="s">
        <v>14</v>
      </c>
      <c r="I43" s="20">
        <v>12</v>
      </c>
      <c r="J43" s="118"/>
      <c r="K43" s="118"/>
      <c r="L43" s="33"/>
      <c r="M43" s="21">
        <f t="shared" si="0"/>
        <v>0</v>
      </c>
      <c r="N43" s="22">
        <f t="shared" si="1"/>
        <v>0</v>
      </c>
      <c r="O43" s="21">
        <f t="shared" si="2"/>
        <v>0</v>
      </c>
    </row>
    <row r="44" spans="1:15" x14ac:dyDescent="0.25">
      <c r="A44" s="101"/>
      <c r="B44" s="15" t="s">
        <v>113</v>
      </c>
      <c r="C44" s="16" t="s">
        <v>114</v>
      </c>
      <c r="D44" s="17" t="s">
        <v>110</v>
      </c>
      <c r="E44" s="17" t="s">
        <v>109</v>
      </c>
      <c r="F44" s="115" t="s">
        <v>174</v>
      </c>
      <c r="G44" s="18" t="s">
        <v>39</v>
      </c>
      <c r="H44" s="19" t="s">
        <v>14</v>
      </c>
      <c r="I44" s="20">
        <v>1</v>
      </c>
      <c r="J44" s="118"/>
      <c r="K44" s="118"/>
      <c r="L44" s="33"/>
      <c r="M44" s="21">
        <f>I44*L44</f>
        <v>0</v>
      </c>
      <c r="N44" s="22">
        <f t="shared" si="1"/>
        <v>0</v>
      </c>
      <c r="O44" s="21">
        <f>M44*(1-N44)</f>
        <v>0</v>
      </c>
    </row>
    <row r="45" spans="1:15" x14ac:dyDescent="0.25">
      <c r="A45" s="101"/>
      <c r="B45" s="15" t="s">
        <v>58</v>
      </c>
      <c r="C45" s="16" t="s">
        <v>112</v>
      </c>
      <c r="D45" s="32"/>
      <c r="E45" s="17" t="s">
        <v>111</v>
      </c>
      <c r="F45" s="116"/>
      <c r="G45" s="18" t="s">
        <v>39</v>
      </c>
      <c r="H45" s="19" t="s">
        <v>14</v>
      </c>
      <c r="I45" s="20">
        <v>5</v>
      </c>
      <c r="J45" s="118"/>
      <c r="K45" s="118"/>
      <c r="L45" s="33"/>
      <c r="M45" s="21">
        <f>I45*L45</f>
        <v>0</v>
      </c>
      <c r="N45" s="22">
        <f t="shared" si="1"/>
        <v>0</v>
      </c>
      <c r="O45" s="21">
        <f>M45*(1-N45)</f>
        <v>0</v>
      </c>
    </row>
    <row r="46" spans="1:15" x14ac:dyDescent="0.25">
      <c r="A46" s="101"/>
      <c r="B46" s="15" t="s">
        <v>67</v>
      </c>
      <c r="C46" s="16" t="s">
        <v>96</v>
      </c>
      <c r="D46" s="32"/>
      <c r="E46" s="17" t="s">
        <v>95</v>
      </c>
      <c r="F46" s="116"/>
      <c r="G46" s="18" t="s">
        <v>39</v>
      </c>
      <c r="H46" s="19" t="s">
        <v>14</v>
      </c>
      <c r="I46" s="20">
        <v>30</v>
      </c>
      <c r="J46" s="118"/>
      <c r="K46" s="118"/>
      <c r="L46" s="33"/>
      <c r="M46" s="21">
        <v>0</v>
      </c>
      <c r="N46" s="22">
        <f>N13</f>
        <v>0</v>
      </c>
      <c r="O46" s="21">
        <f>M46*(1-N46)</f>
        <v>0</v>
      </c>
    </row>
    <row r="47" spans="1:15" x14ac:dyDescent="0.25">
      <c r="A47" s="101"/>
      <c r="B47" s="4" t="s">
        <v>66</v>
      </c>
      <c r="C47" s="16" t="s">
        <v>115</v>
      </c>
      <c r="D47" s="32"/>
      <c r="E47" s="17" t="s">
        <v>163</v>
      </c>
      <c r="F47" s="115" t="s">
        <v>178</v>
      </c>
      <c r="G47" s="18" t="s">
        <v>39</v>
      </c>
      <c r="H47" s="19" t="s">
        <v>14</v>
      </c>
      <c r="I47" s="20">
        <v>40</v>
      </c>
      <c r="J47" s="118"/>
      <c r="K47" s="118"/>
      <c r="L47" s="33"/>
      <c r="M47" s="21">
        <f>I47*L47</f>
        <v>0</v>
      </c>
      <c r="N47" s="22">
        <f>N13</f>
        <v>0</v>
      </c>
      <c r="O47" s="21">
        <f>M47*(1-N47)</f>
        <v>0</v>
      </c>
    </row>
    <row r="48" spans="1:15" x14ac:dyDescent="0.25">
      <c r="A48" s="101"/>
      <c r="B48" s="15" t="s">
        <v>50</v>
      </c>
      <c r="C48" s="16" t="s">
        <v>137</v>
      </c>
      <c r="D48" s="17"/>
      <c r="E48" s="17" t="s">
        <v>164</v>
      </c>
      <c r="F48" s="115" t="s">
        <v>178</v>
      </c>
      <c r="G48" s="18" t="s">
        <v>51</v>
      </c>
      <c r="H48" s="19" t="s">
        <v>14</v>
      </c>
      <c r="I48" s="20">
        <v>8</v>
      </c>
      <c r="J48" s="118"/>
      <c r="K48" s="118"/>
      <c r="L48" s="33"/>
      <c r="M48" s="21">
        <f>I48*L48</f>
        <v>0</v>
      </c>
      <c r="N48" s="22">
        <f t="shared" si="1"/>
        <v>0</v>
      </c>
      <c r="O48" s="21">
        <f t="shared" si="2"/>
        <v>0</v>
      </c>
    </row>
    <row r="49" spans="1:75" s="55" customFormat="1" x14ac:dyDescent="0.25">
      <c r="A49" s="101"/>
      <c r="B49" s="56" t="s">
        <v>69</v>
      </c>
      <c r="C49" s="57" t="s">
        <v>107</v>
      </c>
      <c r="D49" s="58" t="s">
        <v>106</v>
      </c>
      <c r="E49" s="58"/>
      <c r="F49" s="116"/>
      <c r="G49" s="59" t="s">
        <v>108</v>
      </c>
      <c r="H49" s="60" t="s">
        <v>14</v>
      </c>
      <c r="I49" s="61">
        <v>5</v>
      </c>
      <c r="J49" s="118"/>
      <c r="K49" s="118"/>
      <c r="L49" s="33"/>
      <c r="M49" s="62">
        <f>I49*L49</f>
        <v>0</v>
      </c>
      <c r="N49" s="54">
        <f>N13</f>
        <v>0</v>
      </c>
      <c r="O49" s="62">
        <f>M49*(1-N49)</f>
        <v>0</v>
      </c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</row>
    <row r="50" spans="1:75" ht="15.75" thickBot="1" x14ac:dyDescent="0.3">
      <c r="A50" s="101"/>
      <c r="B50" s="15" t="s">
        <v>77</v>
      </c>
      <c r="C50" s="16" t="s">
        <v>138</v>
      </c>
      <c r="D50" s="17" t="s">
        <v>52</v>
      </c>
      <c r="E50" s="17" t="s">
        <v>165</v>
      </c>
      <c r="F50" s="115" t="s">
        <v>176</v>
      </c>
      <c r="G50" s="18" t="s">
        <v>53</v>
      </c>
      <c r="H50" s="19" t="s">
        <v>14</v>
      </c>
      <c r="I50" s="20">
        <v>6</v>
      </c>
      <c r="J50" s="118"/>
      <c r="K50" s="118"/>
      <c r="L50" s="33"/>
      <c r="M50" s="21">
        <f>I50*L50</f>
        <v>0</v>
      </c>
      <c r="N50" s="22">
        <f t="shared" si="1"/>
        <v>0</v>
      </c>
      <c r="O50" s="62">
        <f t="shared" si="2"/>
        <v>0</v>
      </c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</row>
    <row r="51" spans="1:75" ht="48.75" customHeight="1" thickBot="1" x14ac:dyDescent="0.3">
      <c r="A51" s="102"/>
      <c r="J51"/>
      <c r="K51"/>
      <c r="L51" s="24" t="s">
        <v>54</v>
      </c>
      <c r="M51" s="25">
        <f>SUM(M14:M50)</f>
        <v>0</v>
      </c>
      <c r="N51" s="26"/>
      <c r="O51" s="92">
        <f>SUM(O14:O50)</f>
        <v>0</v>
      </c>
    </row>
    <row r="53" spans="1:75" x14ac:dyDescent="0.25">
      <c r="A53" s="2"/>
      <c r="L53" s="27"/>
      <c r="M53" s="28"/>
    </row>
    <row r="54" spans="1:75" x14ac:dyDescent="0.25">
      <c r="A54" s="13" t="s">
        <v>55</v>
      </c>
      <c r="B54" s="9" t="s">
        <v>3</v>
      </c>
      <c r="C54" s="10"/>
      <c r="D54" s="10"/>
      <c r="E54" s="10"/>
      <c r="F54" s="10"/>
      <c r="G54" s="10"/>
      <c r="H54" s="11"/>
      <c r="I54" s="11"/>
      <c r="J54" s="11"/>
      <c r="K54" s="11"/>
      <c r="L54" s="11"/>
      <c r="M54" s="11" t="s">
        <v>190</v>
      </c>
      <c r="N54" s="11" t="s">
        <v>191</v>
      </c>
      <c r="O54" s="12" t="s">
        <v>12</v>
      </c>
    </row>
    <row r="55" spans="1:75" ht="15.75" thickBot="1" x14ac:dyDescent="0.3">
      <c r="A55" s="14"/>
      <c r="B55" s="93" t="s">
        <v>56</v>
      </c>
      <c r="C55" s="94"/>
      <c r="D55" s="94"/>
      <c r="E55" s="94"/>
      <c r="F55" s="94"/>
      <c r="G55" s="95"/>
      <c r="H55" s="19"/>
      <c r="I55" s="20"/>
      <c r="J55" s="20"/>
      <c r="K55" s="20"/>
      <c r="L55" s="29"/>
      <c r="M55" s="119">
        <v>0</v>
      </c>
      <c r="N55" s="64">
        <v>250</v>
      </c>
      <c r="O55" s="21">
        <f>M55*N55</f>
        <v>0</v>
      </c>
    </row>
    <row r="56" spans="1:75" ht="30" thickBot="1" x14ac:dyDescent="0.3">
      <c r="A56" s="23"/>
      <c r="J56"/>
      <c r="K56"/>
      <c r="L56" s="24" t="s">
        <v>57</v>
      </c>
      <c r="M56" s="25">
        <f>SUM(M55)</f>
        <v>0</v>
      </c>
      <c r="N56" s="65"/>
      <c r="O56" s="92">
        <f>SUM(O55)</f>
        <v>0</v>
      </c>
    </row>
    <row r="57" spans="1:75" x14ac:dyDescent="0.25">
      <c r="J57" s="2"/>
      <c r="K57" s="2"/>
      <c r="L57" s="2"/>
      <c r="M57" s="2"/>
    </row>
    <row r="58" spans="1:75" ht="15.75" thickBot="1" x14ac:dyDescent="0.3">
      <c r="A58" s="30" t="s">
        <v>13</v>
      </c>
      <c r="M58" s="5"/>
    </row>
    <row r="59" spans="1:75" ht="24.95" customHeight="1" thickBot="1" x14ac:dyDescent="0.3">
      <c r="L59" s="31"/>
      <c r="M59" s="67"/>
      <c r="N59" s="34"/>
      <c r="O59" s="90" t="s">
        <v>192</v>
      </c>
    </row>
    <row r="60" spans="1:75" ht="24.95" customHeight="1" thickBot="1" x14ac:dyDescent="0.3">
      <c r="L60" s="31"/>
      <c r="M60" s="67"/>
      <c r="N60" s="66"/>
      <c r="O60" s="91">
        <f>SUM(O51,O56,)</f>
        <v>0</v>
      </c>
    </row>
    <row r="61" spans="1:75" ht="24.95" customHeight="1" x14ac:dyDescent="0.25">
      <c r="J61" s="31"/>
      <c r="K61" s="31"/>
      <c r="L61" s="31"/>
      <c r="M61" s="68" t="s">
        <v>13</v>
      </c>
      <c r="O61" s="5"/>
      <c r="P61" s="87"/>
    </row>
    <row r="62" spans="1:75" ht="24.95" customHeight="1" x14ac:dyDescent="0.25">
      <c r="L62" s="31"/>
      <c r="M62" s="69" t="s">
        <v>13</v>
      </c>
      <c r="N62" s="86"/>
      <c r="O62" s="88"/>
      <c r="P62" s="88"/>
      <c r="Q62" s="34"/>
    </row>
    <row r="63" spans="1:75" ht="24.95" customHeight="1" x14ac:dyDescent="0.25">
      <c r="L63" s="31"/>
      <c r="M63" s="67"/>
      <c r="N63" s="86"/>
      <c r="O63" s="89"/>
      <c r="P63" s="88"/>
      <c r="Q63" s="34"/>
    </row>
    <row r="64" spans="1:75" ht="24.95" customHeight="1" x14ac:dyDescent="0.25">
      <c r="L64" s="31"/>
      <c r="M64" s="67"/>
      <c r="N64" s="86"/>
      <c r="O64" s="89"/>
      <c r="P64" s="88"/>
      <c r="Q64" s="34"/>
    </row>
    <row r="65" spans="12:17" ht="24.95" customHeight="1" x14ac:dyDescent="0.25">
      <c r="L65" s="31"/>
      <c r="M65" s="67"/>
      <c r="N65" s="86"/>
      <c r="O65" s="89"/>
      <c r="P65" s="88"/>
      <c r="Q65" s="34"/>
    </row>
    <row r="66" spans="12:17" ht="24.95" customHeight="1" x14ac:dyDescent="0.25">
      <c r="L66" s="31"/>
      <c r="M66" s="67"/>
      <c r="N66" s="86"/>
      <c r="O66" s="89"/>
      <c r="P66" s="88"/>
      <c r="Q66" s="34"/>
    </row>
    <row r="67" spans="12:17" x14ac:dyDescent="0.25">
      <c r="L67" s="31"/>
      <c r="M67" s="69"/>
      <c r="N67" s="86"/>
      <c r="O67" s="88"/>
      <c r="P67" s="88"/>
      <c r="Q67" s="34"/>
    </row>
    <row r="68" spans="12:17" x14ac:dyDescent="0.25">
      <c r="O68" s="2"/>
      <c r="P68" s="2"/>
    </row>
  </sheetData>
  <sheetProtection algorithmName="SHA-512" hashValue="Q/V74xqnzkfqtaE/Ha6WIxk7DYCiRjO9L+MAYRY7V8ezfr9vVNb3yDW2lDWrfmIxFWj9OOQKGnTEey6hPIw5Qg==" saltValue="3rMPz0URmaWtj0QD4G6J8Q==" spinCount="100000" sheet="1" objects="1" scenarios="1"/>
  <mergeCells count="12">
    <mergeCell ref="B55:G55"/>
    <mergeCell ref="A1:C1"/>
    <mergeCell ref="B13:M13"/>
    <mergeCell ref="A12:A51"/>
    <mergeCell ref="A3:C3"/>
    <mergeCell ref="A4:C4"/>
    <mergeCell ref="A5:C5"/>
    <mergeCell ref="A6:C6"/>
    <mergeCell ref="A10:C10"/>
    <mergeCell ref="A9:C9"/>
    <mergeCell ref="A8:C8"/>
    <mergeCell ref="A7:C7"/>
  </mergeCells>
  <dataValidations count="3">
    <dataValidation type="list" allowBlank="1" showInputMessage="1" showErrorMessage="1" sqref="F15 F44 F31:F35 F22" xr:uid="{18F9089D-0FCC-42CC-997E-B8748F7C3BDB}">
      <formula1>$Q$12:$Q$14</formula1>
    </dataValidation>
    <dataValidation type="list" allowBlank="1" showInputMessage="1" showErrorMessage="1" sqref="F47:F48" xr:uid="{58FF7475-4384-46F0-94C5-851BD7B3BEBF}">
      <formula1>$Q$12:$Q$15</formula1>
    </dataValidation>
    <dataValidation type="list" allowBlank="1" showInputMessage="1" showErrorMessage="1" sqref="F50" xr:uid="{AD09680E-16DA-40D6-850C-4C153F12670C}">
      <formula1>$Q$12:$Q$17</formula1>
    </dataValidation>
  </dataValidations>
  <pageMargins left="0.7" right="0.7" top="0.75" bottom="0.75" header="0.3" footer="0.3"/>
  <pageSetup orientation="portrait" r:id="rId1"/>
  <headerFooter>
    <oddFooter>&amp;L_x000D_&amp;1#&amp;"Calibri"&amp;10&amp;K000000 Intern gebruik</oddFooter>
  </headerFooter>
  <ignoredErrors>
    <ignoredError sqref="N27 N38 N42 N49" formula="1"/>
  </ignoredError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Nooij, C, DOSCO/ST DOSCO/VAM/FLB/ASM</dc:creator>
  <cp:lastModifiedBy>Schuurman, W.A. (Wietske)</cp:lastModifiedBy>
  <dcterms:created xsi:type="dcterms:W3CDTF">2024-11-18T13:38:40Z</dcterms:created>
  <dcterms:modified xsi:type="dcterms:W3CDTF">2025-02-17T13:48:35Z</dcterms:modified>
</cp:coreProperties>
</file>