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asmusmc.sharepoint.com/sites/C-bogenenzaalapparaten/Gedeelde documenten/C-bogen/Aanbestedings documenten 2025/Werkmap concepten/"/>
    </mc:Choice>
  </mc:AlternateContent>
  <xr:revisionPtr revIDLastSave="168" documentId="8_{C11736CF-E686-4F4E-AD11-AE8F723D4F24}" xr6:coauthVersionLast="47" xr6:coauthVersionMax="47" xr10:uidLastSave="{BECA9202-E0BA-4217-8489-953F2FD1AC83}"/>
  <bookViews>
    <workbookView xWindow="-120" yWindow="-120" windowWidth="29040" windowHeight="15840" firstSheet="2" activeTab="1" xr2:uid="{634328D5-3D5C-427E-9FB0-185A3305D72A}"/>
  </bookViews>
  <sheets>
    <sheet name="Toelichting" sheetId="3" r:id="rId1"/>
    <sheet name="Perceel 1" sheetId="4" r:id="rId2"/>
    <sheet name="Perceel 2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4" l="1"/>
  <c r="N22" i="4"/>
  <c r="M22" i="4"/>
  <c r="L22" i="4"/>
  <c r="K22" i="4"/>
  <c r="J22" i="4"/>
  <c r="I22" i="4"/>
  <c r="H22" i="4"/>
  <c r="G22" i="4"/>
  <c r="F22" i="4"/>
  <c r="D5" i="4"/>
  <c r="D5" i="5"/>
  <c r="N9" i="5"/>
  <c r="M9" i="5"/>
  <c r="L9" i="5"/>
  <c r="K9" i="5"/>
  <c r="J9" i="5"/>
  <c r="I9" i="5"/>
  <c r="H9" i="5"/>
  <c r="G9" i="5"/>
  <c r="F9" i="5"/>
  <c r="F9" i="4"/>
  <c r="G9" i="4"/>
  <c r="H9" i="4"/>
  <c r="I9" i="4"/>
  <c r="J9" i="4"/>
  <c r="K9" i="4"/>
  <c r="L9" i="4"/>
  <c r="M9" i="4"/>
  <c r="N9" i="4"/>
  <c r="O9" i="4" l="1" a="1"/>
  <c r="O9" i="4" s="1"/>
  <c r="O22" i="4" a="1"/>
  <c r="O22" i="4" s="1"/>
  <c r="B24" i="4" s="1"/>
  <c r="B11" i="4"/>
  <c r="O9" i="5"/>
  <c r="B13" i="5" s="1"/>
  <c r="B27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<sst xmlns="http://schemas.openxmlformats.org/spreadsheetml/2006/main" count="71" uniqueCount="28">
  <si>
    <t>Bijlage 2 - PRIJZENBLAD  
Europese Aanbesteding 
Mobiele C-bogen 536390</t>
  </si>
  <si>
    <r>
      <rPr>
        <b/>
        <sz val="14"/>
        <color rgb="FF000000"/>
        <rFont val="Arial"/>
        <family val="2"/>
      </rPr>
      <t>TOELICHTING:</t>
    </r>
    <r>
      <rPr>
        <b/>
        <sz val="16"/>
        <color rgb="FF000000"/>
        <rFont val="Arial"/>
        <family val="2"/>
      </rPr>
      <t xml:space="preserve"> 
</t>
    </r>
    <r>
      <rPr>
        <sz val="12"/>
        <color rgb="FF000000"/>
        <rFont val="Arial"/>
        <family val="2"/>
      </rPr>
      <t xml:space="preserve">- De afgegeven prijzen zijn finale prijzen.
- Het Erasmus MC gunt op basis van BPKV
- Grondslag voor de score op Prijsstelling is de totale TCO (Prijs) van de benodigde oplossing.
</t>
    </r>
  </si>
  <si>
    <r>
      <rPr>
        <b/>
        <sz val="14"/>
        <color rgb="FF000000"/>
        <rFont val="Arial"/>
        <family val="2"/>
      </rPr>
      <t xml:space="preserve">INSTRUCTIE: 
</t>
    </r>
    <r>
      <rPr>
        <sz val="12"/>
        <color rgb="FF000000"/>
        <rFont val="Arial"/>
        <family val="2"/>
      </rPr>
      <t xml:space="preserve">- Enkel en alleen (alle) gele velden invullen
- U geeft prijzen af per systeem, dus per stuk
- Prijzen zijn exclusief BTW 
- Prijzen in 2 decimalen achter de komma
- Prijs dient gebaseerd te zijn inclusief:
- verwijderingsbijdrage
- installatie
- instructie en scholing conform PvE
- garantie periode 1 jaar met preventief onderhoud gedurende het garantiejaar, aansluitend 9 jaar All-in onderhoud  inclusief eventuele indexatie, achteraf jaarlijks indexeren niet mogelijk.                                                                                                                                                                                                   
</t>
    </r>
  </si>
  <si>
    <t>Perceel 1 Mobiele C-bogen 2D</t>
  </si>
  <si>
    <t>Omschrijving aanschaf 2025</t>
  </si>
  <si>
    <t xml:space="preserve">Prijs per stuk </t>
  </si>
  <si>
    <t>Stuks</t>
  </si>
  <si>
    <t xml:space="preserve">Prijs aanschaf: </t>
  </si>
  <si>
    <t>Onderhoud</t>
  </si>
  <si>
    <t>Prijs per jaar voor het onderhoud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</si>
  <si>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</si>
  <si>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</si>
  <si>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</si>
  <si>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</si>
  <si>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</si>
  <si>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</si>
  <si>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</si>
  <si>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</si>
  <si>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</si>
  <si>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</si>
  <si>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Totaal</t>
  </si>
  <si>
    <r>
      <rPr>
        <sz val="11"/>
        <color rgb="FF000000"/>
        <rFont val="Arial"/>
      </rPr>
      <t>All-In Onderhoud inclusief voorwaarden WIBAZ &amp; bijlage 5A met een looptijd van 9 jaar na het 1</t>
    </r>
    <r>
      <rPr>
        <vertAlign val="superscript"/>
        <sz val="10"/>
        <color rgb="FF000000"/>
        <rFont val="Arial"/>
      </rPr>
      <t>e</t>
    </r>
    <r>
      <rPr>
        <sz val="11"/>
        <color rgb="FF000000"/>
        <rFont val="Arial"/>
      </rPr>
      <t xml:space="preserve"> garantiejaar.</t>
    </r>
    <r>
      <rPr>
        <sz val="10"/>
        <color rgb="FF000000"/>
        <rFont val="Arial"/>
      </rPr>
      <t xml:space="preserve"> </t>
    </r>
    <r>
      <rPr>
        <sz val="11"/>
        <color rgb="FF000000"/>
        <rFont val="Arial"/>
      </rPr>
      <t>Fixed prijs per jaar zonder mogelijkheid van jaarlijkse indexatie achteraf, facturatie per kwartaal vooraf.</t>
    </r>
  </si>
  <si>
    <t>Prijs onderhoud:</t>
  </si>
  <si>
    <t>sub-totaalprijs</t>
  </si>
  <si>
    <t>Omschrijving aanschaf 2027-2028</t>
  </si>
  <si>
    <t>Totaalprijs-TCO</t>
  </si>
  <si>
    <t>Perceel 2 3D Mobiele C-bogen</t>
  </si>
  <si>
    <t>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</si>
</sst>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 &quot;#,##0.00_-"/>
    <numFmt numFmtId="165" formatCode="_-[$€-2]\ * #,##0.00_-;_-[$€-2]\ * #,##0.00\-;_-[$€-2]\ * &quot;-&quot;??_-;_-@_-"/>
    <numFmt numFmtId="166" formatCode="_-&quot;€&quot;\ * #,##0.00_-;_-&quot;€&quot;\ * #,##0.00\-;_-&quot;€&quot;\ 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4"/>
      <color theme="6" tint="0.3999755851924192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Arial"/>
    </font>
    <font>
      <vertAlign val="superscript"/>
      <sz val="10"/>
      <color rgb="FF000000"/>
      <name val="Arial"/>
    </font>
    <font>
      <sz val="10"/>
      <color rgb="FF000000"/>
      <name val="Arial"/>
    </font>
  </fonts>
  <fills count="16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rgb="FF99CCFF"/>
        <bgColor indexed="31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31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31"/>
      </patternFill>
    </fill>
    <fill>
      <patternFill patternType="solid">
        <fgColor rgb="FFCCFFCC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4" borderId="8" xfId="0" applyNumberFormat="1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165" fontId="4" fillId="7" borderId="9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7" fillId="12" borderId="19" xfId="0" applyFont="1" applyFill="1" applyBorder="1" applyAlignment="1">
      <alignment horizontal="left" vertical="center" wrapText="1"/>
    </xf>
    <xf numFmtId="0" fontId="2" fillId="13" borderId="4" xfId="0" applyFont="1" applyFill="1" applyBorder="1" applyAlignment="1">
      <alignment horizontal="left" vertical="center" wrapText="1"/>
    </xf>
    <xf numFmtId="0" fontId="2" fillId="13" borderId="0" xfId="0" applyFont="1" applyFill="1" applyAlignment="1">
      <alignment horizontal="center" vertical="center" wrapText="1"/>
    </xf>
    <xf numFmtId="0" fontId="8" fillId="13" borderId="0" xfId="0" applyFont="1" applyFill="1" applyAlignment="1">
      <alignment horizontal="center" vertical="center" wrapText="1"/>
    </xf>
    <xf numFmtId="0" fontId="9" fillId="14" borderId="0" xfId="0" applyFont="1" applyFill="1" applyAlignment="1">
      <alignment horizontal="left" vertical="center" wrapText="1"/>
    </xf>
    <xf numFmtId="0" fontId="9" fillId="14" borderId="5" xfId="0" applyFont="1" applyFill="1" applyBorder="1" applyAlignment="1">
      <alignment horizontal="left" vertical="center" wrapText="1"/>
    </xf>
    <xf numFmtId="0" fontId="0" fillId="15" borderId="19" xfId="0" applyFill="1" applyBorder="1" applyAlignment="1">
      <alignment horizontal="center" vertical="center" wrapText="1"/>
    </xf>
    <xf numFmtId="165" fontId="4" fillId="7" borderId="20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left" vertical="center" wrapText="1"/>
    </xf>
    <xf numFmtId="0" fontId="0" fillId="7" borderId="20" xfId="0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164" fontId="3" fillId="4" borderId="33" xfId="0" applyNumberFormat="1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0" fillId="7" borderId="23" xfId="0" applyFill="1" applyBorder="1"/>
    <xf numFmtId="165" fontId="8" fillId="8" borderId="30" xfId="0" applyNumberFormat="1" applyFont="1" applyFill="1" applyBorder="1" applyAlignment="1">
      <alignment horizontal="left" vertical="center" wrapText="1"/>
    </xf>
    <xf numFmtId="165" fontId="8" fillId="9" borderId="31" xfId="0" applyNumberFormat="1" applyFont="1" applyFill="1" applyBorder="1"/>
    <xf numFmtId="0" fontId="4" fillId="5" borderId="21" xfId="0" applyFont="1" applyFill="1" applyBorder="1" applyAlignment="1" applyProtection="1">
      <alignment vertical="center" wrapText="1" shrinkToFit="1"/>
      <protection locked="0"/>
    </xf>
    <xf numFmtId="165" fontId="4" fillId="5" borderId="20" xfId="0" applyNumberFormat="1" applyFont="1" applyFill="1" applyBorder="1" applyAlignment="1" applyProtection="1">
      <alignment horizontal="center" vertical="center" wrapText="1"/>
      <protection locked="0"/>
    </xf>
    <xf numFmtId="166" fontId="0" fillId="5" borderId="20" xfId="0" applyNumberFormat="1" applyFill="1" applyBorder="1" applyProtection="1">
      <protection locked="0"/>
    </xf>
    <xf numFmtId="166" fontId="0" fillId="7" borderId="28" xfId="0" applyNumberFormat="1" applyFill="1" applyBorder="1"/>
    <xf numFmtId="0" fontId="8" fillId="8" borderId="11" xfId="0" applyFont="1" applyFill="1" applyBorder="1" applyAlignment="1">
      <alignment horizontal="left" vertical="center" wrapText="1"/>
    </xf>
    <xf numFmtId="165" fontId="8" fillId="8" borderId="13" xfId="0" applyNumberFormat="1" applyFont="1" applyFill="1" applyBorder="1" applyAlignment="1">
      <alignment horizontal="left" vertical="center" wrapText="1"/>
    </xf>
    <xf numFmtId="0" fontId="16" fillId="0" borderId="0" xfId="0" applyFont="1"/>
    <xf numFmtId="0" fontId="17" fillId="9" borderId="29" xfId="0" applyFont="1" applyFill="1" applyBorder="1" applyAlignment="1">
      <alignment horizontal="left" vertical="center" wrapText="1"/>
    </xf>
    <xf numFmtId="0" fontId="8" fillId="9" borderId="30" xfId="0" applyFont="1" applyFill="1" applyBorder="1" applyAlignment="1">
      <alignment horizontal="left" vertical="center"/>
    </xf>
    <xf numFmtId="0" fontId="17" fillId="9" borderId="30" xfId="0" applyFont="1" applyFill="1" applyBorder="1" applyAlignment="1">
      <alignment horizontal="center" vertical="center" wrapText="1"/>
    </xf>
    <xf numFmtId="0" fontId="17" fillId="9" borderId="30" xfId="0" applyFont="1" applyFill="1" applyBorder="1"/>
    <xf numFmtId="0" fontId="17" fillId="0" borderId="0" xfId="0" applyFont="1"/>
    <xf numFmtId="0" fontId="18" fillId="0" borderId="0" xfId="0" applyFont="1"/>
    <xf numFmtId="0" fontId="2" fillId="9" borderId="32" xfId="0" applyFont="1" applyFill="1" applyBorder="1" applyAlignment="1">
      <alignment horizontal="right"/>
    </xf>
    <xf numFmtId="0" fontId="13" fillId="0" borderId="0" xfId="0" applyFont="1"/>
    <xf numFmtId="0" fontId="19" fillId="0" borderId="27" xfId="0" applyFont="1" applyBorder="1" applyAlignment="1">
      <alignment vertical="top" wrapText="1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horizontal="left" vertical="center" wrapText="1"/>
    </xf>
    <xf numFmtId="44" fontId="2" fillId="9" borderId="19" xfId="1" applyFont="1" applyFill="1" applyBorder="1"/>
    <xf numFmtId="0" fontId="2" fillId="9" borderId="17" xfId="0" applyFont="1" applyFill="1" applyBorder="1" applyAlignment="1">
      <alignment horizontal="right"/>
    </xf>
    <xf numFmtId="0" fontId="0" fillId="0" borderId="35" xfId="0" applyBorder="1"/>
    <xf numFmtId="0" fontId="14" fillId="10" borderId="1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12" fillId="11" borderId="17" xfId="0" applyFont="1" applyFill="1" applyBorder="1" applyAlignment="1">
      <alignment vertical="center" wrapText="1"/>
    </xf>
    <xf numFmtId="0" fontId="5" fillId="11" borderId="18" xfId="0" applyFont="1" applyFill="1" applyBorder="1" applyAlignment="1">
      <alignment vertical="center" wrapText="1"/>
    </xf>
    <xf numFmtId="0" fontId="13" fillId="11" borderId="17" xfId="0" applyFont="1" applyFill="1" applyBorder="1" applyAlignment="1">
      <alignment horizontal="left" vertical="center" wrapText="1"/>
    </xf>
    <xf numFmtId="0" fontId="0" fillId="11" borderId="18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8" fillId="8" borderId="22" xfId="0" applyFont="1" applyFill="1" applyBorder="1" applyAlignment="1">
      <alignment horizontal="left" vertical="center" wrapText="1"/>
    </xf>
    <xf numFmtId="0" fontId="8" fillId="8" borderId="12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255B-7C78-4334-BB33-F6A36C6AF3B3}">
  <dimension ref="B2:G6"/>
  <sheetViews>
    <sheetView topLeftCell="A4" workbookViewId="0">
      <selection activeCell="B4" sqref="B4:F4"/>
    </sheetView>
  </sheetViews>
  <sheetFormatPr defaultRowHeight="15"/>
  <cols>
    <col min="2" max="5" width="24.140625" customWidth="1"/>
    <col min="6" max="6" width="28.85546875" customWidth="1"/>
    <col min="7" max="7" width="24.140625" customWidth="1"/>
  </cols>
  <sheetData>
    <row r="2" spans="2:7" ht="141.75" customHeight="1">
      <c r="B2" s="51" t="s">
        <v>0</v>
      </c>
      <c r="C2" s="52"/>
      <c r="D2" s="52"/>
      <c r="E2" s="52"/>
      <c r="F2" s="52"/>
      <c r="G2" s="53"/>
    </row>
    <row r="3" spans="2:7" ht="13.5" customHeight="1">
      <c r="B3" s="9"/>
      <c r="C3" s="10"/>
      <c r="D3" s="10"/>
      <c r="E3" s="10"/>
      <c r="F3" s="10"/>
      <c r="G3" s="11"/>
    </row>
    <row r="4" spans="2:7" ht="112.5" customHeight="1">
      <c r="B4" s="54" t="s">
        <v>1</v>
      </c>
      <c r="C4" s="55"/>
      <c r="D4" s="55"/>
      <c r="E4" s="55"/>
      <c r="F4" s="55"/>
      <c r="G4" s="12"/>
    </row>
    <row r="5" spans="2:7" ht="20.25">
      <c r="B5" s="13"/>
      <c r="C5" s="14"/>
      <c r="D5" s="14"/>
      <c r="E5" s="15"/>
      <c r="F5" s="16"/>
      <c r="G5" s="17"/>
    </row>
    <row r="6" spans="2:7" ht="282.75" customHeight="1">
      <c r="B6" s="56" t="s">
        <v>2</v>
      </c>
      <c r="C6" s="57"/>
      <c r="D6" s="57"/>
      <c r="E6" s="57"/>
      <c r="F6" s="57"/>
      <c r="G6" s="18"/>
    </row>
  </sheetData>
  <mergeCells count="3">
    <mergeCell ref="B2:G2"/>
    <mergeCell ref="B4:F4"/>
    <mergeCell ref="B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3A06-BC3C-405A-BF59-24E0A8E88286}">
  <dimension ref="A1:O27"/>
  <sheetViews>
    <sheetView tabSelected="1" zoomScale="80" zoomScaleNormal="80" workbookViewId="0">
      <selection activeCell="G15" sqref="G15"/>
    </sheetView>
  </sheetViews>
  <sheetFormatPr defaultRowHeight="15"/>
  <cols>
    <col min="1" max="1" width="56" customWidth="1"/>
    <col min="2" max="2" width="22.7109375" customWidth="1"/>
    <col min="3" max="3" width="11.5703125" customWidth="1"/>
    <col min="4" max="4" width="23.7109375" customWidth="1"/>
    <col min="5" max="5" width="9" customWidth="1"/>
    <col min="6" max="14" width="18.7109375" customWidth="1"/>
    <col min="15" max="15" width="25.5703125" customWidth="1"/>
  </cols>
  <sheetData>
    <row r="1" spans="1:15" ht="20.25" customHeight="1">
      <c r="A1" s="58" t="s">
        <v>3</v>
      </c>
      <c r="B1" s="59"/>
      <c r="C1" s="59"/>
      <c r="D1" s="60"/>
    </row>
    <row r="2" spans="1:15">
      <c r="A2" s="61"/>
      <c r="B2" s="62"/>
      <c r="C2" s="62"/>
      <c r="D2" s="63"/>
    </row>
    <row r="3" spans="1:15">
      <c r="A3" s="1" t="s">
        <v>4</v>
      </c>
      <c r="B3" s="8" t="s">
        <v>5</v>
      </c>
      <c r="C3" s="2" t="s">
        <v>6</v>
      </c>
      <c r="D3" s="3"/>
    </row>
    <row r="4" spans="1:15" ht="24.75" customHeight="1">
      <c r="A4" s="30"/>
      <c r="B4" s="31"/>
      <c r="C4" s="4">
        <v>2</v>
      </c>
      <c r="D4" s="5"/>
    </row>
    <row r="5" spans="1:15" s="36" customFormat="1" ht="20.25" thickTop="1" thickBot="1">
      <c r="A5" s="34"/>
      <c r="B5" s="64" t="s">
        <v>7</v>
      </c>
      <c r="C5" s="65"/>
      <c r="D5" s="35">
        <f>SUM(B4*2)</f>
        <v>0</v>
      </c>
    </row>
    <row r="6" spans="1:15" s="36" customFormat="1" ht="30.75" customHeight="1" thickBot="1">
      <c r="A6" s="46"/>
      <c r="B6" s="46"/>
      <c r="C6" s="46"/>
      <c r="D6" s="47"/>
    </row>
    <row r="7" spans="1:15" ht="51.75" customHeight="1">
      <c r="A7" s="22" t="s">
        <v>8</v>
      </c>
      <c r="B7" s="23" t="s">
        <v>9</v>
      </c>
      <c r="C7" s="23" t="s">
        <v>6</v>
      </c>
      <c r="D7" s="25"/>
      <c r="E7" s="23" t="s">
        <v>10</v>
      </c>
      <c r="F7" s="26" t="s">
        <v>11</v>
      </c>
      <c r="G7" s="23" t="s">
        <v>12</v>
      </c>
      <c r="H7" s="23" t="s">
        <v>13</v>
      </c>
      <c r="I7" s="23" t="s">
        <v>14</v>
      </c>
      <c r="J7" s="23" t="s">
        <v>15</v>
      </c>
      <c r="K7" s="23" t="s">
        <v>16</v>
      </c>
      <c r="L7" s="23" t="s">
        <v>17</v>
      </c>
      <c r="M7" s="23" t="s">
        <v>18</v>
      </c>
      <c r="N7" s="23" t="s">
        <v>19</v>
      </c>
      <c r="O7" s="24" t="s">
        <v>20</v>
      </c>
    </row>
    <row r="8" spans="1:15" ht="66.75" customHeight="1">
      <c r="A8" s="45" t="s">
        <v>21</v>
      </c>
      <c r="B8" s="19"/>
      <c r="C8" s="21">
        <v>2</v>
      </c>
      <c r="D8" s="19"/>
      <c r="E8" s="27"/>
      <c r="F8" s="32"/>
      <c r="G8" s="32"/>
      <c r="H8" s="32"/>
      <c r="I8" s="32"/>
      <c r="J8" s="32"/>
      <c r="K8" s="32"/>
      <c r="L8" s="32"/>
      <c r="M8" s="32"/>
      <c r="N8" s="32"/>
      <c r="O8" s="33"/>
    </row>
    <row r="9" spans="1:15" s="41" customFormat="1" ht="18.75" thickBot="1">
      <c r="A9" s="37"/>
      <c r="B9" s="38" t="s">
        <v>22</v>
      </c>
      <c r="C9" s="39"/>
      <c r="D9" s="28"/>
      <c r="E9" s="40"/>
      <c r="F9" s="28">
        <f>F8</f>
        <v>0</v>
      </c>
      <c r="G9" s="28">
        <f t="shared" ref="G9:N9" si="0">G8</f>
        <v>0</v>
      </c>
      <c r="H9" s="28">
        <f t="shared" si="0"/>
        <v>0</v>
      </c>
      <c r="I9" s="28">
        <f t="shared" si="0"/>
        <v>0</v>
      </c>
      <c r="J9" s="28">
        <f t="shared" si="0"/>
        <v>0</v>
      </c>
      <c r="K9" s="28">
        <f t="shared" si="0"/>
        <v>0</v>
      </c>
      <c r="L9" s="28">
        <f>L8</f>
        <v>0</v>
      </c>
      <c r="M9" s="28">
        <f>M8</f>
        <v>0</v>
      </c>
      <c r="N9" s="28">
        <f t="shared" si="0"/>
        <v>0</v>
      </c>
      <c r="O9" s="29" cm="1">
        <f t="array" ref="O9">SUM(F9:N9*2)</f>
        <v>0</v>
      </c>
    </row>
    <row r="10" spans="1:15" ht="15.75" thickBot="1"/>
    <row r="11" spans="1:15" s="42" customFormat="1" ht="21.75" thickBot="1">
      <c r="A11" s="43" t="s">
        <v>23</v>
      </c>
      <c r="B11" s="48">
        <f>D5+O9</f>
        <v>0</v>
      </c>
    </row>
    <row r="13" spans="1:15">
      <c r="A13" s="44"/>
    </row>
    <row r="14" spans="1:15">
      <c r="A14" s="58" t="s">
        <v>3</v>
      </c>
      <c r="B14" s="59"/>
      <c r="C14" s="59"/>
      <c r="D14" s="60"/>
    </row>
    <row r="15" spans="1:15">
      <c r="A15" s="61"/>
      <c r="B15" s="62"/>
      <c r="C15" s="62"/>
      <c r="D15" s="63"/>
    </row>
    <row r="16" spans="1:15">
      <c r="A16" s="1" t="s">
        <v>24</v>
      </c>
      <c r="B16" s="8" t="s">
        <v>5</v>
      </c>
      <c r="C16" s="2" t="s">
        <v>6</v>
      </c>
      <c r="D16" s="3"/>
    </row>
    <row r="17" spans="1:15" ht="24" customHeight="1">
      <c r="A17" s="30"/>
      <c r="B17" s="31"/>
      <c r="C17" s="4">
        <v>4</v>
      </c>
      <c r="D17" s="5"/>
    </row>
    <row r="18" spans="1:15" ht="20.25" thickTop="1" thickBot="1">
      <c r="A18" s="34"/>
      <c r="B18" s="64" t="s">
        <v>7</v>
      </c>
      <c r="C18" s="65"/>
      <c r="D18" s="35">
        <f>SUM(B17*4)</f>
        <v>0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 ht="19.5" thickBot="1">
      <c r="A19" s="46"/>
      <c r="B19" s="46"/>
      <c r="C19" s="46"/>
      <c r="D19" s="47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 ht="30">
      <c r="A20" s="22" t="s">
        <v>8</v>
      </c>
      <c r="B20" s="23" t="s">
        <v>9</v>
      </c>
      <c r="C20" s="23" t="s">
        <v>6</v>
      </c>
      <c r="D20" s="25"/>
      <c r="E20" s="23" t="s">
        <v>10</v>
      </c>
      <c r="F20" s="26" t="s">
        <v>11</v>
      </c>
      <c r="G20" s="23" t="s">
        <v>12</v>
      </c>
      <c r="H20" s="23" t="s">
        <v>13</v>
      </c>
      <c r="I20" s="23" t="s">
        <v>14</v>
      </c>
      <c r="J20" s="23" t="s">
        <v>15</v>
      </c>
      <c r="K20" s="23" t="s">
        <v>16</v>
      </c>
      <c r="L20" s="23" t="s">
        <v>17</v>
      </c>
      <c r="M20" s="23" t="s">
        <v>18</v>
      </c>
      <c r="N20" s="23" t="s">
        <v>19</v>
      </c>
      <c r="O20" s="24" t="s">
        <v>20</v>
      </c>
    </row>
    <row r="21" spans="1:15" ht="57">
      <c r="A21" s="45" t="s">
        <v>21</v>
      </c>
      <c r="B21" s="19"/>
      <c r="C21" s="21">
        <v>4</v>
      </c>
      <c r="D21" s="19"/>
      <c r="E21" s="27"/>
      <c r="F21" s="32"/>
      <c r="G21" s="32"/>
      <c r="H21" s="32"/>
      <c r="I21" s="32"/>
      <c r="J21" s="32"/>
      <c r="K21" s="32"/>
      <c r="L21" s="32"/>
      <c r="M21" s="32"/>
      <c r="N21" s="32"/>
      <c r="O21" s="33"/>
    </row>
    <row r="22" spans="1:15" ht="18.75" thickBot="1">
      <c r="A22" s="37"/>
      <c r="B22" s="38" t="s">
        <v>22</v>
      </c>
      <c r="C22" s="39"/>
      <c r="D22" s="28"/>
      <c r="E22" s="40"/>
      <c r="F22" s="28">
        <f>F21</f>
        <v>0</v>
      </c>
      <c r="G22" s="28">
        <f t="shared" ref="G22:K22" si="1">G21</f>
        <v>0</v>
      </c>
      <c r="H22" s="28">
        <f t="shared" si="1"/>
        <v>0</v>
      </c>
      <c r="I22" s="28">
        <f t="shared" si="1"/>
        <v>0</v>
      </c>
      <c r="J22" s="28">
        <f t="shared" si="1"/>
        <v>0</v>
      </c>
      <c r="K22" s="28">
        <f t="shared" si="1"/>
        <v>0</v>
      </c>
      <c r="L22" s="28">
        <f>L21</f>
        <v>0</v>
      </c>
      <c r="M22" s="28">
        <f>M21</f>
        <v>0</v>
      </c>
      <c r="N22" s="28">
        <f t="shared" ref="N22" si="2">N21</f>
        <v>0</v>
      </c>
      <c r="O22" s="29" cm="1">
        <f t="array" ref="O22">SUM(F22:N220*4)</f>
        <v>0</v>
      </c>
    </row>
    <row r="23" spans="1:15" ht="15.75" thickBot="1"/>
    <row r="24" spans="1:15" ht="21" thickBot="1">
      <c r="A24" s="43" t="s">
        <v>23</v>
      </c>
      <c r="B24" s="48">
        <f>D18+O22</f>
        <v>0</v>
      </c>
      <c r="C24" s="50"/>
    </row>
    <row r="26" spans="1:15" ht="15.75" thickBot="1"/>
    <row r="27" spans="1:15" ht="21" thickBot="1">
      <c r="A27" s="49" t="s">
        <v>25</v>
      </c>
      <c r="B27" s="48">
        <f>B11+B24</f>
        <v>0</v>
      </c>
    </row>
  </sheetData>
  <sheetProtection algorithmName="SHA-512" hashValue="13Ag5guBEYJwmKtXUDCBuUqhDSIX2qRHFcy2Vh2EECqpXu8HFGLaeOVTrFKA7Bd70OD8xZq2nSdOQjoPjdgiJg==" saltValue="omtbPHwAMFOfceLncp7R4w==" spinCount="100000" sheet="1" objects="1" scenarios="1"/>
  <protectedRanges>
    <protectedRange algorithmName="SHA-512" hashValue="A6lXbdH6/y9iWGtC9T++N6ZhvUQ6LB0L5A3tjhMsbo9LJADB6lwKwYT1E9fwvF434+SD1NV/E+a34sOyb5mHjw==" saltValue="gnbZPajiBbWmdvqFWpYecQ==" spinCount="100000" sqref="A4:B4 F8:N8 A17:B17 F21:N21" name="in te vullen prijzen"/>
  </protectedRanges>
  <mergeCells count="4">
    <mergeCell ref="A1:D2"/>
    <mergeCell ref="B5:C5"/>
    <mergeCell ref="A14:D15"/>
    <mergeCell ref="B18:C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04B3-A90A-415D-A8FC-A86AE9E345A6}">
  <dimension ref="A1:O15"/>
  <sheetViews>
    <sheetView zoomScale="80" zoomScaleNormal="80" workbookViewId="0">
      <selection activeCell="B4" sqref="B4"/>
    </sheetView>
  </sheetViews>
  <sheetFormatPr defaultRowHeight="15"/>
  <cols>
    <col min="1" max="1" width="56" customWidth="1"/>
    <col min="2" max="2" width="22.7109375" customWidth="1"/>
    <col min="3" max="3" width="11.5703125" customWidth="1"/>
    <col min="4" max="4" width="23.7109375" customWidth="1"/>
    <col min="5" max="5" width="9" customWidth="1"/>
    <col min="6" max="14" width="18.7109375" customWidth="1"/>
    <col min="15" max="15" width="25.5703125" customWidth="1"/>
  </cols>
  <sheetData>
    <row r="1" spans="1:15" ht="20.25" customHeight="1">
      <c r="A1" s="58" t="s">
        <v>26</v>
      </c>
      <c r="B1" s="59"/>
      <c r="C1" s="59"/>
      <c r="D1" s="60"/>
    </row>
    <row r="2" spans="1:15">
      <c r="A2" s="61"/>
      <c r="B2" s="62"/>
      <c r="C2" s="62"/>
      <c r="D2" s="63"/>
    </row>
    <row r="3" spans="1:15">
      <c r="A3" s="1" t="s">
        <v>4</v>
      </c>
      <c r="B3" s="8" t="s">
        <v>5</v>
      </c>
      <c r="C3" s="2" t="s">
        <v>6</v>
      </c>
      <c r="D3" s="3"/>
    </row>
    <row r="4" spans="1:15" ht="24.75" customHeight="1">
      <c r="A4" s="30" t="s">
        <v>27</v>
      </c>
      <c r="B4" s="31"/>
      <c r="C4" s="4">
        <v>1</v>
      </c>
      <c r="D4" s="5"/>
    </row>
    <row r="5" spans="1:15" s="36" customFormat="1" ht="18.75">
      <c r="A5" s="34"/>
      <c r="B5" s="64" t="s">
        <v>7</v>
      </c>
      <c r="C5" s="65"/>
      <c r="D5" s="35">
        <f>SUM(B4:B4)</f>
        <v>0</v>
      </c>
    </row>
    <row r="6" spans="1:15" ht="23.25">
      <c r="A6" s="6"/>
      <c r="B6" s="7"/>
      <c r="C6" s="7"/>
      <c r="D6" s="20"/>
    </row>
    <row r="7" spans="1:15" ht="30">
      <c r="A7" s="22" t="s">
        <v>8</v>
      </c>
      <c r="B7" s="23" t="s">
        <v>9</v>
      </c>
      <c r="C7" s="23" t="s">
        <v>6</v>
      </c>
      <c r="D7" s="25"/>
      <c r="E7" s="23" t="s">
        <v>10</v>
      </c>
      <c r="F7" s="26" t="s">
        <v>11</v>
      </c>
      <c r="G7" s="23" t="s">
        <v>12</v>
      </c>
      <c r="H7" s="23" t="s">
        <v>13</v>
      </c>
      <c r="I7" s="23" t="s">
        <v>14</v>
      </c>
      <c r="J7" s="23" t="s">
        <v>15</v>
      </c>
      <c r="K7" s="23" t="s">
        <v>16</v>
      </c>
      <c r="L7" s="23" t="s">
        <v>17</v>
      </c>
      <c r="M7" s="23" t="s">
        <v>18</v>
      </c>
      <c r="N7" s="23" t="s">
        <v>19</v>
      </c>
      <c r="O7" s="24" t="s">
        <v>20</v>
      </c>
    </row>
    <row r="8" spans="1:15" ht="66.75" customHeight="1">
      <c r="A8" s="45" t="s">
        <v>21</v>
      </c>
      <c r="B8" s="19"/>
      <c r="C8" s="21">
        <v>1</v>
      </c>
      <c r="D8" s="19"/>
      <c r="E8" s="27"/>
      <c r="F8" s="32"/>
      <c r="G8" s="32"/>
      <c r="H8" s="32"/>
      <c r="I8" s="32"/>
      <c r="J8" s="32"/>
      <c r="K8" s="32"/>
      <c r="L8" s="32"/>
      <c r="M8" s="32"/>
      <c r="N8" s="32"/>
      <c r="O8" s="33"/>
    </row>
    <row r="9" spans="1:15" s="41" customFormat="1" ht="18">
      <c r="A9" s="37"/>
      <c r="B9" s="38" t="s">
        <v>22</v>
      </c>
      <c r="C9" s="39"/>
      <c r="D9" s="28"/>
      <c r="E9" s="40"/>
      <c r="F9" s="28">
        <f>F8</f>
        <v>0</v>
      </c>
      <c r="G9" s="28">
        <f t="shared" ref="G9:N9" si="0">G8</f>
        <v>0</v>
      </c>
      <c r="H9" s="28">
        <f t="shared" si="0"/>
        <v>0</v>
      </c>
      <c r="I9" s="28">
        <f t="shared" si="0"/>
        <v>0</v>
      </c>
      <c r="J9" s="28">
        <f t="shared" si="0"/>
        <v>0</v>
      </c>
      <c r="K9" s="28">
        <f t="shared" si="0"/>
        <v>0</v>
      </c>
      <c r="L9" s="28">
        <f>L8</f>
        <v>0</v>
      </c>
      <c r="M9" s="28">
        <f>M8</f>
        <v>0</v>
      </c>
      <c r="N9" s="28">
        <f t="shared" si="0"/>
        <v>0</v>
      </c>
      <c r="O9" s="29">
        <f>SUM(F9:N9)</f>
        <v>0</v>
      </c>
    </row>
    <row r="12" spans="1:15" ht="15.75" thickBot="1"/>
    <row r="13" spans="1:15" s="42" customFormat="1" ht="21.75" thickBot="1">
      <c r="A13" s="43" t="s">
        <v>25</v>
      </c>
      <c r="B13" s="48">
        <f>O9+D5</f>
        <v>0</v>
      </c>
    </row>
    <row r="15" spans="1:15">
      <c r="A15" s="44"/>
    </row>
  </sheetData>
  <sheetProtection algorithmName="SHA-512" hashValue="0EyhiylFg4z0T8fOJ7XnjHR5+cOhXJ6vQoQ6l3IXoe4hw76AS+RB0THH86t/729ut3bj8VQJy+ve78r9yfmqGg==" saltValue="O9yuUa0OlmkM6UBVqp8pzA==" spinCount="100000" sheet="1" objects="1" scenarios="1"/>
  <protectedRanges>
    <protectedRange algorithmName="SHA-512" hashValue="A6lXbdH6/y9iWGtC9T++N6ZhvUQ6LB0L5A3tjhMsbo9LJADB6lwKwYT1E9fwvF434+SD1NV/E+a34sOyb5mHjw==" saltValue="gnbZPajiBbWmdvqFWpYecQ==" spinCount="100000" sqref="A4:B4 F8:N8" name="in te vullen prijzen"/>
  </protectedRanges>
  <mergeCells count="2">
    <mergeCell ref="A1:D2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DFE7118E999244A87DB0CBA0AE77D0" ma:contentTypeVersion="4" ma:contentTypeDescription="Een nieuw document maken." ma:contentTypeScope="" ma:versionID="0c9622be82846bbfa048bfceecb5bb97">
  <xsd:schema xmlns:xsd="http://www.w3.org/2001/XMLSchema" xmlns:xs="http://www.w3.org/2001/XMLSchema" xmlns:p="http://schemas.microsoft.com/office/2006/metadata/properties" xmlns:ns2="ec020014-4f37-471e-85f1-2c8e434c8440" targetNamespace="http://schemas.microsoft.com/office/2006/metadata/properties" ma:root="true" ma:fieldsID="825640fe4e262e140bb98db5eb5e6bbe" ns2:_="">
    <xsd:import namespace="ec020014-4f37-471e-85f1-2c8e434c8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20014-4f37-471e-85f1-2c8e434c84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9B2298-184C-4458-B908-3615F307E7D2}"/>
</file>

<file path=customXml/itemProps2.xml><?xml version="1.0" encoding="utf-8"?>
<ds:datastoreItem xmlns:ds="http://schemas.openxmlformats.org/officeDocument/2006/customXml" ds:itemID="{E9851477-6E43-4BBD-94DE-5AAE890FB0FB}"/>
</file>

<file path=customXml/itemProps3.xml><?xml version="1.0" encoding="utf-8"?>
<ds:datastoreItem xmlns:ds="http://schemas.openxmlformats.org/officeDocument/2006/customXml" ds:itemID="{6F84F72E-B880-46BB-81EE-F6F13EF26A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Anniek Hoogendorp - Karathanos</dc:creator>
  <cp:keywords/>
  <dc:description/>
  <cp:lastModifiedBy>David de Vries</cp:lastModifiedBy>
  <cp:revision/>
  <dcterms:created xsi:type="dcterms:W3CDTF">2024-08-05T07:23:06Z</dcterms:created>
  <dcterms:modified xsi:type="dcterms:W3CDTF">2025-07-09T08:30:37Z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0x010100ABDFE7118E999244A87DB0CBA0AE77D0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  <property fmtid="{D5CDD505-2E9C-101B-9397-08002B2CF9AE}" pid="7" name="Order">
    <vt:r8>2680100</vt:r8>
  </property>
</Properties>
</file>