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thony\Desktop\"/>
    </mc:Choice>
  </mc:AlternateContent>
  <xr:revisionPtr revIDLastSave="0" documentId="13_ncr:1_{1D616DCF-0EE7-4F8F-B672-D6116AF18181}" xr6:coauthVersionLast="47" xr6:coauthVersionMax="47" xr10:uidLastSave="{00000000-0000-0000-0000-000000000000}"/>
  <bookViews>
    <workbookView xWindow="-98" yWindow="-98" windowWidth="19396" windowHeight="11475" tabRatio="689" xr2:uid="{6D60F8E0-1995-4A6A-9BF8-266FE2567378}"/>
  </bookViews>
  <sheets>
    <sheet name="Voorblad" sheetId="1" r:id="rId1"/>
    <sheet name="Instructies" sheetId="2" r:id="rId2"/>
    <sheet name="Totale Fictieve Inschrijfprijs" sheetId="4" r:id="rId3"/>
    <sheet name="Implementatie" sheetId="5" r:id="rId4"/>
    <sheet name="Exploitatie" sheetId="6" r:id="rId5"/>
    <sheet name="Kosten tijdens Looptijd" sheetId="7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" i="6" l="1"/>
  <c r="E25" i="6" l="1"/>
  <c r="F25" i="6" s="1"/>
  <c r="D43" i="6"/>
  <c r="F33" i="6"/>
  <c r="G33" i="6" s="1"/>
  <c r="H33" i="6" s="1"/>
  <c r="I33" i="6" s="1"/>
  <c r="J33" i="6" s="1"/>
  <c r="K33" i="6" s="1"/>
  <c r="L33" i="6" s="1"/>
  <c r="E26" i="6"/>
  <c r="F26" i="6" s="1"/>
  <c r="J10" i="6"/>
  <c r="I10" i="6"/>
  <c r="H10" i="6"/>
  <c r="G10" i="6"/>
  <c r="F10" i="6"/>
  <c r="J9" i="6"/>
  <c r="I9" i="6"/>
  <c r="H9" i="6"/>
  <c r="G9" i="6"/>
  <c r="F9" i="6"/>
  <c r="J8" i="6"/>
  <c r="I8" i="6"/>
  <c r="H8" i="6"/>
  <c r="G8" i="6"/>
  <c r="F8" i="6"/>
  <c r="F34" i="6" l="1"/>
  <c r="C10" i="4" s="1"/>
  <c r="G34" i="6"/>
  <c r="D10" i="4" s="1"/>
  <c r="H25" i="6"/>
  <c r="G25" i="6"/>
  <c r="F27" i="6"/>
  <c r="D9" i="4" s="1"/>
  <c r="G26" i="6"/>
  <c r="I26" i="6" s="1"/>
  <c r="J26" i="6" s="1"/>
  <c r="K26" i="6" s="1"/>
  <c r="H26" i="6"/>
  <c r="E27" i="6"/>
  <c r="C9" i="4" s="1"/>
  <c r="C7" i="5"/>
  <c r="H34" i="6" l="1"/>
  <c r="E10" i="4" s="1"/>
  <c r="I34" i="6"/>
  <c r="F10" i="4" s="1"/>
  <c r="I25" i="6"/>
  <c r="G27" i="6"/>
  <c r="E9" i="4" s="1"/>
  <c r="H27" i="6"/>
  <c r="F9" i="4" s="1"/>
  <c r="J34" i="6" l="1"/>
  <c r="G10" i="4" s="1"/>
  <c r="I27" i="6"/>
  <c r="G9" i="4" s="1"/>
  <c r="J25" i="6"/>
  <c r="M43" i="6"/>
  <c r="L43" i="6"/>
  <c r="K43" i="6"/>
  <c r="J43" i="6"/>
  <c r="I43" i="6"/>
  <c r="H43" i="6"/>
  <c r="G43" i="6"/>
  <c r="K34" i="6" l="1"/>
  <c r="H10" i="4" s="1"/>
  <c r="L34" i="6"/>
  <c r="I10" i="4" s="1"/>
  <c r="J27" i="6"/>
  <c r="H9" i="4" s="1"/>
  <c r="K25" i="6"/>
  <c r="K27" i="6" s="1"/>
  <c r="I9" i="4" s="1"/>
  <c r="F7" i="6"/>
  <c r="F11" i="6" s="1"/>
  <c r="G7" i="6"/>
  <c r="H7" i="6"/>
  <c r="I7" i="6"/>
  <c r="J7" i="6"/>
  <c r="J11" i="6" s="1"/>
  <c r="J44" i="6"/>
  <c r="J9" i="4" l="1"/>
  <c r="J10" i="4"/>
  <c r="G11" i="6"/>
  <c r="I11" i="6"/>
  <c r="H11" i="6"/>
  <c r="F11" i="4"/>
  <c r="F7" i="4" l="1"/>
  <c r="G7" i="4"/>
  <c r="G44" i="6" l="1"/>
  <c r="M44" i="6"/>
  <c r="L44" i="6"/>
  <c r="E17" i="6"/>
  <c r="E18" i="6"/>
  <c r="K44" i="6"/>
  <c r="I44" i="6"/>
  <c r="H44" i="6"/>
  <c r="F17" i="6" l="1"/>
  <c r="G17" i="6" s="1"/>
  <c r="I17" i="6" s="1"/>
  <c r="J17" i="6" s="1"/>
  <c r="K17" i="6" s="1"/>
  <c r="E19" i="6"/>
  <c r="C8" i="4" s="1"/>
  <c r="F18" i="6"/>
  <c r="G18" i="6" s="1"/>
  <c r="I18" i="6" s="1"/>
  <c r="J18" i="6" s="1"/>
  <c r="E11" i="4"/>
  <c r="D7" i="4"/>
  <c r="C7" i="4"/>
  <c r="E7" i="4"/>
  <c r="G11" i="4"/>
  <c r="D11" i="4"/>
  <c r="H11" i="4"/>
  <c r="C11" i="4"/>
  <c r="I11" i="4"/>
  <c r="H17" i="6" l="1"/>
  <c r="F19" i="6"/>
  <c r="D8" i="4" s="1"/>
  <c r="D12" i="4" s="1"/>
  <c r="K18" i="6"/>
  <c r="K19" i="6" s="1"/>
  <c r="J19" i="6"/>
  <c r="H18" i="6"/>
  <c r="G19" i="6"/>
  <c r="E8" i="4" s="1"/>
  <c r="E12" i="4" s="1"/>
  <c r="J7" i="4"/>
  <c r="J11" i="4"/>
  <c r="I19" i="6"/>
  <c r="H19" i="6" l="1"/>
  <c r="F8" i="4"/>
  <c r="F12" i="4" s="1"/>
  <c r="H8" i="4" l="1"/>
  <c r="H12" i="4" s="1"/>
  <c r="G8" i="4"/>
  <c r="G12" i="4" s="1"/>
  <c r="I8" i="4"/>
  <c r="I12" i="4" s="1"/>
  <c r="C6" i="4"/>
  <c r="C12" i="4" s="1"/>
  <c r="J6" i="4" l="1"/>
  <c r="J8" i="4"/>
  <c r="J12" i="4" l="1"/>
</calcChain>
</file>

<file path=xl/sharedStrings.xml><?xml version="1.0" encoding="utf-8"?>
<sst xmlns="http://schemas.openxmlformats.org/spreadsheetml/2006/main" count="168" uniqueCount="100">
  <si>
    <t>EA Multifunctionals
Tilburg University</t>
  </si>
  <si>
    <t>Kenmerk: TiU/FS03225</t>
  </si>
  <si>
    <t>Datum:</t>
  </si>
  <si>
    <t>Versie:</t>
  </si>
  <si>
    <t>Bedrijfsnaam:</t>
  </si>
  <si>
    <t>Naam ondertekenaar:</t>
  </si>
  <si>
    <t>Functie:</t>
  </si>
  <si>
    <t>Handtekening:</t>
  </si>
  <si>
    <t>Instructies</t>
  </si>
  <si>
    <t>Beveiligd</t>
  </si>
  <si>
    <t>De wit gemarkeerde cellen in de achterliggende tabbladen mogen door Inschrijver niet worden veranderd.</t>
  </si>
  <si>
    <t>Invullen</t>
  </si>
  <si>
    <t>De licht groen gemarkeerde cellen in de achterliggende tabbladen dienen door Inschrijver te worden ingevuld
(ook op het Voorblad; Datum, Versienummer, Inschrijver en Handtekening).</t>
  </si>
  <si>
    <t>Toelichting</t>
  </si>
  <si>
    <t>De blauw gemarkeerde cellen bevatten aanvullende toelichting / instructies voor Inschijver voor het invullen van de gevraagde prijsinformatie. Voor aanvullende achtergrondinformatie met betrekking tot de verschillende onderdelen uit dit prijzenblad wordt verwezen naar het Beschrijvend document.</t>
  </si>
  <si>
    <t>Totalen</t>
  </si>
  <si>
    <t>De grijs gemarkeerde cellen bevatten de berekende totalen ten behoeve van de TFI berekening.</t>
  </si>
  <si>
    <t>TFI</t>
  </si>
  <si>
    <t>Totale Fictieve Inschrijfprijs</t>
  </si>
  <si>
    <t>Samenvatting opgegeven kosten</t>
  </si>
  <si>
    <t>Initiële looptijd</t>
  </si>
  <si>
    <t>Verlenging</t>
  </si>
  <si>
    <t>Onderdeel</t>
  </si>
  <si>
    <t>Jaar 1</t>
  </si>
  <si>
    <t>Jaar 2</t>
  </si>
  <si>
    <t>Jaar 3</t>
  </si>
  <si>
    <t>Jaar 4</t>
  </si>
  <si>
    <t>Jaar 5</t>
  </si>
  <si>
    <t>Jaar 6</t>
  </si>
  <si>
    <t>Jaar 7</t>
  </si>
  <si>
    <t>Totaal TFI</t>
  </si>
  <si>
    <t>Tabel 1: Eenmalige implementatiekosten</t>
  </si>
  <si>
    <t>Tabel 2: Huur Apparatuur</t>
  </si>
  <si>
    <t>Tabel 3: Verbruik Afdrukken</t>
  </si>
  <si>
    <t>Tabel 4: Papier</t>
  </si>
  <si>
    <t>Tabel 5: Fleetmanagement</t>
  </si>
  <si>
    <t>Tabel 6: Software</t>
  </si>
  <si>
    <t>Totaal</t>
  </si>
  <si>
    <t>Implementatie</t>
  </si>
  <si>
    <t xml:space="preserve">Tabel 1: Eenmalige implementatiekosten </t>
  </si>
  <si>
    <t>Tarief</t>
  </si>
  <si>
    <t>Eenmalige implementatiekosten</t>
  </si>
  <si>
    <t xml:space="preserve">Subtotaal  </t>
  </si>
  <si>
    <t>- In de bovenstaande tabel vult Inschrijver de algemene kosten voor de totale Implementatie in (zie Programma van Eisen voor de definitie).</t>
  </si>
  <si>
    <t>- De kosten voor de Implementatie zijn all-in kosten voor het opleveren van de Apparatuur en Software tot de volledige ingebruikname door de eindgebruikers.</t>
  </si>
  <si>
    <t>Exploitatie</t>
  </si>
  <si>
    <t>Huurprijs per jaar</t>
  </si>
  <si>
    <t>Initiële Looptijd</t>
  </si>
  <si>
    <t xml:space="preserve">Type </t>
  </si>
  <si>
    <t>Model conform eisen PVE</t>
  </si>
  <si>
    <t>Aantal
(Indicatief)</t>
  </si>
  <si>
    <t>Huurprijs per Apparaat</t>
  </si>
  <si>
    <t>Type 1</t>
  </si>
  <si>
    <t>-</t>
  </si>
  <si>
    <t>Type 2</t>
  </si>
  <si>
    <t>Type 3</t>
  </si>
  <si>
    <t>Type 4</t>
  </si>
  <si>
    <t>Afdrukkosten per jaar</t>
  </si>
  <si>
    <t>Type Print</t>
  </si>
  <si>
    <t>Volume per maand</t>
  </si>
  <si>
    <t>Afdrukprijs</t>
  </si>
  <si>
    <t>Mono</t>
  </si>
  <si>
    <t>Kleur</t>
  </si>
  <si>
    <t>Papierkosten per jaar</t>
  </si>
  <si>
    <t>Prijs per vel</t>
  </si>
  <si>
    <t>A4</t>
  </si>
  <si>
    <t>A3</t>
  </si>
  <si>
    <t>Kosten dienstverlening per jaar</t>
  </si>
  <si>
    <t>Tabel 5: Dienstverlening</t>
  </si>
  <si>
    <t>Dienstverlening</t>
  </si>
  <si>
    <t>Aantal uur 
per maand</t>
  </si>
  <si>
    <t>Prijs per uur</t>
  </si>
  <si>
    <t>Softwarekosten per jaar</t>
  </si>
  <si>
    <t>Oplossing conform eisen PVE</t>
  </si>
  <si>
    <t>Aantal
t.b.h. TFI</t>
  </si>
  <si>
    <t>Printmanagementsoftware (cloudoplossing)</t>
  </si>
  <si>
    <t>Tabel 7: uurtarieven</t>
  </si>
  <si>
    <t>Type ondersteuning</t>
  </si>
  <si>
    <t>Projectmanager</t>
  </si>
  <si>
    <t>Solution consultant</t>
  </si>
  <si>
    <t>Software engineer</t>
  </si>
  <si>
    <t>Hardware engineer</t>
  </si>
  <si>
    <t>Tabel 8: Leverings- en verhuiskosten</t>
  </si>
  <si>
    <t>Type</t>
  </si>
  <si>
    <t>Levering</t>
  </si>
  <si>
    <t>Verhuizing extern</t>
  </si>
  <si>
    <t>Tabel 9: Verbruiksartikelen</t>
  </si>
  <si>
    <t>Soort</t>
  </si>
  <si>
    <t>Nietjes Type 2</t>
  </si>
  <si>
    <t>Nietjes Type 3</t>
  </si>
  <si>
    <t>Fleetmanagement en service</t>
  </si>
  <si>
    <t>Verhuizing intern op campus</t>
  </si>
  <si>
    <t>Verhuizing intern binnen hetzelfde gebouw</t>
  </si>
  <si>
    <t>Maandelijkse kosten p/st
jaar 1 t/m 5</t>
  </si>
  <si>
    <t>Maandelijkse kosten p/st
jaar 6 &amp; 7</t>
  </si>
  <si>
    <t>Overige mogelijke kosten tijdens looptijd</t>
  </si>
  <si>
    <t>- De Inschrijver dient een maandelijks aantal uren op te geven, met een minimum van 60 uur en een maximum van 80 uur.</t>
  </si>
  <si>
    <t>- De door de Inschrijver opgegeven eenmalige implementatiekosten bedragen maximaal € 35.000,--.</t>
  </si>
  <si>
    <t xml:space="preserve">- Overschrijding van de bandbreedte van 60–80 uur per maand leidt ot uitsluiting van de aanbestedingsprocedure. </t>
  </si>
  <si>
    <t>Tarief gebaseerd op 1.000 nietjes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</si>
</sst>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_ * #,##0_ ;_ * \-#,##0_ ;_ * &quot;-&quot;??_ ;_ @_ "/>
    <numFmt numFmtId="166" formatCode="_ &quot;€&quot;\ * #,##0.0000_ ;_ &quot;€&quot;\ * \-#,##0.0000_ ;_ &quot;€&quot;\ * &quot;-&quot;??_ ;_ @_ "/>
    <numFmt numFmtId="167" formatCode="#,##0_ ;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itillium Web"/>
    </font>
    <font>
      <sz val="11"/>
      <color theme="1"/>
      <name val="Titillium Web"/>
    </font>
    <font>
      <b/>
      <sz val="11"/>
      <color theme="1"/>
      <name val="Titillium Web"/>
    </font>
    <font>
      <b/>
      <sz val="11"/>
      <name val="Titillium Web"/>
    </font>
    <font>
      <b/>
      <sz val="11"/>
      <color theme="0"/>
      <name val="Titillium Web"/>
    </font>
    <font>
      <sz val="8"/>
      <color theme="1"/>
      <name val="Titillium Web"/>
    </font>
    <font>
      <u/>
      <sz val="8"/>
      <color theme="1"/>
      <name val="Titillium Web"/>
    </font>
    <font>
      <sz val="11"/>
      <color theme="0"/>
      <name val="Titillium Web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77EA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0">
    <xf numFmtId="0" fontId="0" fillId="0" borderId="0" xfId="0"/>
    <xf numFmtId="0" fontId="3" fillId="0" borderId="0" xfId="0" applyFont="1"/>
    <xf numFmtId="0" fontId="4" fillId="2" borderId="1" xfId="0" applyFont="1" applyFill="1" applyBorder="1" applyAlignment="1" applyProtection="1">
      <alignment horizontal="center"/>
      <protection locked="0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6" fillId="4" borderId="2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164" fontId="3" fillId="0" borderId="9" xfId="2" applyNumberFormat="1" applyFont="1" applyBorder="1" applyAlignment="1">
      <alignment horizontal="center" vertical="center"/>
    </xf>
    <xf numFmtId="164" fontId="3" fillId="6" borderId="5" xfId="2" applyNumberFormat="1" applyFont="1" applyFill="1" applyBorder="1" applyAlignment="1">
      <alignment horizontal="center" vertical="center"/>
    </xf>
    <xf numFmtId="164" fontId="3" fillId="6" borderId="9" xfId="2" applyNumberFormat="1" applyFont="1" applyFill="1" applyBorder="1" applyAlignment="1">
      <alignment horizontal="center" vertical="center"/>
    </xf>
    <xf numFmtId="164" fontId="3" fillId="6" borderId="10" xfId="2" applyNumberFormat="1" applyFont="1" applyFill="1" applyBorder="1" applyAlignment="1">
      <alignment horizontal="center" vertical="center"/>
    </xf>
    <xf numFmtId="164" fontId="4" fillId="3" borderId="33" xfId="2" applyNumberFormat="1" applyFont="1" applyFill="1" applyBorder="1" applyAlignment="1">
      <alignment horizontal="center" vertical="center"/>
    </xf>
    <xf numFmtId="164" fontId="3" fillId="0" borderId="5" xfId="2" applyNumberFormat="1" applyFont="1" applyBorder="1" applyAlignment="1">
      <alignment horizontal="center" vertical="center"/>
    </xf>
    <xf numFmtId="164" fontId="3" fillId="0" borderId="10" xfId="2" applyNumberFormat="1" applyFont="1" applyBorder="1" applyAlignment="1">
      <alignment horizontal="center" vertical="center"/>
    </xf>
    <xf numFmtId="0" fontId="3" fillId="3" borderId="28" xfId="0" applyFont="1" applyFill="1" applyBorder="1" applyAlignment="1">
      <alignment vertical="center"/>
    </xf>
    <xf numFmtId="164" fontId="4" fillId="3" borderId="11" xfId="2" applyNumberFormat="1" applyFont="1" applyFill="1" applyBorder="1" applyAlignment="1">
      <alignment horizontal="center" vertical="center"/>
    </xf>
    <xf numFmtId="164" fontId="4" fillId="3" borderId="12" xfId="2" applyNumberFormat="1" applyFont="1" applyFill="1" applyBorder="1" applyAlignment="1">
      <alignment horizontal="center" vertical="center"/>
    </xf>
    <xf numFmtId="164" fontId="4" fillId="3" borderId="13" xfId="2" applyNumberFormat="1" applyFont="1" applyFill="1" applyBorder="1" applyAlignment="1">
      <alignment horizontal="center" vertical="center"/>
    </xf>
    <xf numFmtId="164" fontId="4" fillId="5" borderId="34" xfId="2" applyNumberFormat="1" applyFont="1" applyFill="1" applyBorder="1" applyAlignment="1">
      <alignment horizontal="center" vertical="center"/>
    </xf>
    <xf numFmtId="0" fontId="4" fillId="0" borderId="0" xfId="0" applyFont="1"/>
    <xf numFmtId="44" fontId="3" fillId="7" borderId="1" xfId="2" applyFont="1" applyFill="1" applyBorder="1" applyAlignment="1" applyProtection="1">
      <alignment vertical="center"/>
      <protection locked="0"/>
    </xf>
    <xf numFmtId="0" fontId="4" fillId="7" borderId="7" xfId="0" applyFont="1" applyFill="1" applyBorder="1" applyAlignment="1" applyProtection="1">
      <alignment horizontal="center" vertical="center"/>
      <protection locked="0"/>
    </xf>
    <xf numFmtId="166" fontId="3" fillId="7" borderId="41" xfId="2" applyNumberFormat="1" applyFont="1" applyFill="1" applyBorder="1" applyAlignment="1" applyProtection="1">
      <alignment horizontal="center" vertical="center"/>
      <protection locked="0"/>
    </xf>
    <xf numFmtId="166" fontId="3" fillId="7" borderId="45" xfId="2" applyNumberFormat="1" applyFont="1" applyFill="1" applyBorder="1" applyAlignment="1" applyProtection="1">
      <alignment horizontal="center" vertical="center"/>
      <protection locked="0"/>
    </xf>
    <xf numFmtId="165" fontId="3" fillId="0" borderId="5" xfId="1" applyNumberFormat="1" applyFont="1" applyFill="1" applyBorder="1" applyAlignment="1" applyProtection="1">
      <alignment vertical="center"/>
    </xf>
    <xf numFmtId="165" fontId="3" fillId="0" borderId="12" xfId="1" applyNumberFormat="1" applyFont="1" applyFill="1" applyBorder="1" applyAlignment="1" applyProtection="1">
      <alignment vertical="center"/>
    </xf>
    <xf numFmtId="44" fontId="3" fillId="7" borderId="75" xfId="2" applyFont="1" applyFill="1" applyBorder="1" applyAlignment="1" applyProtection="1">
      <alignment horizontal="center" vertical="center"/>
      <protection locked="0"/>
    </xf>
    <xf numFmtId="44" fontId="3" fillId="3" borderId="4" xfId="2" applyFont="1" applyFill="1" applyBorder="1" applyAlignment="1" applyProtection="1">
      <alignment vertical="center"/>
    </xf>
    <xf numFmtId="44" fontId="3" fillId="0" borderId="0" xfId="2" applyFont="1" applyFill="1" applyBorder="1" applyAlignment="1" applyProtection="1">
      <alignment horizontal="right" vertical="center"/>
    </xf>
    <xf numFmtId="44" fontId="3" fillId="3" borderId="48" xfId="2" applyFont="1" applyFill="1" applyBorder="1" applyAlignment="1" applyProtection="1">
      <alignment horizontal="center" vertical="center"/>
    </xf>
    <xf numFmtId="44" fontId="3" fillId="3" borderId="38" xfId="2" applyFont="1" applyFill="1" applyBorder="1" applyAlignment="1" applyProtection="1">
      <alignment horizontal="center" vertical="center"/>
    </xf>
    <xf numFmtId="0" fontId="3" fillId="0" borderId="9" xfId="0" applyFont="1" applyBorder="1" applyAlignment="1">
      <alignment horizontal="left" vertical="center"/>
    </xf>
    <xf numFmtId="44" fontId="3" fillId="0" borderId="10" xfId="2" applyFont="1" applyBorder="1" applyAlignment="1" applyProtection="1">
      <alignment horizontal="center" vertical="center"/>
    </xf>
    <xf numFmtId="0" fontId="3" fillId="0" borderId="11" xfId="0" applyFont="1" applyBorder="1" applyAlignment="1">
      <alignment horizontal="left" vertical="center"/>
    </xf>
    <xf numFmtId="44" fontId="3" fillId="0" borderId="13" xfId="2" applyFont="1" applyBorder="1" applyAlignment="1" applyProtection="1">
      <alignment horizontal="center" vertical="center"/>
    </xf>
    <xf numFmtId="44" fontId="3" fillId="0" borderId="0" xfId="2" applyFont="1" applyProtection="1"/>
    <xf numFmtId="0" fontId="6" fillId="0" borderId="0" xfId="0" applyFont="1" applyAlignment="1">
      <alignment horizontal="center" vertical="center"/>
    </xf>
    <xf numFmtId="0" fontId="6" fillId="4" borderId="69" xfId="0" applyFont="1" applyFill="1" applyBorder="1" applyAlignment="1">
      <alignment horizontal="center" vertical="center"/>
    </xf>
    <xf numFmtId="0" fontId="3" fillId="0" borderId="70" xfId="0" applyFont="1" applyBorder="1" applyAlignment="1">
      <alignment horizontal="left" vertical="center"/>
    </xf>
    <xf numFmtId="44" fontId="3" fillId="0" borderId="9" xfId="2" applyFont="1" applyBorder="1" applyAlignment="1" applyProtection="1">
      <alignment horizontal="center" vertical="center"/>
    </xf>
    <xf numFmtId="44" fontId="3" fillId="0" borderId="5" xfId="2" applyFont="1" applyBorder="1" applyAlignment="1" applyProtection="1">
      <alignment horizontal="center" vertical="center"/>
    </xf>
    <xf numFmtId="0" fontId="3" fillId="0" borderId="71" xfId="0" applyFont="1" applyBorder="1" applyAlignment="1">
      <alignment horizontal="left" vertical="center"/>
    </xf>
    <xf numFmtId="44" fontId="3" fillId="0" borderId="11" xfId="2" applyFont="1" applyBorder="1" applyAlignment="1" applyProtection="1">
      <alignment horizontal="center" vertical="center"/>
    </xf>
    <xf numFmtId="44" fontId="3" fillId="0" borderId="12" xfId="2" applyFont="1" applyBorder="1" applyAlignment="1" applyProtection="1">
      <alignment horizontal="center" vertical="center"/>
    </xf>
    <xf numFmtId="0" fontId="4" fillId="7" borderId="15" xfId="0" applyFont="1" applyFill="1" applyBorder="1" applyAlignment="1" applyProtection="1">
      <alignment horizontal="center" vertical="center"/>
      <protection locked="0"/>
    </xf>
    <xf numFmtId="44" fontId="3" fillId="7" borderId="78" xfId="2" applyFont="1" applyFill="1" applyBorder="1" applyAlignment="1" applyProtection="1">
      <alignment horizontal="center" vertical="center"/>
      <protection locked="0"/>
    </xf>
    <xf numFmtId="44" fontId="3" fillId="7" borderId="79" xfId="2" applyFont="1" applyFill="1" applyBorder="1" applyAlignment="1" applyProtection="1">
      <alignment horizontal="center" vertical="center"/>
      <protection locked="0"/>
    </xf>
    <xf numFmtId="0" fontId="6" fillId="4" borderId="80" xfId="0" applyFont="1" applyFill="1" applyBorder="1" applyAlignment="1">
      <alignment horizontal="center" vertical="center"/>
    </xf>
    <xf numFmtId="164" fontId="3" fillId="6" borderId="81" xfId="2" applyNumberFormat="1" applyFont="1" applyFill="1" applyBorder="1" applyAlignment="1">
      <alignment horizontal="center" vertical="center"/>
    </xf>
    <xf numFmtId="164" fontId="3" fillId="0" borderId="41" xfId="2" applyNumberFormat="1" applyFont="1" applyBorder="1" applyAlignment="1">
      <alignment horizontal="center" vertical="center"/>
    </xf>
    <xf numFmtId="164" fontId="4" fillId="3" borderId="82" xfId="2" applyNumberFormat="1" applyFont="1" applyFill="1" applyBorder="1" applyAlignment="1">
      <alignment horizontal="center" vertical="center"/>
    </xf>
    <xf numFmtId="0" fontId="3" fillId="0" borderId="83" xfId="0" applyFont="1" applyBorder="1" applyAlignment="1">
      <alignment horizontal="left" vertical="center"/>
    </xf>
    <xf numFmtId="44" fontId="3" fillId="0" borderId="84" xfId="2" applyFont="1" applyBorder="1" applyAlignment="1" applyProtection="1">
      <alignment horizontal="center" vertical="center"/>
    </xf>
    <xf numFmtId="44" fontId="3" fillId="0" borderId="77" xfId="2" applyFont="1" applyBorder="1" applyAlignment="1" applyProtection="1">
      <alignment horizontal="center" vertical="center"/>
    </xf>
    <xf numFmtId="44" fontId="3" fillId="0" borderId="85" xfId="2" applyFont="1" applyBorder="1" applyAlignment="1" applyProtection="1">
      <alignment horizontal="center" vertical="center"/>
    </xf>
    <xf numFmtId="44" fontId="3" fillId="7" borderId="18" xfId="2" applyFont="1" applyFill="1" applyBorder="1" applyAlignment="1" applyProtection="1">
      <alignment horizontal="center" vertical="center"/>
      <protection locked="0"/>
    </xf>
    <xf numFmtId="44" fontId="3" fillId="7" borderId="63" xfId="2" applyFont="1" applyFill="1" applyBorder="1" applyAlignment="1" applyProtection="1">
      <alignment horizontal="center" vertical="center"/>
      <protection locked="0"/>
    </xf>
    <xf numFmtId="44" fontId="3" fillId="3" borderId="65" xfId="2" applyFont="1" applyFill="1" applyBorder="1" applyAlignment="1" applyProtection="1">
      <alignment horizontal="center" vertical="center"/>
    </xf>
    <xf numFmtId="44" fontId="3" fillId="3" borderId="19" xfId="2" applyFont="1" applyFill="1" applyBorder="1" applyAlignment="1" applyProtection="1">
      <alignment horizontal="center" vertical="center"/>
    </xf>
    <xf numFmtId="0" fontId="6" fillId="4" borderId="67" xfId="0" applyFont="1" applyFill="1" applyBorder="1" applyAlignment="1">
      <alignment horizontal="center" vertical="center"/>
    </xf>
    <xf numFmtId="0" fontId="6" fillId="4" borderId="68" xfId="0" applyFont="1" applyFill="1" applyBorder="1" applyAlignment="1">
      <alignment horizontal="center" vertical="center"/>
    </xf>
    <xf numFmtId="0" fontId="6" fillId="4" borderId="66" xfId="0" applyFont="1" applyFill="1" applyBorder="1" applyAlignment="1">
      <alignment horizontal="center" vertical="center"/>
    </xf>
    <xf numFmtId="0" fontId="4" fillId="7" borderId="1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/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8" borderId="1" xfId="0" applyFont="1" applyFill="1" applyBorder="1" applyAlignment="1">
      <alignment vertical="center"/>
    </xf>
    <xf numFmtId="0" fontId="3" fillId="3" borderId="1" xfId="0" applyFont="1" applyFill="1" applyBorder="1"/>
    <xf numFmtId="0" fontId="3" fillId="5" borderId="1" xfId="0" applyFont="1" applyFill="1" applyBorder="1"/>
    <xf numFmtId="0" fontId="9" fillId="4" borderId="5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3" fillId="0" borderId="49" xfId="0" applyFont="1" applyBorder="1" applyAlignment="1">
      <alignment vertical="center"/>
    </xf>
    <xf numFmtId="0" fontId="8" fillId="8" borderId="20" xfId="0" applyFont="1" applyFill="1" applyBorder="1" applyAlignment="1">
      <alignment vertical="center"/>
    </xf>
    <xf numFmtId="0" fontId="7" fillId="8" borderId="21" xfId="0" applyFont="1" applyFill="1" applyBorder="1" applyAlignment="1">
      <alignment vertical="center"/>
    </xf>
    <xf numFmtId="0" fontId="3" fillId="8" borderId="21" xfId="0" applyFont="1" applyFill="1" applyBorder="1" applyAlignment="1">
      <alignment vertical="center"/>
    </xf>
    <xf numFmtId="0" fontId="3" fillId="8" borderId="21" xfId="0" applyFont="1" applyFill="1" applyBorder="1"/>
    <xf numFmtId="0" fontId="3" fillId="0" borderId="22" xfId="0" applyFont="1" applyBorder="1"/>
    <xf numFmtId="49" fontId="7" fillId="8" borderId="22" xfId="0" applyNumberFormat="1" applyFont="1" applyFill="1" applyBorder="1" applyAlignment="1">
      <alignment vertical="center"/>
    </xf>
    <xf numFmtId="0" fontId="7" fillId="8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0" fontId="3" fillId="8" borderId="0" xfId="0" applyFont="1" applyFill="1"/>
    <xf numFmtId="49" fontId="7" fillId="8" borderId="23" xfId="0" applyNumberFormat="1" applyFont="1" applyFill="1" applyBorder="1" applyAlignment="1">
      <alignment vertical="center"/>
    </xf>
    <xf numFmtId="0" fontId="7" fillId="8" borderId="24" xfId="0" applyFont="1" applyFill="1" applyBorder="1" applyAlignment="1">
      <alignment vertical="center"/>
    </xf>
    <xf numFmtId="0" fontId="3" fillId="8" borderId="24" xfId="0" applyFont="1" applyFill="1" applyBorder="1" applyAlignment="1">
      <alignment vertical="center"/>
    </xf>
    <xf numFmtId="0" fontId="3" fillId="8" borderId="24" xfId="0" applyFont="1" applyFill="1" applyBorder="1"/>
    <xf numFmtId="0" fontId="6" fillId="4" borderId="72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 wrapText="1"/>
    </xf>
    <xf numFmtId="0" fontId="6" fillId="4" borderId="74" xfId="0" applyFont="1" applyFill="1" applyBorder="1" applyAlignment="1">
      <alignment horizontal="center" vertical="center" wrapText="1"/>
    </xf>
    <xf numFmtId="0" fontId="9" fillId="4" borderId="76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horizontal="center" vertical="center"/>
    </xf>
    <xf numFmtId="0" fontId="9" fillId="4" borderId="51" xfId="0" applyFont="1" applyFill="1" applyBorder="1" applyAlignment="1">
      <alignment horizontal="center" vertical="center"/>
    </xf>
    <xf numFmtId="0" fontId="9" fillId="4" borderId="29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4" fontId="3" fillId="3" borderId="47" xfId="0" applyNumberFormat="1" applyFont="1" applyFill="1" applyBorder="1" applyAlignment="1">
      <alignment horizontal="center" vertical="center"/>
    </xf>
    <xf numFmtId="44" fontId="3" fillId="3" borderId="7" xfId="0" applyNumberFormat="1" applyFont="1" applyFill="1" applyBorder="1" applyAlignment="1">
      <alignment horizontal="center" vertical="center"/>
    </xf>
    <xf numFmtId="44" fontId="3" fillId="3" borderId="40" xfId="0" applyNumberFormat="1" applyFont="1" applyFill="1" applyBorder="1" applyAlignment="1">
      <alignment horizontal="center" vertical="center"/>
    </xf>
    <xf numFmtId="44" fontId="3" fillId="6" borderId="6" xfId="0" applyNumberFormat="1" applyFont="1" applyFill="1" applyBorder="1" applyAlignment="1">
      <alignment horizontal="center" vertical="center"/>
    </xf>
    <xf numFmtId="44" fontId="3" fillId="6" borderId="8" xfId="0" applyNumberFormat="1" applyFont="1" applyFill="1" applyBorder="1" applyAlignment="1">
      <alignment horizontal="center" vertical="center"/>
    </xf>
    <xf numFmtId="9" fontId="3" fillId="0" borderId="0" xfId="0" applyNumberFormat="1" applyFont="1"/>
    <xf numFmtId="0" fontId="4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4" fontId="3" fillId="3" borderId="25" xfId="0" applyNumberFormat="1" applyFont="1" applyFill="1" applyBorder="1" applyAlignment="1">
      <alignment horizontal="center" vertical="center"/>
    </xf>
    <xf numFmtId="44" fontId="3" fillId="3" borderId="15" xfId="0" applyNumberFormat="1" applyFont="1" applyFill="1" applyBorder="1" applyAlignment="1">
      <alignment horizontal="center" vertical="center"/>
    </xf>
    <xf numFmtId="44" fontId="3" fillId="3" borderId="23" xfId="0" applyNumberFormat="1" applyFont="1" applyFill="1" applyBorder="1" applyAlignment="1">
      <alignment horizontal="center" vertical="center"/>
    </xf>
    <xf numFmtId="44" fontId="3" fillId="6" borderId="14" xfId="0" applyNumberFormat="1" applyFont="1" applyFill="1" applyBorder="1" applyAlignment="1">
      <alignment horizontal="center" vertical="center"/>
    </xf>
    <xf numFmtId="44" fontId="3" fillId="6" borderId="16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4" fontId="3" fillId="3" borderId="35" xfId="0" applyNumberFormat="1" applyFont="1" applyFill="1" applyBorder="1" applyAlignment="1">
      <alignment horizontal="center" vertical="center"/>
    </xf>
    <xf numFmtId="44" fontId="3" fillId="3" borderId="36" xfId="0" applyNumberFormat="1" applyFont="1" applyFill="1" applyBorder="1" applyAlignment="1">
      <alignment horizontal="center" vertical="center"/>
    </xf>
    <xf numFmtId="44" fontId="3" fillId="3" borderId="46" xfId="0" applyNumberFormat="1" applyFont="1" applyFill="1" applyBorder="1" applyAlignment="1">
      <alignment horizontal="center" vertical="center"/>
    </xf>
    <xf numFmtId="44" fontId="3" fillId="6" borderId="35" xfId="0" applyNumberFormat="1" applyFont="1" applyFill="1" applyBorder="1" applyAlignment="1">
      <alignment horizontal="center" vertical="center"/>
    </xf>
    <xf numFmtId="44" fontId="3" fillId="6" borderId="52" xfId="0" applyNumberFormat="1" applyFont="1" applyFill="1" applyBorder="1" applyAlignment="1">
      <alignment horizontal="center" vertical="center"/>
    </xf>
    <xf numFmtId="44" fontId="3" fillId="0" borderId="0" xfId="0" applyNumberFormat="1" applyFont="1"/>
    <xf numFmtId="0" fontId="6" fillId="4" borderId="7" xfId="0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61" xfId="0" applyFont="1" applyFill="1" applyBorder="1" applyAlignment="1">
      <alignment horizontal="center" vertical="center"/>
    </xf>
    <xf numFmtId="0" fontId="9" fillId="4" borderId="37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4" fontId="3" fillId="3" borderId="9" xfId="0" applyNumberFormat="1" applyFont="1" applyFill="1" applyBorder="1" applyAlignment="1">
      <alignment horizontal="center" vertical="center"/>
    </xf>
    <xf numFmtId="44" fontId="3" fillId="3" borderId="5" xfId="0" applyNumberFormat="1" applyFont="1" applyFill="1" applyBorder="1" applyAlignment="1">
      <alignment horizontal="center" vertical="center"/>
    </xf>
    <xf numFmtId="44" fontId="3" fillId="3" borderId="10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44" fontId="3" fillId="3" borderId="17" xfId="0" applyNumberFormat="1" applyFont="1" applyFill="1" applyBorder="1" applyAlignment="1">
      <alignment horizontal="center" vertical="center"/>
    </xf>
    <xf numFmtId="44" fontId="3" fillId="3" borderId="18" xfId="0" applyNumberFormat="1" applyFont="1" applyFill="1" applyBorder="1" applyAlignment="1">
      <alignment horizontal="center" vertical="center"/>
    </xf>
    <xf numFmtId="44" fontId="3" fillId="3" borderId="19" xfId="0" applyNumberFormat="1" applyFont="1" applyFill="1" applyBorder="1" applyAlignment="1">
      <alignment horizontal="center" vertical="center"/>
    </xf>
    <xf numFmtId="44" fontId="3" fillId="3" borderId="62" xfId="0" applyNumberFormat="1" applyFont="1" applyFill="1" applyBorder="1" applyAlignment="1">
      <alignment horizontal="center" vertical="center"/>
    </xf>
    <xf numFmtId="44" fontId="3" fillId="3" borderId="39" xfId="0" applyNumberFormat="1" applyFont="1" applyFill="1" applyBorder="1" applyAlignment="1">
      <alignment horizontal="center" vertical="center"/>
    </xf>
    <xf numFmtId="0" fontId="6" fillId="4" borderId="80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63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4" borderId="6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44" fontId="3" fillId="3" borderId="63" xfId="0" applyNumberFormat="1" applyFont="1" applyFill="1" applyBorder="1" applyAlignment="1">
      <alignment horizontal="center" vertical="center"/>
    </xf>
    <xf numFmtId="44" fontId="3" fillId="3" borderId="52" xfId="0" applyNumberFormat="1" applyFont="1" applyFill="1" applyBorder="1" applyAlignment="1">
      <alignment horizontal="center" vertical="center"/>
    </xf>
    <xf numFmtId="44" fontId="3" fillId="3" borderId="53" xfId="0" applyNumberFormat="1" applyFont="1" applyFill="1" applyBorder="1" applyAlignment="1">
      <alignment horizontal="center" vertical="center"/>
    </xf>
    <xf numFmtId="44" fontId="3" fillId="3" borderId="44" xfId="0" applyNumberFormat="1" applyFont="1" applyFill="1" applyBorder="1" applyAlignment="1">
      <alignment horizontal="center" vertical="center"/>
    </xf>
    <xf numFmtId="165" fontId="3" fillId="0" borderId="0" xfId="0" applyNumberFormat="1" applyFont="1"/>
    <xf numFmtId="0" fontId="2" fillId="9" borderId="0" xfId="0" applyFont="1" applyFill="1"/>
    <xf numFmtId="167" fontId="3" fillId="7" borderId="41" xfId="2" applyNumberFormat="1" applyFont="1" applyFill="1" applyBorder="1" applyAlignment="1" applyProtection="1">
      <alignment horizontal="center" vertical="center"/>
      <protection locked="0"/>
    </xf>
    <xf numFmtId="44" fontId="3" fillId="9" borderId="41" xfId="2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3" fillId="0" borderId="50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3" fillId="0" borderId="54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6" fillId="4" borderId="26" xfId="0" applyFont="1" applyFill="1" applyBorder="1" applyAlignment="1">
      <alignment horizontal="center" vertical="center"/>
    </xf>
    <xf numFmtId="0" fontId="6" fillId="4" borderId="47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left" vertical="center"/>
    </xf>
    <xf numFmtId="0" fontId="3" fillId="0" borderId="48" xfId="0" applyFont="1" applyBorder="1" applyAlignment="1">
      <alignment horizontal="left" vertical="center"/>
    </xf>
    <xf numFmtId="0" fontId="6" fillId="4" borderId="50" xfId="0" applyFont="1" applyFill="1" applyBorder="1" applyAlignment="1">
      <alignment horizontal="center" vertical="center"/>
    </xf>
    <xf numFmtId="0" fontId="6" fillId="4" borderId="65" xfId="0" applyFont="1" applyFill="1" applyBorder="1" applyAlignment="1">
      <alignment horizontal="center" vertical="center"/>
    </xf>
    <xf numFmtId="0" fontId="8" fillId="8" borderId="20" xfId="0" applyFont="1" applyFill="1" applyBorder="1" applyAlignment="1">
      <alignment vertical="center" wrapText="1"/>
    </xf>
    <xf numFmtId="0" fontId="0" fillId="0" borderId="21" xfId="0" applyBorder="1" applyAlignment="1">
      <alignment wrapText="1"/>
    </xf>
    <xf numFmtId="0" fontId="0" fillId="0" borderId="86" xfId="0" applyBorder="1" applyAlignment="1">
      <alignment wrapText="1"/>
    </xf>
    <xf numFmtId="0" fontId="7" fillId="8" borderId="22" xfId="0" quotePrefix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87" xfId="0" applyBorder="1" applyAlignment="1">
      <alignment wrapText="1"/>
    </xf>
    <xf numFmtId="0" fontId="7" fillId="8" borderId="23" xfId="0" quotePrefix="1" applyFont="1" applyFill="1" applyBorder="1" applyAlignment="1">
      <alignment vertical="center" wrapText="1"/>
    </xf>
    <xf numFmtId="0" fontId="0" fillId="0" borderId="24" xfId="0" applyBorder="1" applyAlignment="1">
      <alignment wrapText="1"/>
    </xf>
    <xf numFmtId="0" fontId="0" fillId="0" borderId="25" xfId="0" applyBorder="1" applyAlignment="1">
      <alignment wrapText="1"/>
    </xf>
    <xf numFmtId="0" fontId="3" fillId="0" borderId="64" xfId="0" applyFont="1" applyBorder="1" applyAlignment="1">
      <alignment horizontal="center"/>
    </xf>
    <xf numFmtId="0" fontId="6" fillId="4" borderId="68" xfId="0" applyFont="1" applyFill="1" applyBorder="1" applyAlignment="1">
      <alignment horizontal="center" vertical="center" wrapText="1"/>
    </xf>
    <xf numFmtId="0" fontId="0" fillId="0" borderId="66" xfId="0" applyBorder="1" applyAlignment="1">
      <alignment wrapText="1"/>
    </xf>
    <xf numFmtId="44" fontId="3" fillId="7" borderId="81" xfId="2" applyFont="1" applyFill="1" applyBorder="1" applyAlignment="1" applyProtection="1">
      <alignment horizontal="center" vertical="center"/>
      <protection locked="0"/>
    </xf>
    <xf numFmtId="0" fontId="0" fillId="0" borderId="33" xfId="0" applyBorder="1" applyProtection="1">
      <protection locked="0"/>
    </xf>
    <xf numFmtId="44" fontId="3" fillId="7" borderId="89" xfId="2" applyFont="1" applyFill="1" applyBorder="1" applyAlignment="1" applyProtection="1">
      <alignment horizontal="center" vertical="center"/>
      <protection locked="0"/>
    </xf>
    <xf numFmtId="0" fontId="0" fillId="0" borderId="88" xfId="0" applyBorder="1" applyProtection="1">
      <protection locked="0"/>
    </xf>
  </cellXfs>
  <cellStyles count="3">
    <cellStyle name="Komma" xfId="1" builtinId="3"/>
    <cellStyle name="Standaard" xfId="0" builtinId="0"/>
    <cellStyle name="Valuta" xfId="2" builtinId="4"/>
  </cellStyles>
  <dxfs count="0"/>
  <tableStyles count="0" defaultTableStyle="TableStyleMedium2" defaultPivotStyle="PivotStyleLight16"/>
  <colors>
    <mruColors>
      <color rgb="FF00279F"/>
      <color rgb="FF277E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8A13-D471-4427-9EB2-708919EDF831}">
  <dimension ref="B1:B28"/>
  <sheetViews>
    <sheetView showGridLines="0" tabSelected="1" zoomScale="85" zoomScaleNormal="85" workbookViewId="0"/>
  </sheetViews>
  <sheetFormatPr defaultColWidth="8.73046875" defaultRowHeight="18.399999999999999" x14ac:dyDescent="0.8"/>
  <cols>
    <col min="1" max="1" width="4.59765625" style="1" customWidth="1"/>
    <col min="2" max="2" width="59.86328125" style="1" customWidth="1"/>
    <col min="3" max="3" width="19.265625" style="1" customWidth="1"/>
    <col min="4" max="16384" width="8.73046875" style="1"/>
  </cols>
  <sheetData>
    <row r="1" spans="2:2" ht="25.15" customHeight="1" x14ac:dyDescent="0.8"/>
    <row r="2" spans="2:2" ht="61.5" customHeight="1" x14ac:dyDescent="1.2">
      <c r="B2" s="68" t="s">
        <v>0</v>
      </c>
    </row>
    <row r="3" spans="2:2" ht="20.25" customHeight="1" x14ac:dyDescent="0.8">
      <c r="B3" s="69"/>
    </row>
    <row r="4" spans="2:2" ht="20.25" customHeight="1" x14ac:dyDescent="0.8">
      <c r="B4" s="70" t="s">
        <v>1</v>
      </c>
    </row>
    <row r="5" spans="2:2" ht="20.25" customHeight="1" x14ac:dyDescent="0.8">
      <c r="B5" s="69"/>
    </row>
    <row r="6" spans="2:2" ht="20.25" customHeight="1" thickBot="1" x14ac:dyDescent="0.85">
      <c r="B6" s="69" t="s">
        <v>2</v>
      </c>
    </row>
    <row r="7" spans="2:2" ht="20.25" customHeight="1" thickBot="1" x14ac:dyDescent="0.85">
      <c r="B7" s="2"/>
    </row>
    <row r="8" spans="2:2" ht="20.25" customHeight="1" x14ac:dyDescent="0.8">
      <c r="B8" s="69"/>
    </row>
    <row r="9" spans="2:2" ht="20.25" customHeight="1" thickBot="1" x14ac:dyDescent="0.85">
      <c r="B9" s="69" t="s">
        <v>3</v>
      </c>
    </row>
    <row r="10" spans="2:2" ht="20.25" customHeight="1" thickBot="1" x14ac:dyDescent="0.85">
      <c r="B10" s="2"/>
    </row>
    <row r="11" spans="2:2" ht="20.25" customHeight="1" x14ac:dyDescent="0.8">
      <c r="B11" s="69"/>
    </row>
    <row r="12" spans="2:2" ht="20.25" customHeight="1" thickBot="1" x14ac:dyDescent="0.85">
      <c r="B12" s="69" t="s">
        <v>4</v>
      </c>
    </row>
    <row r="13" spans="2:2" ht="20.25" customHeight="1" thickBot="1" x14ac:dyDescent="0.85">
      <c r="B13" s="2"/>
    </row>
    <row r="14" spans="2:2" ht="20.25" customHeight="1" x14ac:dyDescent="0.8">
      <c r="B14" s="69"/>
    </row>
    <row r="15" spans="2:2" ht="20.25" customHeight="1" thickBot="1" x14ac:dyDescent="0.85">
      <c r="B15" s="69" t="s">
        <v>5</v>
      </c>
    </row>
    <row r="16" spans="2:2" ht="20.25" customHeight="1" thickBot="1" x14ac:dyDescent="0.85">
      <c r="B16" s="2"/>
    </row>
    <row r="17" spans="2:2" ht="20.25" customHeight="1" x14ac:dyDescent="0.8">
      <c r="B17" s="69"/>
    </row>
    <row r="18" spans="2:2" ht="20.25" customHeight="1" thickBot="1" x14ac:dyDescent="0.85">
      <c r="B18" s="69" t="s">
        <v>6</v>
      </c>
    </row>
    <row r="19" spans="2:2" ht="20.25" customHeight="1" thickBot="1" x14ac:dyDescent="0.85">
      <c r="B19" s="2"/>
    </row>
    <row r="20" spans="2:2" ht="20.25" customHeight="1" x14ac:dyDescent="0.8">
      <c r="B20" s="69"/>
    </row>
    <row r="21" spans="2:2" ht="20.25" customHeight="1" thickBot="1" x14ac:dyDescent="0.85">
      <c r="B21" s="69" t="s">
        <v>7</v>
      </c>
    </row>
    <row r="22" spans="2:2" x14ac:dyDescent="0.8">
      <c r="B22" s="161"/>
    </row>
    <row r="23" spans="2:2" x14ac:dyDescent="0.8">
      <c r="B23" s="162"/>
    </row>
    <row r="24" spans="2:2" x14ac:dyDescent="0.8">
      <c r="B24" s="162"/>
    </row>
    <row r="25" spans="2:2" x14ac:dyDescent="0.8">
      <c r="B25" s="162"/>
    </row>
    <row r="26" spans="2:2" x14ac:dyDescent="0.8">
      <c r="B26" s="162"/>
    </row>
    <row r="27" spans="2:2" x14ac:dyDescent="0.8">
      <c r="B27" s="162"/>
    </row>
    <row r="28" spans="2:2" ht="18.75" thickBot="1" x14ac:dyDescent="0.85">
      <c r="B28" s="163"/>
    </row>
  </sheetData>
  <sheetProtection algorithmName="SHA-512" hashValue="krZYVItJNU9gZiR2fcfKdJ/alixEf2yuMo/0MBW3sXwlAkHrFoIBJ7dWpJ1+WyGN6w0dJw8QwRLiTAMoAb5GFg==" saltValue="iIZmzeGIb5RkUVxWVojUwQ==" spinCount="100000" sheet="1" objects="1" scenarios="1"/>
  <mergeCells count="1">
    <mergeCell ref="B22:B28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5A7D-5257-4517-B965-C09EBFA352B3}">
  <dimension ref="B1:D15"/>
  <sheetViews>
    <sheetView showGridLines="0" zoomScale="85" zoomScaleNormal="85" workbookViewId="0"/>
  </sheetViews>
  <sheetFormatPr defaultColWidth="8.73046875" defaultRowHeight="18.399999999999999" x14ac:dyDescent="0.8"/>
  <cols>
    <col min="1" max="1" width="4.59765625" style="1" customWidth="1"/>
    <col min="2" max="2" width="13.265625" style="1" customWidth="1"/>
    <col min="3" max="3" width="4.1328125" style="1" customWidth="1"/>
    <col min="4" max="4" width="96.1328125" style="1" customWidth="1"/>
    <col min="5" max="16384" width="8.73046875" style="1"/>
  </cols>
  <sheetData>
    <row r="1" spans="2:4" ht="25.15" customHeight="1" x14ac:dyDescent="0.8"/>
    <row r="2" spans="2:4" ht="27.4" x14ac:dyDescent="1.2">
      <c r="B2" s="3" t="s">
        <v>8</v>
      </c>
    </row>
    <row r="3" spans="2:4" ht="18.75" thickBot="1" x14ac:dyDescent="0.85"/>
    <row r="4" spans="2:4" ht="18.75" thickBot="1" x14ac:dyDescent="0.85">
      <c r="B4" s="71" t="s">
        <v>9</v>
      </c>
      <c r="D4" s="1" t="s">
        <v>10</v>
      </c>
    </row>
    <row r="6" spans="2:4" ht="18.75" thickBot="1" x14ac:dyDescent="0.85"/>
    <row r="7" spans="2:4" ht="36.75" x14ac:dyDescent="0.8">
      <c r="B7" s="72" t="s">
        <v>11</v>
      </c>
      <c r="D7" s="73" t="s">
        <v>12</v>
      </c>
    </row>
    <row r="8" spans="2:4" x14ac:dyDescent="0.8">
      <c r="B8" s="74"/>
      <c r="D8" s="73"/>
    </row>
    <row r="9" spans="2:4" ht="18.75" thickBot="1" x14ac:dyDescent="0.85"/>
    <row r="10" spans="2:4" ht="55.15" x14ac:dyDescent="0.8">
      <c r="B10" s="75" t="s">
        <v>13</v>
      </c>
      <c r="D10" s="73" t="s">
        <v>14</v>
      </c>
    </row>
    <row r="11" spans="2:4" x14ac:dyDescent="0.8">
      <c r="D11" s="73"/>
    </row>
    <row r="12" spans="2:4" ht="18.75" thickBot="1" x14ac:dyDescent="0.85"/>
    <row r="13" spans="2:4" ht="18.75" thickBot="1" x14ac:dyDescent="0.85">
      <c r="B13" s="76" t="s">
        <v>15</v>
      </c>
      <c r="D13" s="1" t="s">
        <v>16</v>
      </c>
    </row>
    <row r="14" spans="2:4" ht="18.75" thickBot="1" x14ac:dyDescent="0.85"/>
    <row r="15" spans="2:4" ht="18.75" thickBot="1" x14ac:dyDescent="0.85">
      <c r="B15" s="77" t="s">
        <v>17</v>
      </c>
      <c r="D15" s="1" t="s">
        <v>18</v>
      </c>
    </row>
  </sheetData>
  <sheetProtection algorithmName="SHA-512" hashValue="nShUyWLZy6l3MSiDk4d+JA2tRA7VndRbXWrzRCWeA/7PfwyAqbLN+gY2n3RN5qRuwVnR0RmPCfRvuIIUkAh5Tg==" saltValue="QLy56VQaaIXKjf6aya5/Pw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334-C90C-4F21-90B7-6B9CB4F48AA1}">
  <sheetPr>
    <pageSetUpPr fitToPage="1"/>
  </sheetPr>
  <dimension ref="B1:K16"/>
  <sheetViews>
    <sheetView showGridLines="0" zoomScale="85" zoomScaleNormal="85" workbookViewId="0"/>
  </sheetViews>
  <sheetFormatPr defaultColWidth="8.73046875" defaultRowHeight="18.399999999999999" x14ac:dyDescent="0.8"/>
  <cols>
    <col min="1" max="1" width="4.59765625" style="1" customWidth="1"/>
    <col min="2" max="2" width="61.265625" style="1" customWidth="1"/>
    <col min="3" max="10" width="15.73046875" style="4" customWidth="1"/>
    <col min="11" max="11" width="15.1328125" style="4" customWidth="1"/>
    <col min="12" max="16384" width="8.73046875" style="1"/>
  </cols>
  <sheetData>
    <row r="1" spans="2:11" ht="25.15" customHeight="1" x14ac:dyDescent="0.8"/>
    <row r="2" spans="2:11" ht="27.4" x14ac:dyDescent="1.2">
      <c r="B2" s="3" t="s">
        <v>18</v>
      </c>
    </row>
    <row r="3" spans="2:11" ht="18.75" thickBot="1" x14ac:dyDescent="0.85"/>
    <row r="4" spans="2:11" ht="18.75" thickBot="1" x14ac:dyDescent="0.85">
      <c r="B4" s="5" t="s">
        <v>19</v>
      </c>
      <c r="C4" s="166" t="s">
        <v>20</v>
      </c>
      <c r="D4" s="167"/>
      <c r="E4" s="167"/>
      <c r="F4" s="167"/>
      <c r="G4" s="167"/>
      <c r="H4" s="164" t="s">
        <v>21</v>
      </c>
      <c r="I4" s="165"/>
      <c r="K4" s="1"/>
    </row>
    <row r="5" spans="2:11" ht="21.75" customHeight="1" x14ac:dyDescent="0.8">
      <c r="B5" s="6" t="s">
        <v>22</v>
      </c>
      <c r="C5" s="7" t="s">
        <v>23</v>
      </c>
      <c r="D5" s="8" t="s">
        <v>24</v>
      </c>
      <c r="E5" s="8" t="s">
        <v>25</v>
      </c>
      <c r="F5" s="8" t="s">
        <v>26</v>
      </c>
      <c r="G5" s="52" t="s">
        <v>27</v>
      </c>
      <c r="H5" s="7" t="s">
        <v>28</v>
      </c>
      <c r="I5" s="9" t="s">
        <v>29</v>
      </c>
      <c r="J5" s="10" t="s">
        <v>30</v>
      </c>
      <c r="K5" s="1"/>
    </row>
    <row r="6" spans="2:11" ht="21.75" customHeight="1" x14ac:dyDescent="0.8">
      <c r="B6" s="11" t="s">
        <v>31</v>
      </c>
      <c r="C6" s="12">
        <f>Implementatie!C7</f>
        <v>0</v>
      </c>
      <c r="D6" s="13"/>
      <c r="E6" s="13"/>
      <c r="F6" s="13"/>
      <c r="G6" s="53"/>
      <c r="H6" s="14"/>
      <c r="I6" s="15"/>
      <c r="J6" s="16">
        <f t="shared" ref="J6:J11" si="0">SUM(C6:I6)</f>
        <v>0</v>
      </c>
      <c r="K6" s="1"/>
    </row>
    <row r="7" spans="2:11" ht="21.75" customHeight="1" x14ac:dyDescent="0.8">
      <c r="B7" s="11" t="s">
        <v>32</v>
      </c>
      <c r="C7" s="12">
        <f>Exploitatie!F11</f>
        <v>0</v>
      </c>
      <c r="D7" s="17">
        <f>Exploitatie!G11</f>
        <v>0</v>
      </c>
      <c r="E7" s="17">
        <f>Exploitatie!H11</f>
        <v>0</v>
      </c>
      <c r="F7" s="17">
        <f>Exploitatie!I11</f>
        <v>0</v>
      </c>
      <c r="G7" s="54">
        <f>Exploitatie!J11</f>
        <v>0</v>
      </c>
      <c r="H7" s="14"/>
      <c r="I7" s="15"/>
      <c r="J7" s="16">
        <f t="shared" si="0"/>
        <v>0</v>
      </c>
      <c r="K7" s="1"/>
    </row>
    <row r="8" spans="2:11" ht="21.75" customHeight="1" x14ac:dyDescent="0.8">
      <c r="B8" s="11" t="s">
        <v>33</v>
      </c>
      <c r="C8" s="12">
        <f>Exploitatie!E19</f>
        <v>0</v>
      </c>
      <c r="D8" s="17">
        <f>Exploitatie!F19</f>
        <v>0</v>
      </c>
      <c r="E8" s="17">
        <f>Exploitatie!G19</f>
        <v>0</v>
      </c>
      <c r="F8" s="17">
        <f>Exploitatie!I19</f>
        <v>0</v>
      </c>
      <c r="G8" s="54">
        <f>Exploitatie!J19</f>
        <v>0</v>
      </c>
      <c r="H8" s="12">
        <f>Exploitatie!J19</f>
        <v>0</v>
      </c>
      <c r="I8" s="18">
        <f>Exploitatie!K19</f>
        <v>0</v>
      </c>
      <c r="J8" s="16">
        <f t="shared" si="0"/>
        <v>0</v>
      </c>
      <c r="K8" s="1"/>
    </row>
    <row r="9" spans="2:11" ht="21.75" customHeight="1" x14ac:dyDescent="0.8">
      <c r="B9" s="11" t="s">
        <v>34</v>
      </c>
      <c r="C9" s="12">
        <f>Exploitatie!E27</f>
        <v>0</v>
      </c>
      <c r="D9" s="17">
        <f>Exploitatie!F27</f>
        <v>0</v>
      </c>
      <c r="E9" s="17">
        <f>Exploitatie!G27</f>
        <v>0</v>
      </c>
      <c r="F9" s="17">
        <f>Exploitatie!H27</f>
        <v>0</v>
      </c>
      <c r="G9" s="54">
        <f>Exploitatie!I27</f>
        <v>0</v>
      </c>
      <c r="H9" s="12">
        <f>Exploitatie!J27</f>
        <v>0</v>
      </c>
      <c r="I9" s="18">
        <f>Exploitatie!K27</f>
        <v>0</v>
      </c>
      <c r="J9" s="16">
        <f t="shared" si="0"/>
        <v>0</v>
      </c>
      <c r="K9" s="1"/>
    </row>
    <row r="10" spans="2:11" ht="21.75" customHeight="1" x14ac:dyDescent="0.8">
      <c r="B10" s="11" t="s">
        <v>35</v>
      </c>
      <c r="C10" s="12">
        <f>Exploitatie!F34</f>
        <v>0</v>
      </c>
      <c r="D10" s="17">
        <f>Exploitatie!G34</f>
        <v>0</v>
      </c>
      <c r="E10" s="17">
        <f>Exploitatie!H34</f>
        <v>0</v>
      </c>
      <c r="F10" s="17">
        <f>Exploitatie!I34</f>
        <v>0</v>
      </c>
      <c r="G10" s="54">
        <f>Exploitatie!J34</f>
        <v>0</v>
      </c>
      <c r="H10" s="12">
        <f>Exploitatie!K34</f>
        <v>0</v>
      </c>
      <c r="I10" s="18">
        <f>Exploitatie!L34</f>
        <v>0</v>
      </c>
      <c r="J10" s="16">
        <f t="shared" si="0"/>
        <v>0</v>
      </c>
      <c r="K10" s="1"/>
    </row>
    <row r="11" spans="2:11" ht="21.75" customHeight="1" x14ac:dyDescent="0.8">
      <c r="B11" s="11" t="s">
        <v>36</v>
      </c>
      <c r="C11" s="12">
        <f>Exploitatie!G44</f>
        <v>0</v>
      </c>
      <c r="D11" s="17">
        <f>Exploitatie!H44</f>
        <v>0</v>
      </c>
      <c r="E11" s="17">
        <f>Exploitatie!I44</f>
        <v>0</v>
      </c>
      <c r="F11" s="17">
        <f>Exploitatie!J44</f>
        <v>0</v>
      </c>
      <c r="G11" s="54">
        <f>Exploitatie!K44</f>
        <v>0</v>
      </c>
      <c r="H11" s="12">
        <f>Exploitatie!L44</f>
        <v>0</v>
      </c>
      <c r="I11" s="18">
        <f>Exploitatie!M44</f>
        <v>0</v>
      </c>
      <c r="J11" s="16">
        <f t="shared" si="0"/>
        <v>0</v>
      </c>
      <c r="K11" s="1"/>
    </row>
    <row r="12" spans="2:11" ht="21.75" customHeight="1" thickBot="1" x14ac:dyDescent="0.85">
      <c r="B12" s="19" t="s">
        <v>37</v>
      </c>
      <c r="C12" s="20">
        <f>SUM(C6:C11)</f>
        <v>0</v>
      </c>
      <c r="D12" s="21">
        <f t="shared" ref="D12:I12" si="1">SUM(D6:D11)</f>
        <v>0</v>
      </c>
      <c r="E12" s="21">
        <f t="shared" si="1"/>
        <v>0</v>
      </c>
      <c r="F12" s="21">
        <f t="shared" si="1"/>
        <v>0</v>
      </c>
      <c r="G12" s="55">
        <f t="shared" si="1"/>
        <v>0</v>
      </c>
      <c r="H12" s="20">
        <f>SUM(H6:H11)</f>
        <v>0</v>
      </c>
      <c r="I12" s="22">
        <f t="shared" si="1"/>
        <v>0</v>
      </c>
      <c r="J12" s="23">
        <f>SUM(J6:J11)</f>
        <v>0</v>
      </c>
      <c r="K12" s="1"/>
    </row>
    <row r="16" spans="2:11" x14ac:dyDescent="0.8">
      <c r="B16" s="24"/>
    </row>
  </sheetData>
  <sheetProtection algorithmName="SHA-512" hashValue="x+MabirdO8T6c63AjjQuZF5mB0XRIAXL0qgNWOzPVp2I6iT/wEs6OE/GLEiqv/z1zmAiSWOZFl8p1ja8ywASqg==" saltValue="1HqurugoKyY9WIsNd+uuyA==" spinCount="100000" sheet="1" objects="1" scenarios="1"/>
  <mergeCells count="2">
    <mergeCell ref="H4:I4"/>
    <mergeCell ref="C4:G4"/>
  </mergeCells>
  <pageMargins left="0.7" right="0.7" top="0.75" bottom="0.75" header="0.3" footer="0.3"/>
  <pageSetup paperSize="9" scale="67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4953-42D2-4D17-A236-0145E0AF0B85}">
  <sheetPr>
    <pageSetUpPr fitToPage="1"/>
  </sheetPr>
  <dimension ref="B1:F12"/>
  <sheetViews>
    <sheetView showGridLines="0" zoomScaleNormal="100" workbookViewId="0"/>
  </sheetViews>
  <sheetFormatPr defaultColWidth="8.73046875" defaultRowHeight="18.399999999999999" x14ac:dyDescent="0.8"/>
  <cols>
    <col min="1" max="1" width="4.59765625" style="1" customWidth="1"/>
    <col min="2" max="2" width="39.59765625" style="1" customWidth="1"/>
    <col min="3" max="3" width="18.3984375" style="1" customWidth="1"/>
    <col min="4" max="4" width="17.59765625" style="1" customWidth="1"/>
    <col min="5" max="5" width="53.3984375" style="1" customWidth="1"/>
    <col min="6" max="6" width="17.59765625" style="1" customWidth="1"/>
    <col min="7" max="16384" width="8.73046875" style="1"/>
  </cols>
  <sheetData>
    <row r="1" spans="2:6" ht="25.15" customHeight="1" x14ac:dyDescent="0.8"/>
    <row r="2" spans="2:6" ht="27.4" x14ac:dyDescent="1.2">
      <c r="B2" s="156" t="s">
        <v>38</v>
      </c>
    </row>
    <row r="3" spans="2:6" x14ac:dyDescent="0.8">
      <c r="B3" s="24"/>
    </row>
    <row r="4" spans="2:6" ht="18.75" thickBot="1" x14ac:dyDescent="0.85">
      <c r="B4" s="5" t="s">
        <v>39</v>
      </c>
    </row>
    <row r="5" spans="2:6" ht="20.65" customHeight="1" thickBot="1" x14ac:dyDescent="0.85">
      <c r="B5" s="78" t="s">
        <v>22</v>
      </c>
      <c r="C5" s="79" t="s">
        <v>40</v>
      </c>
    </row>
    <row r="6" spans="2:6" ht="20.65" customHeight="1" thickBot="1" x14ac:dyDescent="0.85">
      <c r="B6" s="81" t="s">
        <v>41</v>
      </c>
      <c r="C6" s="25">
        <v>0</v>
      </c>
    </row>
    <row r="7" spans="2:6" ht="20.65" customHeight="1" thickBot="1" x14ac:dyDescent="0.85">
      <c r="B7" s="74" t="s">
        <v>42</v>
      </c>
      <c r="C7" s="32">
        <f>C6</f>
        <v>0</v>
      </c>
    </row>
    <row r="8" spans="2:6" x14ac:dyDescent="0.8">
      <c r="B8" s="74"/>
      <c r="C8" s="74"/>
      <c r="D8" s="74"/>
    </row>
    <row r="9" spans="2:6" x14ac:dyDescent="0.8">
      <c r="B9" s="82" t="s">
        <v>13</v>
      </c>
      <c r="C9" s="83"/>
      <c r="D9" s="84"/>
      <c r="E9" s="85"/>
      <c r="F9" s="86"/>
    </row>
    <row r="10" spans="2:6" x14ac:dyDescent="0.8">
      <c r="B10" s="87" t="s">
        <v>43</v>
      </c>
      <c r="C10" s="88"/>
      <c r="D10" s="89"/>
      <c r="E10" s="90"/>
      <c r="F10" s="86"/>
    </row>
    <row r="11" spans="2:6" x14ac:dyDescent="0.8">
      <c r="B11" s="87" t="s">
        <v>44</v>
      </c>
      <c r="C11" s="88"/>
      <c r="D11" s="89"/>
      <c r="E11" s="90"/>
      <c r="F11" s="86"/>
    </row>
    <row r="12" spans="2:6" x14ac:dyDescent="0.8">
      <c r="B12" s="91" t="s">
        <v>97</v>
      </c>
      <c r="C12" s="92"/>
      <c r="D12" s="93"/>
      <c r="E12" s="94"/>
      <c r="F12" s="86"/>
    </row>
  </sheetData>
  <sheetProtection algorithmName="SHA-512" hashValue="vyfrKMVbnRudR7vGc14ILtD2iyEXOWNRGzUucL43m0oippGIq3EXTy4pQMr5gyL2QFJ3k2Zj6SR82ytOjvGfdw==" saltValue="g4NHTgLjXyuvCwkP1IyO9A==" spinCount="100000" sheet="1" objects="1" scenarios="1"/>
  <dataValidations count="1">
    <dataValidation type="whole" operator="lessThanOrEqual" allowBlank="1" showInputMessage="1" showErrorMessage="1" errorTitle="Foutieve ingave" error="Maximale in te geven waarde is € 35.000,--_x000a_" promptTitle="Waarde" prompt="De door u ingevoerde waarde mag maximaal € 35.000, -- bedragen." sqref="C6" xr:uid="{9C27529D-B429-4342-97CD-4DF3C110A0EB}">
      <formula1>35000</formula1>
    </dataValidation>
  </dataValidations>
  <pageMargins left="0.7" right="0.7" top="0.75" bottom="0.75" header="0.3" footer="0.3"/>
  <pageSetup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521-D041-431F-A31A-DADD5F7EB42B}">
  <sheetPr>
    <pageSetUpPr fitToPage="1"/>
  </sheetPr>
  <dimension ref="B1:XFD44"/>
  <sheetViews>
    <sheetView showGridLines="0" zoomScale="85" zoomScaleNormal="85" workbookViewId="0"/>
  </sheetViews>
  <sheetFormatPr defaultColWidth="8.73046875" defaultRowHeight="18.399999999999999" x14ac:dyDescent="0.8"/>
  <cols>
    <col min="1" max="1" width="4.59765625" style="1" customWidth="1"/>
    <col min="2" max="2" width="20.3984375" style="1" bestFit="1" customWidth="1"/>
    <col min="3" max="3" width="25.1328125" style="1" bestFit="1" customWidth="1"/>
    <col min="4" max="4" width="12" style="1" bestFit="1" customWidth="1"/>
    <col min="5" max="5" width="12.73046875" style="1" bestFit="1" customWidth="1"/>
    <col min="6" max="14" width="15.73046875" style="1" customWidth="1"/>
    <col min="15" max="18" width="9.73046875" style="1" bestFit="1" customWidth="1"/>
    <col min="19" max="16384" width="8.73046875" style="1"/>
  </cols>
  <sheetData>
    <row r="1" spans="2:13 16384:16384" ht="25.15" customHeight="1" x14ac:dyDescent="0.8"/>
    <row r="2" spans="2:13 16384:16384" ht="27.4" x14ac:dyDescent="1.2">
      <c r="B2" s="3" t="s">
        <v>45</v>
      </c>
    </row>
    <row r="3" spans="2:13 16384:16384" ht="27.75" thickBot="1" x14ac:dyDescent="1.25">
      <c r="B3" s="3"/>
    </row>
    <row r="4" spans="2:13 16384:16384" ht="18.75" thickBot="1" x14ac:dyDescent="0.85">
      <c r="F4" s="170" t="s">
        <v>46</v>
      </c>
      <c r="G4" s="171"/>
      <c r="H4" s="171"/>
      <c r="I4" s="171"/>
      <c r="J4" s="171"/>
      <c r="K4" s="171"/>
      <c r="L4" s="172"/>
    </row>
    <row r="5" spans="2:13 16384:16384" x14ac:dyDescent="0.8">
      <c r="B5" s="5" t="s">
        <v>32</v>
      </c>
      <c r="F5" s="173" t="s">
        <v>47</v>
      </c>
      <c r="G5" s="174"/>
      <c r="H5" s="174"/>
      <c r="I5" s="174"/>
      <c r="J5" s="175"/>
      <c r="K5" s="176" t="s">
        <v>21</v>
      </c>
      <c r="L5" s="177"/>
    </row>
    <row r="6" spans="2:13 16384:16384" ht="37.15" thickBot="1" x14ac:dyDescent="0.85">
      <c r="B6" s="95" t="s">
        <v>48</v>
      </c>
      <c r="C6" s="96" t="s">
        <v>49</v>
      </c>
      <c r="D6" s="97" t="s">
        <v>50</v>
      </c>
      <c r="E6" s="98" t="s">
        <v>51</v>
      </c>
      <c r="F6" s="99" t="s">
        <v>23</v>
      </c>
      <c r="G6" s="100" t="s">
        <v>24</v>
      </c>
      <c r="H6" s="100" t="s">
        <v>25</v>
      </c>
      <c r="I6" s="100" t="s">
        <v>26</v>
      </c>
      <c r="J6" s="101" t="s">
        <v>27</v>
      </c>
      <c r="K6" s="102" t="s">
        <v>28</v>
      </c>
      <c r="L6" s="80" t="s">
        <v>29</v>
      </c>
    </row>
    <row r="7" spans="2:13 16384:16384" ht="20.25" customHeight="1" x14ac:dyDescent="0.8">
      <c r="B7" s="103" t="s">
        <v>52</v>
      </c>
      <c r="C7" s="26" t="s">
        <v>53</v>
      </c>
      <c r="D7" s="104">
        <v>25</v>
      </c>
      <c r="E7" s="31">
        <v>0</v>
      </c>
      <c r="F7" s="105">
        <f t="shared" ref="F7:F10" si="0">$D7*$E7*12</f>
        <v>0</v>
      </c>
      <c r="G7" s="106">
        <f t="shared" ref="G7:J10" si="1">$D7*$E7*12</f>
        <v>0</v>
      </c>
      <c r="H7" s="106">
        <f t="shared" si="1"/>
        <v>0</v>
      </c>
      <c r="I7" s="106">
        <f t="shared" si="1"/>
        <v>0</v>
      </c>
      <c r="J7" s="107">
        <f t="shared" si="1"/>
        <v>0</v>
      </c>
      <c r="K7" s="108"/>
      <c r="L7" s="109"/>
      <c r="M7" s="110"/>
    </row>
    <row r="8" spans="2:13 16384:16384" ht="20.25" customHeight="1" x14ac:dyDescent="0.8">
      <c r="B8" s="111" t="s">
        <v>54</v>
      </c>
      <c r="C8" s="49" t="s">
        <v>53</v>
      </c>
      <c r="D8" s="112">
        <v>23</v>
      </c>
      <c r="E8" s="50">
        <v>0</v>
      </c>
      <c r="F8" s="113">
        <f t="shared" si="0"/>
        <v>0</v>
      </c>
      <c r="G8" s="114">
        <f t="shared" si="1"/>
        <v>0</v>
      </c>
      <c r="H8" s="114">
        <f t="shared" si="1"/>
        <v>0</v>
      </c>
      <c r="I8" s="114">
        <f t="shared" si="1"/>
        <v>0</v>
      </c>
      <c r="J8" s="115">
        <f t="shared" si="1"/>
        <v>0</v>
      </c>
      <c r="K8" s="116"/>
      <c r="L8" s="117"/>
      <c r="M8" s="110"/>
    </row>
    <row r="9" spans="2:13 16384:16384" ht="20.25" customHeight="1" x14ac:dyDescent="0.8">
      <c r="B9" s="111" t="s">
        <v>55</v>
      </c>
      <c r="C9" s="49" t="s">
        <v>53</v>
      </c>
      <c r="D9" s="112">
        <v>32</v>
      </c>
      <c r="E9" s="50">
        <v>0</v>
      </c>
      <c r="F9" s="113">
        <f t="shared" si="0"/>
        <v>0</v>
      </c>
      <c r="G9" s="114">
        <f t="shared" si="1"/>
        <v>0</v>
      </c>
      <c r="H9" s="114">
        <f t="shared" si="1"/>
        <v>0</v>
      </c>
      <c r="I9" s="114">
        <f t="shared" si="1"/>
        <v>0</v>
      </c>
      <c r="J9" s="115">
        <f t="shared" si="1"/>
        <v>0</v>
      </c>
      <c r="K9" s="116"/>
      <c r="L9" s="117"/>
      <c r="M9" s="110"/>
    </row>
    <row r="10" spans="2:13 16384:16384" ht="20.25" customHeight="1" thickBot="1" x14ac:dyDescent="0.85">
      <c r="B10" s="118" t="s">
        <v>56</v>
      </c>
      <c r="C10" s="67" t="s">
        <v>53</v>
      </c>
      <c r="D10" s="119">
        <v>6</v>
      </c>
      <c r="E10" s="51">
        <v>0</v>
      </c>
      <c r="F10" s="113">
        <f t="shared" si="0"/>
        <v>0</v>
      </c>
      <c r="G10" s="114">
        <f t="shared" si="1"/>
        <v>0</v>
      </c>
      <c r="H10" s="114">
        <f t="shared" si="1"/>
        <v>0</v>
      </c>
      <c r="I10" s="114">
        <f t="shared" si="1"/>
        <v>0</v>
      </c>
      <c r="J10" s="115">
        <f t="shared" si="1"/>
        <v>0</v>
      </c>
      <c r="K10" s="116"/>
      <c r="L10" s="117"/>
      <c r="M10" s="110"/>
    </row>
    <row r="11" spans="2:13 16384:16384" ht="20.25" customHeight="1" thickBot="1" x14ac:dyDescent="0.85">
      <c r="E11" s="33" t="s">
        <v>42</v>
      </c>
      <c r="F11" s="120">
        <f>SUM(F7:F10)</f>
        <v>0</v>
      </c>
      <c r="G11" s="121">
        <f>SUM(G7:G10)</f>
        <v>0</v>
      </c>
      <c r="H11" s="121">
        <f>SUM(H7:H10)</f>
        <v>0</v>
      </c>
      <c r="I11" s="121">
        <f>SUM(I7:I10)</f>
        <v>0</v>
      </c>
      <c r="J11" s="122">
        <f>SUM(J7:J10)</f>
        <v>0</v>
      </c>
      <c r="K11" s="123"/>
      <c r="L11" s="124"/>
      <c r="XFD11" s="125"/>
    </row>
    <row r="13" spans="2:13 16384:16384" ht="18.75" thickBot="1" x14ac:dyDescent="0.85"/>
    <row r="14" spans="2:13 16384:16384" ht="18.75" thickBot="1" x14ac:dyDescent="0.85">
      <c r="E14" s="170" t="s">
        <v>57</v>
      </c>
      <c r="F14" s="171"/>
      <c r="G14" s="171"/>
      <c r="H14" s="171"/>
      <c r="I14" s="171"/>
      <c r="J14" s="171"/>
      <c r="K14" s="172"/>
    </row>
    <row r="15" spans="2:13 16384:16384" ht="18.75" thickBot="1" x14ac:dyDescent="0.85">
      <c r="B15" s="5" t="s">
        <v>33</v>
      </c>
      <c r="E15" s="173" t="s">
        <v>20</v>
      </c>
      <c r="F15" s="174"/>
      <c r="G15" s="174"/>
      <c r="H15" s="174"/>
      <c r="I15" s="175"/>
      <c r="J15" s="176" t="s">
        <v>21</v>
      </c>
      <c r="K15" s="177"/>
    </row>
    <row r="16" spans="2:13 16384:16384" ht="20.25" customHeight="1" x14ac:dyDescent="0.8">
      <c r="B16" s="7" t="s">
        <v>58</v>
      </c>
      <c r="C16" s="126" t="s">
        <v>59</v>
      </c>
      <c r="D16" s="127" t="s">
        <v>60</v>
      </c>
      <c r="E16" s="128" t="s">
        <v>23</v>
      </c>
      <c r="F16" s="129" t="s">
        <v>24</v>
      </c>
      <c r="G16" s="129" t="s">
        <v>25</v>
      </c>
      <c r="H16" s="129" t="s">
        <v>26</v>
      </c>
      <c r="I16" s="130" t="s">
        <v>27</v>
      </c>
      <c r="J16" s="131" t="s">
        <v>28</v>
      </c>
      <c r="K16" s="132" t="s">
        <v>29</v>
      </c>
    </row>
    <row r="17" spans="2:18" ht="20.25" customHeight="1" x14ac:dyDescent="0.8">
      <c r="B17" s="133" t="s">
        <v>61</v>
      </c>
      <c r="C17" s="29">
        <v>385000</v>
      </c>
      <c r="D17" s="27">
        <v>0</v>
      </c>
      <c r="E17" s="134">
        <f t="shared" ref="E17:E18" si="2">C17*D17*12</f>
        <v>0</v>
      </c>
      <c r="F17" s="135">
        <f t="shared" ref="F17:K18" si="3">E17</f>
        <v>0</v>
      </c>
      <c r="G17" s="135">
        <f t="shared" si="3"/>
        <v>0</v>
      </c>
      <c r="H17" s="135">
        <f t="shared" ref="H17:I18" si="4">F17</f>
        <v>0</v>
      </c>
      <c r="I17" s="136">
        <f t="shared" si="4"/>
        <v>0</v>
      </c>
      <c r="J17" s="34">
        <f t="shared" si="3"/>
        <v>0</v>
      </c>
      <c r="K17" s="35">
        <f t="shared" si="3"/>
        <v>0</v>
      </c>
      <c r="O17" s="155"/>
    </row>
    <row r="18" spans="2:18" ht="20.25" customHeight="1" thickBot="1" x14ac:dyDescent="0.85">
      <c r="B18" s="137" t="s">
        <v>62</v>
      </c>
      <c r="C18" s="30">
        <v>68500</v>
      </c>
      <c r="D18" s="28">
        <v>0</v>
      </c>
      <c r="E18" s="134">
        <f t="shared" si="2"/>
        <v>0</v>
      </c>
      <c r="F18" s="135">
        <f t="shared" si="3"/>
        <v>0</v>
      </c>
      <c r="G18" s="135">
        <f t="shared" si="3"/>
        <v>0</v>
      </c>
      <c r="H18" s="135">
        <f t="shared" si="4"/>
        <v>0</v>
      </c>
      <c r="I18" s="136">
        <f t="shared" si="4"/>
        <v>0</v>
      </c>
      <c r="J18" s="34">
        <f t="shared" si="3"/>
        <v>0</v>
      </c>
      <c r="K18" s="35">
        <f t="shared" si="3"/>
        <v>0</v>
      </c>
    </row>
    <row r="19" spans="2:18" ht="20.25" customHeight="1" thickBot="1" x14ac:dyDescent="0.85">
      <c r="D19" s="33" t="s">
        <v>42</v>
      </c>
      <c r="E19" s="138">
        <f>SUM(E17:E18)</f>
        <v>0</v>
      </c>
      <c r="F19" s="139">
        <f t="shared" ref="F19:K19" si="5">SUM(F17:F18)</f>
        <v>0</v>
      </c>
      <c r="G19" s="139">
        <f t="shared" si="5"/>
        <v>0</v>
      </c>
      <c r="H19" s="139">
        <f>SUM(H17:H18)</f>
        <v>0</v>
      </c>
      <c r="I19" s="140">
        <f t="shared" si="5"/>
        <v>0</v>
      </c>
      <c r="J19" s="141">
        <f>SUM(J17:J18)</f>
        <v>0</v>
      </c>
      <c r="K19" s="142">
        <f t="shared" si="5"/>
        <v>0</v>
      </c>
    </row>
    <row r="20" spans="2:18" x14ac:dyDescent="0.8">
      <c r="P20" s="155"/>
      <c r="R20" s="155"/>
    </row>
    <row r="21" spans="2:18" ht="18.75" thickBot="1" x14ac:dyDescent="0.85">
      <c r="P21" s="155"/>
    </row>
    <row r="22" spans="2:18" ht="18.75" thickBot="1" x14ac:dyDescent="0.85">
      <c r="E22" s="170" t="s">
        <v>63</v>
      </c>
      <c r="F22" s="171"/>
      <c r="G22" s="171"/>
      <c r="H22" s="171"/>
      <c r="I22" s="171"/>
      <c r="J22" s="171"/>
      <c r="K22" s="172"/>
    </row>
    <row r="23" spans="2:18" ht="18.75" thickBot="1" x14ac:dyDescent="0.85">
      <c r="B23" s="5" t="s">
        <v>34</v>
      </c>
      <c r="E23" s="173" t="s">
        <v>20</v>
      </c>
      <c r="F23" s="174"/>
      <c r="G23" s="174"/>
      <c r="H23" s="174"/>
      <c r="I23" s="175"/>
      <c r="J23" s="176" t="s">
        <v>21</v>
      </c>
      <c r="K23" s="177"/>
    </row>
    <row r="24" spans="2:18" ht="20.25" customHeight="1" x14ac:dyDescent="0.8">
      <c r="B24" s="7" t="s">
        <v>58</v>
      </c>
      <c r="C24" s="126" t="s">
        <v>59</v>
      </c>
      <c r="D24" s="127" t="s">
        <v>64</v>
      </c>
      <c r="E24" s="128" t="s">
        <v>23</v>
      </c>
      <c r="F24" s="129" t="s">
        <v>24</v>
      </c>
      <c r="G24" s="129" t="s">
        <v>25</v>
      </c>
      <c r="H24" s="129" t="s">
        <v>26</v>
      </c>
      <c r="I24" s="130" t="s">
        <v>27</v>
      </c>
      <c r="J24" s="131" t="s">
        <v>28</v>
      </c>
      <c r="K24" s="132" t="s">
        <v>29</v>
      </c>
      <c r="P24" s="155"/>
      <c r="Q24" s="155"/>
    </row>
    <row r="25" spans="2:18" ht="20.25" customHeight="1" x14ac:dyDescent="0.8">
      <c r="B25" s="133" t="s">
        <v>65</v>
      </c>
      <c r="C25" s="29">
        <v>285000</v>
      </c>
      <c r="D25" s="27">
        <v>0</v>
      </c>
      <c r="E25" s="134">
        <f t="shared" ref="E25:E26" si="6">C25*D25*12</f>
        <v>0</v>
      </c>
      <c r="F25" s="135">
        <f t="shared" ref="F25:F26" si="7">E25</f>
        <v>0</v>
      </c>
      <c r="G25" s="135">
        <f t="shared" ref="G25:G26" si="8">F25</f>
        <v>0</v>
      </c>
      <c r="H25" s="135">
        <f t="shared" ref="H25:H26" si="9">F25</f>
        <v>0</v>
      </c>
      <c r="I25" s="136">
        <f t="shared" ref="I25:I26" si="10">G25</f>
        <v>0</v>
      </c>
      <c r="J25" s="34">
        <f t="shared" ref="J25:J26" si="11">I25</f>
        <v>0</v>
      </c>
      <c r="K25" s="35">
        <f t="shared" ref="K25:K26" si="12">J25</f>
        <v>0</v>
      </c>
      <c r="P25" s="155"/>
    </row>
    <row r="26" spans="2:18" ht="20.25" customHeight="1" thickBot="1" x14ac:dyDescent="0.85">
      <c r="B26" s="137" t="s">
        <v>66</v>
      </c>
      <c r="C26" s="30">
        <f>C25*1%</f>
        <v>2850</v>
      </c>
      <c r="D26" s="28">
        <v>0</v>
      </c>
      <c r="E26" s="134">
        <f t="shared" si="6"/>
        <v>0</v>
      </c>
      <c r="F26" s="135">
        <f t="shared" si="7"/>
        <v>0</v>
      </c>
      <c r="G26" s="135">
        <f t="shared" si="8"/>
        <v>0</v>
      </c>
      <c r="H26" s="135">
        <f t="shared" si="9"/>
        <v>0</v>
      </c>
      <c r="I26" s="136">
        <f t="shared" si="10"/>
        <v>0</v>
      </c>
      <c r="J26" s="34">
        <f t="shared" si="11"/>
        <v>0</v>
      </c>
      <c r="K26" s="35">
        <f t="shared" si="12"/>
        <v>0</v>
      </c>
      <c r="P26" s="155"/>
    </row>
    <row r="27" spans="2:18" ht="20.25" customHeight="1" thickBot="1" x14ac:dyDescent="0.85">
      <c r="D27" s="33" t="s">
        <v>42</v>
      </c>
      <c r="E27" s="138">
        <f>SUM(E25:E26)</f>
        <v>0</v>
      </c>
      <c r="F27" s="139">
        <f t="shared" ref="F27:G27" si="13">SUM(F25:F26)</f>
        <v>0</v>
      </c>
      <c r="G27" s="139">
        <f t="shared" si="13"/>
        <v>0</v>
      </c>
      <c r="H27" s="139">
        <f>SUM(H25:H26)</f>
        <v>0</v>
      </c>
      <c r="I27" s="140">
        <f t="shared" ref="I27" si="14">SUM(I25:I26)</f>
        <v>0</v>
      </c>
      <c r="J27" s="141">
        <f>SUM(J25:J26)</f>
        <v>0</v>
      </c>
      <c r="K27" s="142">
        <f t="shared" ref="K27" si="15">SUM(K25:K26)</f>
        <v>0</v>
      </c>
    </row>
    <row r="29" spans="2:18" ht="18.75" thickBot="1" x14ac:dyDescent="0.85"/>
    <row r="30" spans="2:18" ht="18.75" thickBot="1" x14ac:dyDescent="0.85">
      <c r="F30" s="170" t="s">
        <v>67</v>
      </c>
      <c r="G30" s="171"/>
      <c r="H30" s="171"/>
      <c r="I30" s="171"/>
      <c r="J30" s="171"/>
      <c r="K30" s="171"/>
      <c r="L30" s="172"/>
    </row>
    <row r="31" spans="2:18" ht="18.75" thickBot="1" x14ac:dyDescent="0.85">
      <c r="B31" s="5" t="s">
        <v>68</v>
      </c>
      <c r="F31" s="173" t="s">
        <v>20</v>
      </c>
      <c r="G31" s="174"/>
      <c r="H31" s="174"/>
      <c r="I31" s="174"/>
      <c r="J31" s="175"/>
      <c r="K31" s="176" t="s">
        <v>21</v>
      </c>
      <c r="L31" s="177"/>
    </row>
    <row r="32" spans="2:18" ht="36.75" x14ac:dyDescent="0.8">
      <c r="B32" s="178" t="s">
        <v>69</v>
      </c>
      <c r="C32" s="179"/>
      <c r="D32" s="143" t="s">
        <v>70</v>
      </c>
      <c r="E32" s="127" t="s">
        <v>71</v>
      </c>
      <c r="F32" s="128" t="s">
        <v>23</v>
      </c>
      <c r="G32" s="129" t="s">
        <v>24</v>
      </c>
      <c r="H32" s="129" t="s">
        <v>25</v>
      </c>
      <c r="I32" s="129" t="s">
        <v>26</v>
      </c>
      <c r="J32" s="130" t="s">
        <v>27</v>
      </c>
      <c r="K32" s="131" t="s">
        <v>28</v>
      </c>
      <c r="L32" s="132" t="s">
        <v>29</v>
      </c>
    </row>
    <row r="33" spans="2:13" ht="20.25" customHeight="1" thickBot="1" x14ac:dyDescent="0.85">
      <c r="B33" s="180" t="s">
        <v>90</v>
      </c>
      <c r="C33" s="181"/>
      <c r="D33" s="157">
        <v>0</v>
      </c>
      <c r="E33" s="158">
        <v>55</v>
      </c>
      <c r="F33" s="134">
        <f>D33*E33*12</f>
        <v>0</v>
      </c>
      <c r="G33" s="135">
        <f t="shared" ref="G33:L33" si="16">F33</f>
        <v>0</v>
      </c>
      <c r="H33" s="135">
        <f t="shared" si="16"/>
        <v>0</v>
      </c>
      <c r="I33" s="135">
        <f t="shared" si="16"/>
        <v>0</v>
      </c>
      <c r="J33" s="136">
        <f t="shared" si="16"/>
        <v>0</v>
      </c>
      <c r="K33" s="34">
        <f t="shared" si="16"/>
        <v>0</v>
      </c>
      <c r="L33" s="35">
        <f t="shared" si="16"/>
        <v>0</v>
      </c>
    </row>
    <row r="34" spans="2:13" ht="20.25" customHeight="1" thickBot="1" x14ac:dyDescent="0.85">
      <c r="E34" s="33" t="s">
        <v>42</v>
      </c>
      <c r="F34" s="138">
        <f t="shared" ref="F34:L34" si="17">SUM(F33:F33)</f>
        <v>0</v>
      </c>
      <c r="G34" s="139">
        <f t="shared" si="17"/>
        <v>0</v>
      </c>
      <c r="H34" s="139">
        <f t="shared" si="17"/>
        <v>0</v>
      </c>
      <c r="I34" s="139">
        <f t="shared" si="17"/>
        <v>0</v>
      </c>
      <c r="J34" s="140">
        <f t="shared" si="17"/>
        <v>0</v>
      </c>
      <c r="K34" s="141">
        <f t="shared" si="17"/>
        <v>0</v>
      </c>
      <c r="L34" s="142">
        <f t="shared" si="17"/>
        <v>0</v>
      </c>
    </row>
    <row r="35" spans="2:13" ht="20.25" customHeight="1" x14ac:dyDescent="0.8">
      <c r="E35" s="33"/>
    </row>
    <row r="36" spans="2:13" ht="20.25" customHeight="1" x14ac:dyDescent="0.8">
      <c r="B36" s="184" t="s">
        <v>13</v>
      </c>
      <c r="C36" s="185"/>
      <c r="D36" s="185"/>
      <c r="E36" s="185"/>
      <c r="F36" s="185"/>
      <c r="G36" s="185"/>
      <c r="H36" s="185"/>
      <c r="I36" s="185"/>
      <c r="J36" s="185"/>
      <c r="K36" s="185"/>
      <c r="L36" s="186"/>
    </row>
    <row r="37" spans="2:13" x14ac:dyDescent="0.8">
      <c r="B37" s="187" t="s">
        <v>96</v>
      </c>
      <c r="C37" s="188"/>
      <c r="D37" s="188"/>
      <c r="E37" s="188"/>
      <c r="F37" s="188"/>
      <c r="G37" s="188"/>
      <c r="H37" s="188"/>
      <c r="I37" s="188"/>
      <c r="J37" s="188"/>
      <c r="K37" s="188"/>
      <c r="L37" s="189"/>
    </row>
    <row r="38" spans="2:13" x14ac:dyDescent="0.8">
      <c r="B38" s="190" t="s">
        <v>98</v>
      </c>
      <c r="C38" s="191"/>
      <c r="D38" s="191"/>
      <c r="E38" s="191"/>
      <c r="F38" s="191"/>
      <c r="G38" s="191"/>
      <c r="H38" s="191"/>
      <c r="I38" s="191"/>
      <c r="J38" s="191"/>
      <c r="K38" s="191"/>
      <c r="L38" s="192"/>
    </row>
    <row r="39" spans="2:13" ht="18.75" thickBot="1" x14ac:dyDescent="0.85"/>
    <row r="40" spans="2:13" ht="18.75" thickBot="1" x14ac:dyDescent="0.85">
      <c r="G40" s="170" t="s">
        <v>72</v>
      </c>
      <c r="H40" s="171"/>
      <c r="I40" s="171"/>
      <c r="J40" s="171"/>
      <c r="K40" s="171"/>
      <c r="L40" s="171"/>
      <c r="M40" s="172"/>
    </row>
    <row r="41" spans="2:13" ht="18.75" thickBot="1" x14ac:dyDescent="0.85">
      <c r="B41" s="5" t="s">
        <v>36</v>
      </c>
      <c r="G41" s="176" t="s">
        <v>20</v>
      </c>
      <c r="H41" s="193"/>
      <c r="I41" s="193"/>
      <c r="J41" s="193"/>
      <c r="K41" s="177"/>
      <c r="L41" s="176" t="s">
        <v>21</v>
      </c>
      <c r="M41" s="177"/>
    </row>
    <row r="42" spans="2:13" ht="55.5" thickBot="1" x14ac:dyDescent="0.85">
      <c r="B42" s="182" t="s">
        <v>73</v>
      </c>
      <c r="C42" s="183"/>
      <c r="D42" s="144" t="s">
        <v>74</v>
      </c>
      <c r="E42" s="144" t="s">
        <v>93</v>
      </c>
      <c r="F42" s="145" t="s">
        <v>94</v>
      </c>
      <c r="G42" s="146" t="s">
        <v>23</v>
      </c>
      <c r="H42" s="147" t="s">
        <v>24</v>
      </c>
      <c r="I42" s="147" t="s">
        <v>25</v>
      </c>
      <c r="J42" s="147" t="s">
        <v>26</v>
      </c>
      <c r="K42" s="148" t="s">
        <v>27</v>
      </c>
      <c r="L42" s="149" t="s">
        <v>28</v>
      </c>
      <c r="M42" s="148" t="s">
        <v>29</v>
      </c>
    </row>
    <row r="43" spans="2:13" ht="20.25" customHeight="1" thickBot="1" x14ac:dyDescent="0.85">
      <c r="B43" s="168" t="s">
        <v>75</v>
      </c>
      <c r="C43" s="169"/>
      <c r="D43" s="150">
        <f>D7+D8+D9+D10</f>
        <v>86</v>
      </c>
      <c r="E43" s="60">
        <v>0</v>
      </c>
      <c r="F43" s="61">
        <v>0</v>
      </c>
      <c r="G43" s="138">
        <f>D43*E43*12</f>
        <v>0</v>
      </c>
      <c r="H43" s="139">
        <f>E43*D43*12</f>
        <v>0</v>
      </c>
      <c r="I43" s="139">
        <f>E43*D43*12</f>
        <v>0</v>
      </c>
      <c r="J43" s="151">
        <f>E43*D43*12</f>
        <v>0</v>
      </c>
      <c r="K43" s="140">
        <f>E43*D43*12</f>
        <v>0</v>
      </c>
      <c r="L43" s="62">
        <f>F43*D43*12</f>
        <v>0</v>
      </c>
      <c r="M43" s="63">
        <f>F43*D43*12</f>
        <v>0</v>
      </c>
    </row>
    <row r="44" spans="2:13" ht="20.25" customHeight="1" thickBot="1" x14ac:dyDescent="0.85">
      <c r="F44" s="33" t="s">
        <v>42</v>
      </c>
      <c r="G44" s="120">
        <f t="shared" ref="G44:M44" si="18">SUM(G43:G43)</f>
        <v>0</v>
      </c>
      <c r="H44" s="121">
        <f t="shared" si="18"/>
        <v>0</v>
      </c>
      <c r="I44" s="121">
        <f t="shared" si="18"/>
        <v>0</v>
      </c>
      <c r="J44" s="122">
        <f t="shared" si="18"/>
        <v>0</v>
      </c>
      <c r="K44" s="152">
        <f t="shared" si="18"/>
        <v>0</v>
      </c>
      <c r="L44" s="153">
        <f t="shared" si="18"/>
        <v>0</v>
      </c>
      <c r="M44" s="154">
        <f t="shared" si="18"/>
        <v>0</v>
      </c>
    </row>
  </sheetData>
  <sheetProtection algorithmName="SHA-512" hashValue="KwZVrfXTZKzcxUzr/hO1MBaW/f5UW93sSAgGlliBcFYvkqMDdqYzsrf3nwH8V5600gZHAshHURT2Ts7Ytrtedw==" saltValue="lkA1uLth4l0TvWPEvtZYOw==" spinCount="100000" sheet="1" objects="1" scenarios="1"/>
  <mergeCells count="22">
    <mergeCell ref="K5:L5"/>
    <mergeCell ref="J15:K15"/>
    <mergeCell ref="L41:M41"/>
    <mergeCell ref="G41:K41"/>
    <mergeCell ref="F4:L4"/>
    <mergeCell ref="F5:J5"/>
    <mergeCell ref="E14:K14"/>
    <mergeCell ref="E15:I15"/>
    <mergeCell ref="G40:M40"/>
    <mergeCell ref="B43:C43"/>
    <mergeCell ref="E22:K22"/>
    <mergeCell ref="E23:I23"/>
    <mergeCell ref="J23:K23"/>
    <mergeCell ref="F30:L30"/>
    <mergeCell ref="F31:J31"/>
    <mergeCell ref="K31:L31"/>
    <mergeCell ref="B32:C32"/>
    <mergeCell ref="B33:C33"/>
    <mergeCell ref="B42:C42"/>
    <mergeCell ref="B36:L36"/>
    <mergeCell ref="B37:L37"/>
    <mergeCell ref="B38:L38"/>
  </mergeCells>
  <dataValidations count="1">
    <dataValidation type="whole" allowBlank="1" showInputMessage="1" showErrorMessage="1" errorTitle="Keuze" error="Het aantal uren dient minimaal 60 en maximaal 80 te zijn." promptTitle="Vul een getal in " prompt="Minimaal 60 en maximaal 80" sqref="D33" xr:uid="{7F4451FC-803C-4524-97E4-AF97C7C3C50E}">
      <formula1>60</formula1>
      <formula2>80</formula2>
    </dataValidation>
  </dataValidations>
  <pageMargins left="0.7" right="0.7" top="0.75" bottom="0.75" header="0.3" footer="0.3"/>
  <pageSetup scale="4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9727-1B97-4D1F-86DD-B759DDBE7518}">
  <sheetPr>
    <pageSetUpPr fitToPage="1"/>
  </sheetPr>
  <dimension ref="B1:F24"/>
  <sheetViews>
    <sheetView showGridLines="0" zoomScale="85" zoomScaleNormal="85" workbookViewId="0"/>
  </sheetViews>
  <sheetFormatPr defaultColWidth="8.73046875" defaultRowHeight="18.399999999999999" x14ac:dyDescent="0.8"/>
  <cols>
    <col min="1" max="1" width="4.59765625" style="1" customWidth="1"/>
    <col min="2" max="2" width="27.86328125" style="1" customWidth="1"/>
    <col min="3" max="3" width="18.73046875" style="1" customWidth="1"/>
    <col min="4" max="4" width="41.73046875" style="1" bestFit="1" customWidth="1"/>
    <col min="5" max="5" width="28" style="1" bestFit="1" customWidth="1"/>
    <col min="6" max="6" width="17.73046875" style="1" bestFit="1" customWidth="1"/>
    <col min="7" max="7" width="11.3984375" style="1" customWidth="1"/>
    <col min="8" max="13" width="8.73046875" style="1"/>
    <col min="14" max="14" width="14.1328125" style="1" customWidth="1"/>
    <col min="15" max="16384" width="8.73046875" style="1"/>
  </cols>
  <sheetData>
    <row r="1" spans="2:6" ht="25.15" customHeight="1" x14ac:dyDescent="0.8"/>
    <row r="2" spans="2:6" ht="27.4" x14ac:dyDescent="1.2">
      <c r="B2" s="3" t="s">
        <v>95</v>
      </c>
    </row>
    <row r="3" spans="2:6" ht="21" customHeight="1" x14ac:dyDescent="1.2">
      <c r="B3" s="3"/>
    </row>
    <row r="4" spans="2:6" ht="18.75" thickBot="1" x14ac:dyDescent="0.85">
      <c r="B4" s="5" t="s">
        <v>76</v>
      </c>
    </row>
    <row r="5" spans="2:6" ht="22.15" customHeight="1" x14ac:dyDescent="0.8">
      <c r="B5" s="7" t="s">
        <v>77</v>
      </c>
      <c r="C5" s="9" t="s">
        <v>40</v>
      </c>
    </row>
    <row r="6" spans="2:6" ht="22.15" customHeight="1" x14ac:dyDescent="0.8">
      <c r="B6" s="36" t="s">
        <v>78</v>
      </c>
      <c r="C6" s="37">
        <v>120</v>
      </c>
    </row>
    <row r="7" spans="2:6" ht="22.15" customHeight="1" x14ac:dyDescent="0.8">
      <c r="B7" s="36" t="s">
        <v>79</v>
      </c>
      <c r="C7" s="37">
        <v>120</v>
      </c>
    </row>
    <row r="8" spans="2:6" ht="22.15" customHeight="1" x14ac:dyDescent="0.8">
      <c r="B8" s="36" t="s">
        <v>80</v>
      </c>
      <c r="C8" s="37">
        <v>100</v>
      </c>
    </row>
    <row r="9" spans="2:6" ht="22.15" customHeight="1" thickBot="1" x14ac:dyDescent="0.85">
      <c r="B9" s="38" t="s">
        <v>81</v>
      </c>
      <c r="C9" s="39">
        <v>80</v>
      </c>
    </row>
    <row r="10" spans="2:6" x14ac:dyDescent="0.8">
      <c r="C10" s="40"/>
    </row>
    <row r="11" spans="2:6" x14ac:dyDescent="0.8">
      <c r="C11" s="40"/>
    </row>
    <row r="12" spans="2:6" ht="18.75" thickBot="1" x14ac:dyDescent="0.85">
      <c r="B12" s="5" t="s">
        <v>82</v>
      </c>
      <c r="C12" s="40"/>
    </row>
    <row r="13" spans="2:6" ht="22.15" customHeight="1" thickBot="1" x14ac:dyDescent="0.85">
      <c r="B13" s="41"/>
      <c r="C13" s="64" t="s">
        <v>40</v>
      </c>
      <c r="D13" s="65"/>
      <c r="E13" s="66"/>
    </row>
    <row r="14" spans="2:6" ht="22.15" customHeight="1" x14ac:dyDescent="0.8">
      <c r="B14" s="42" t="s">
        <v>83</v>
      </c>
      <c r="C14" s="7" t="s">
        <v>84</v>
      </c>
      <c r="D14" s="8" t="s">
        <v>92</v>
      </c>
      <c r="E14" s="8" t="s">
        <v>91</v>
      </c>
      <c r="F14" s="9" t="s">
        <v>85</v>
      </c>
    </row>
    <row r="15" spans="2:6" ht="22.15" customHeight="1" x14ac:dyDescent="0.8">
      <c r="B15" s="43" t="s">
        <v>52</v>
      </c>
      <c r="C15" s="44">
        <v>75</v>
      </c>
      <c r="D15" s="45">
        <v>50</v>
      </c>
      <c r="E15" s="45">
        <v>75</v>
      </c>
      <c r="F15" s="37">
        <v>75</v>
      </c>
    </row>
    <row r="16" spans="2:6" ht="22.15" customHeight="1" x14ac:dyDescent="0.8">
      <c r="B16" s="56" t="s">
        <v>54</v>
      </c>
      <c r="C16" s="57">
        <v>75</v>
      </c>
      <c r="D16" s="58">
        <v>50</v>
      </c>
      <c r="E16" s="58">
        <v>75</v>
      </c>
      <c r="F16" s="59">
        <v>75</v>
      </c>
    </row>
    <row r="17" spans="2:6" ht="22.15" customHeight="1" x14ac:dyDescent="0.8">
      <c r="B17" s="56" t="s">
        <v>55</v>
      </c>
      <c r="C17" s="57">
        <v>150</v>
      </c>
      <c r="D17" s="58">
        <v>75</v>
      </c>
      <c r="E17" s="58">
        <v>100</v>
      </c>
      <c r="F17" s="59">
        <v>150</v>
      </c>
    </row>
    <row r="18" spans="2:6" ht="22.15" customHeight="1" thickBot="1" x14ac:dyDescent="0.85">
      <c r="B18" s="46" t="s">
        <v>56</v>
      </c>
      <c r="C18" s="47">
        <v>50</v>
      </c>
      <c r="D18" s="48">
        <v>25</v>
      </c>
      <c r="E18" s="48">
        <v>50</v>
      </c>
      <c r="F18" s="39">
        <v>50</v>
      </c>
    </row>
    <row r="21" spans="2:6" ht="18.75" thickBot="1" x14ac:dyDescent="0.85">
      <c r="B21" s="5" t="s">
        <v>86</v>
      </c>
      <c r="C21" s="40"/>
    </row>
    <row r="22" spans="2:6" x14ac:dyDescent="0.8">
      <c r="B22" s="159" t="s">
        <v>87</v>
      </c>
      <c r="C22" s="194" t="s">
        <v>99</v>
      </c>
      <c r="D22" s="195"/>
    </row>
    <row r="23" spans="2:6" x14ac:dyDescent="0.8">
      <c r="B23" s="43" t="s">
        <v>88</v>
      </c>
      <c r="C23" s="196">
        <v>0</v>
      </c>
      <c r="D23" s="197"/>
    </row>
    <row r="24" spans="2:6" ht="18.75" thickBot="1" x14ac:dyDescent="0.85">
      <c r="B24" s="160" t="s">
        <v>89</v>
      </c>
      <c r="C24" s="198">
        <v>0</v>
      </c>
      <c r="D24" s="199"/>
    </row>
  </sheetData>
  <sheetProtection algorithmName="SHA-512" hashValue="ynBVvQFilvEWYH5bdvCmXxZ26uJDvUm69SHtEwcVfwURc+vpWLh2Wd8xXG18+PCRRmOfd0lUrn0xBdKwQPcE3Q==" saltValue="df14uU/MOo9Vwx3N+az39w==" spinCount="100000" sheet="1" objects="1" scenarios="1"/>
  <mergeCells count="3">
    <mergeCell ref="C22:D22"/>
    <mergeCell ref="C23:D23"/>
    <mergeCell ref="C24:D24"/>
  </mergeCells>
  <phoneticPr fontId="10" type="noConversion"/>
  <pageMargins left="0.7" right="0.7" top="0.75" bottom="0.75" header="0.3" footer="0.3"/>
  <pageSetup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B3A99BAC55264BA35A448A8876D7AC" ma:contentTypeVersion="4" ma:contentTypeDescription="Een nieuw document maken." ma:contentTypeScope="" ma:versionID="3f0f0ec757ef0158a4d694ea6548f2e0">
  <xsd:schema xmlns:xsd="http://www.w3.org/2001/XMLSchema" xmlns:xs="http://www.w3.org/2001/XMLSchema" xmlns:p="http://schemas.microsoft.com/office/2006/metadata/properties" xmlns:ns2="5c20ad32-2e72-4d36-abce-40ee301b3d8a" targetNamespace="http://schemas.microsoft.com/office/2006/metadata/properties" ma:root="true" ma:fieldsID="a85f4a0cdaf1ff62f02fbf846de89113" ns2:_="">
    <xsd:import namespace="5c20ad32-2e72-4d36-abce-40ee301b3d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0ad32-2e72-4d36-abce-40ee301b3d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C2899FA-C4E8-4322-A45D-4F6CB9416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0D7DAE-563B-43C8-A0FD-6F9C95DBC6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20ad32-2e72-4d36-abce-40ee301b3d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2E74AD-17E4-4FD8-9AD6-6DDE6DF7CD3F}">
  <ds:schemaRefs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  <ds:schemaRef ds:uri="5c20ad32-2e72-4d36-abce-40ee301b3d8a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Voorblad</vt:lpstr>
      <vt:lpstr>Instructies</vt:lpstr>
      <vt:lpstr>Totale Fictieve Inschrijfprijs</vt:lpstr>
      <vt:lpstr>Implementatie</vt:lpstr>
      <vt:lpstr>Exploitatie</vt:lpstr>
      <vt:lpstr>Kosten tijdens Looptijd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Anthony Coenen | DocuVision</cp:lastModifiedBy>
  <cp:revision/>
  <dcterms:created xsi:type="dcterms:W3CDTF">2021-03-16T07:22:36Z</dcterms:created>
  <dcterms:modified xsi:type="dcterms:W3CDTF">2025-07-08T19:12:02Z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0x01010071B3A99BAC55264BA35A448A8876D7AC</vt:lpwstr>
  </property>
  <property fmtid="{D5CDD505-2E9C-101B-9397-08002B2CF9AE}" pid="3" name="TNOC_DocumentClassification">
    <vt:lpwstr>5;#TNO Internal|1a23c89f-ef54-4907-86fd-8242403ff722</vt:lpwstr>
  </property>
  <property fmtid="{D5CDD505-2E9C-101B-9397-08002B2CF9AE}" pid="4" name="TNOC_DocumentType">
    <vt:lpwstr/>
  </property>
  <property fmtid="{D5CDD505-2E9C-101B-9397-08002B2CF9AE}" pid="5" name="TNOC_ClusterType">
    <vt:lpwstr>3;#Team|c614ed86-6527-4042-aa9d-da80e2b69463</vt:lpwstr>
  </property>
  <property fmtid="{D5CDD505-2E9C-101B-9397-08002B2CF9AE}" pid="6" name="TNOC_DocumentCategory">
    <vt:lpwstr/>
  </property>
  <property fmtid="{D5CDD505-2E9C-101B-9397-08002B2CF9AE}" pid="7" name="TNOC_DocumentSetType">
    <vt:lpwstr/>
  </property>
  <property fmtid="{D5CDD505-2E9C-101B-9397-08002B2CF9AE}" pid="8" name="_dlc_DocIdItemGuid">
    <vt:lpwstr>f8429c09-a308-41f3-a32d-6f3b29e184c7</vt:lpwstr>
  </property>
  <property fmtid="{D5CDD505-2E9C-101B-9397-08002B2CF9AE}" pid="9" name="MSIP_Label_107a76ac-0e35-44b8-99c3-3d030d71cf69_Enabled">
    <vt:lpwstr>true</vt:lpwstr>
  </property>
  <property fmtid="{D5CDD505-2E9C-101B-9397-08002B2CF9AE}" pid="10" name="MSIP_Label_107a76ac-0e35-44b8-99c3-3d030d71cf69_SetDate">
    <vt:lpwstr>2022-08-31T19:40:51Z</vt:lpwstr>
  </property>
  <property fmtid="{D5CDD505-2E9C-101B-9397-08002B2CF9AE}" pid="11" name="MSIP_Label_107a76ac-0e35-44b8-99c3-3d030d71cf69_Method">
    <vt:lpwstr>Standard</vt:lpwstr>
  </property>
  <property fmtid="{D5CDD505-2E9C-101B-9397-08002B2CF9AE}" pid="12" name="MSIP_Label_107a76ac-0e35-44b8-99c3-3d030d71cf69_Name">
    <vt:lpwstr>Openbaar</vt:lpwstr>
  </property>
  <property fmtid="{D5CDD505-2E9C-101B-9397-08002B2CF9AE}" pid="13" name="MSIP_Label_107a76ac-0e35-44b8-99c3-3d030d71cf69_SiteId">
    <vt:lpwstr>0be06c2d-b20d-4402-a905-6db3b13a3265</vt:lpwstr>
  </property>
  <property fmtid="{D5CDD505-2E9C-101B-9397-08002B2CF9AE}" pid="14" name="MSIP_Label_107a76ac-0e35-44b8-99c3-3d030d71cf69_ActionId">
    <vt:lpwstr>d5e46cf9-186a-4065-b2ed-d2051177955e</vt:lpwstr>
  </property>
  <property fmtid="{D5CDD505-2E9C-101B-9397-08002B2CF9AE}" pid="15" name="MSIP_Label_107a76ac-0e35-44b8-99c3-3d030d71cf69_ContentBits">
    <vt:lpwstr>0</vt:lpwstr>
  </property>
  <property fmtid="{D5CDD505-2E9C-101B-9397-08002B2CF9AE}" pid="16" name="MSIP_Label_b29f4804-9ab0-4527-a877-f7a87100f5fc_Enabled">
    <vt:lpwstr>true</vt:lpwstr>
  </property>
  <property fmtid="{D5CDD505-2E9C-101B-9397-08002B2CF9AE}" pid="17" name="MSIP_Label_b29f4804-9ab0-4527-a877-f7a87100f5fc_SetDate">
    <vt:lpwstr>2025-06-25T09:34:02Z</vt:lpwstr>
  </property>
  <property fmtid="{D5CDD505-2E9C-101B-9397-08002B2CF9AE}" pid="18" name="MSIP_Label_b29f4804-9ab0-4527-a877-f7a87100f5fc_Method">
    <vt:lpwstr>Standard</vt:lpwstr>
  </property>
  <property fmtid="{D5CDD505-2E9C-101B-9397-08002B2CF9AE}" pid="19" name="MSIP_Label_b29f4804-9ab0-4527-a877-f7a87100f5fc_Name">
    <vt:lpwstr>General</vt:lpwstr>
  </property>
  <property fmtid="{D5CDD505-2E9C-101B-9397-08002B2CF9AE}" pid="20" name="MSIP_Label_b29f4804-9ab0-4527-a877-f7a87100f5fc_SiteId">
    <vt:lpwstr>7a5561df-6599-4898-8a20-cce41db3b44f</vt:lpwstr>
  </property>
  <property fmtid="{D5CDD505-2E9C-101B-9397-08002B2CF9AE}" pid="21" name="MSIP_Label_b29f4804-9ab0-4527-a877-f7a87100f5fc_ActionId">
    <vt:lpwstr>5b9013d4-6a54-4782-8220-ad95ab1c18cf</vt:lpwstr>
  </property>
  <property fmtid="{D5CDD505-2E9C-101B-9397-08002B2CF9AE}" pid="22" name="MSIP_Label_b29f4804-9ab0-4527-a877-f7a87100f5fc_ContentBits">
    <vt:lpwstr>0</vt:lpwstr>
  </property>
  <property fmtid="{D5CDD505-2E9C-101B-9397-08002B2CF9AE}" pid="23" name="MSIP_Label_b29f4804-9ab0-4527-a877-f7a87100f5fc_Tag">
    <vt:lpwstr>10, 3, 0, 2</vt:lpwstr>
  </property>
</Properties>
</file>