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https://ggdvrd.sharepoint.com/sites/E-G-AanbestedingDD-JGZ2026/Shared Documents/General/0.2 2e ronde inlichtingen/"/>
    </mc:Choice>
  </mc:AlternateContent>
  <xr:revisionPtr revIDLastSave="93" documentId="8_{FD96D654-4B8E-436C-B1D4-BC3BB8C913E9}" xr6:coauthVersionLast="47" xr6:coauthVersionMax="47" xr10:uidLastSave="{FC1C9C50-D70E-4072-ACE3-BDE570B0A222}"/>
  <bookViews>
    <workbookView xWindow="19095" yWindow="0" windowWidth="19410" windowHeight="15585" xr2:uid="{A6C1492F-9F5B-4D18-B016-0F8A558ADD0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2" i="1"/>
  <c r="F20" i="1"/>
  <c r="C24" i="1"/>
  <c r="C12" i="1" l="1"/>
  <c r="F10" i="1"/>
  <c r="F9" i="1"/>
  <c r="F8" i="1"/>
  <c r="F7" i="1"/>
  <c r="E22" i="1" l="1"/>
  <c r="H22" i="1" s="1"/>
  <c r="D22" i="1"/>
  <c r="E21" i="1"/>
  <c r="H21" i="1" s="1"/>
  <c r="E20" i="1"/>
  <c r="D21" i="1"/>
  <c r="D20" i="1"/>
  <c r="D7" i="1"/>
  <c r="E7" i="1"/>
  <c r="E8" i="1"/>
  <c r="E10" i="1"/>
  <c r="H10" i="1" s="1"/>
  <c r="E9" i="1"/>
  <c r="D8" i="1"/>
  <c r="D9" i="1"/>
  <c r="D10" i="1"/>
  <c r="H8" i="1" l="1"/>
  <c r="H9" i="1"/>
</calcChain>
</file>

<file path=xl/sharedStrings.xml><?xml version="1.0" encoding="utf-8"?>
<sst xmlns="http://schemas.openxmlformats.org/spreadsheetml/2006/main" count="32" uniqueCount="17">
  <si>
    <t>Voorbeeldberekening LOG formule</t>
  </si>
  <si>
    <t>Score o.b.v. LOG 3</t>
  </si>
  <si>
    <t xml:space="preserve">Totaalprijs </t>
  </si>
  <si>
    <t>Kosten excl btw</t>
  </si>
  <si>
    <t>Verd</t>
  </si>
  <si>
    <t>Weging</t>
  </si>
  <si>
    <t>Verschil t.o.v. Nr 1</t>
  </si>
  <si>
    <t>Offerte bedrag</t>
  </si>
  <si>
    <t>%</t>
  </si>
  <si>
    <t>Behaalde punten</t>
  </si>
  <si>
    <t>Rang</t>
  </si>
  <si>
    <t>Inschrijver 1</t>
  </si>
  <si>
    <t>Inschrijver 2</t>
  </si>
  <si>
    <t>Inschrijver 3</t>
  </si>
  <si>
    <t>Inschrijver 4</t>
  </si>
  <si>
    <t>Laagste</t>
  </si>
  <si>
    <t>(indien Nr 1 onverhoeds uitvalt blijft het verschil in punten gelijk. Er is geen sprake van "rank reversal")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</si>
</sst>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"/>
    <numFmt numFmtId="165" formatCode="_-&quot;fl&quot;\ * #,##0.00_-;_-&quot;fl&quot;\ * #,##0.00\-;_-&quot;fl&quot;\ * &quot;-&quot;??_-;_-@_-"/>
    <numFmt numFmtId="166" formatCode="0.0"/>
  </numFmts>
  <fonts count="8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color indexed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sz val="8"/>
      <name val="Aptos Narrow"/>
      <family val="2"/>
      <scheme val="minor"/>
    </font>
    <font>
      <b/>
      <sz val="12"/>
      <color indexed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1B41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</cellStyleXfs>
  <cellXfs count="20">
    <xf numFmtId="0" fontId="0" fillId="0" borderId="0" xfId="0"/>
    <xf numFmtId="1" fontId="2" fillId="2" borderId="1" xfId="1" applyNumberFormat="1" applyFont="1" applyFill="1" applyBorder="1" applyAlignment="1">
      <alignment horizontal="center" wrapText="1"/>
    </xf>
    <xf numFmtId="1" fontId="2" fillId="2" borderId="1" xfId="2" applyNumberFormat="1" applyFont="1" applyFill="1" applyBorder="1" applyAlignment="1">
      <alignment horizontal="center" wrapText="1"/>
    </xf>
    <xf numFmtId="0" fontId="3" fillId="3" borderId="1" xfId="1" applyFont="1" applyFill="1" applyBorder="1"/>
    <xf numFmtId="164" fontId="3" fillId="3" borderId="1" xfId="1" applyNumberFormat="1" applyFont="1" applyFill="1" applyBorder="1" applyAlignment="1">
      <alignment horizontal="center"/>
    </xf>
    <xf numFmtId="10" fontId="3" fillId="0" borderId="1" xfId="2" applyNumberFormat="1" applyFont="1" applyBorder="1" applyAlignment="1">
      <alignment horizontal="center"/>
    </xf>
    <xf numFmtId="2" fontId="4" fillId="0" borderId="1" xfId="3" applyNumberFormat="1" applyFont="1" applyBorder="1" applyAlignment="1" applyProtection="1">
      <alignment horizontal="center"/>
      <protection locked="0"/>
    </xf>
    <xf numFmtId="1" fontId="5" fillId="4" borderId="1" xfId="3" applyNumberFormat="1" applyFont="1" applyFill="1" applyBorder="1" applyAlignment="1" applyProtection="1">
      <alignment horizontal="center"/>
      <protection locked="0"/>
    </xf>
    <xf numFmtId="0" fontId="4" fillId="4" borderId="2" xfId="1" applyFont="1" applyFill="1" applyBorder="1"/>
    <xf numFmtId="164" fontId="4" fillId="4" borderId="3" xfId="1" applyNumberFormat="1" applyFont="1" applyFill="1" applyBorder="1" applyAlignment="1">
      <alignment horizontal="center"/>
    </xf>
    <xf numFmtId="166" fontId="3" fillId="0" borderId="0" xfId="1" applyNumberFormat="1" applyFont="1" applyAlignment="1">
      <alignment horizontal="center"/>
    </xf>
    <xf numFmtId="164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1" fontId="2" fillId="2" borderId="1" xfId="1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" fontId="7" fillId="2" borderId="4" xfId="1" applyNumberFormat="1" applyFont="1" applyFill="1" applyBorder="1" applyAlignment="1">
      <alignment horizontal="center" vertical="center" wrapText="1"/>
    </xf>
    <xf numFmtId="1" fontId="7" fillId="2" borderId="5" xfId="1" applyNumberFormat="1" applyFont="1" applyFill="1" applyBorder="1" applyAlignment="1">
      <alignment horizontal="center" vertical="center" wrapText="1"/>
    </xf>
    <xf numFmtId="1" fontId="7" fillId="2" borderId="6" xfId="1" applyNumberFormat="1" applyFont="1" applyFill="1" applyBorder="1" applyAlignment="1">
      <alignment horizontal="center" vertical="center" wrapText="1"/>
    </xf>
  </cellXfs>
  <cellStyles count="4">
    <cellStyle name="Standaard" xfId="0" builtinId="0"/>
    <cellStyle name="Standaard 2" xfId="1" xr:uid="{702C97B3-6A43-4264-821B-EF0CD6F3CE06}"/>
    <cellStyle name="Standaard 2 2 3" xfId="2" xr:uid="{8D174547-E1BB-45BE-A68E-606D4A36B3BC}"/>
    <cellStyle name="Valuta 3" xfId="3" xr:uid="{955412BA-AE2F-43A9-99D5-D31EA73EFE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6B1A4-82E1-47BC-843C-5E5F02A3F9F5}">
  <dimension ref="B1:H24"/>
  <sheetViews>
    <sheetView tabSelected="1" workbookViewId="0">
      <selection activeCell="J1" sqref="J1"/>
    </sheetView>
  </sheetViews>
  <sheetFormatPr defaultRowHeight="15"/>
  <cols>
    <col min="2" max="2" width="25.28515625" bestFit="1" customWidth="1"/>
    <col min="3" max="3" width="15.7109375" bestFit="1" customWidth="1"/>
    <col min="4" max="4" width="16.42578125" customWidth="1"/>
    <col min="5" max="5" width="27.42578125" customWidth="1"/>
    <col min="6" max="6" width="10.140625" bestFit="1" customWidth="1"/>
    <col min="8" max="8" width="12.140625" customWidth="1"/>
  </cols>
  <sheetData>
    <row r="1" spans="2:8" ht="22.5" customHeight="1">
      <c r="B1" s="17" t="s">
        <v>0</v>
      </c>
      <c r="C1" s="18"/>
      <c r="D1" s="18"/>
      <c r="E1" s="18"/>
      <c r="F1" s="18"/>
      <c r="G1" s="18"/>
      <c r="H1" s="19"/>
    </row>
    <row r="3" spans="2:8">
      <c r="B3" s="1" t="s">
        <v>1</v>
      </c>
    </row>
    <row r="5" spans="2:8" ht="13.5">
      <c r="B5" s="1" t="s">
        <v>2</v>
      </c>
      <c r="C5" s="1" t="s">
        <v>3</v>
      </c>
      <c r="D5" s="2" t="s">
        <v>4</v>
      </c>
      <c r="E5" s="1">
        <v>40</v>
      </c>
      <c r="F5" s="1" t="s">
        <v>5</v>
      </c>
      <c r="H5" s="15" t="s">
        <v>6</v>
      </c>
    </row>
    <row r="6" spans="2:8">
      <c r="B6" s="1"/>
      <c r="C6" s="1" t="s">
        <v>7</v>
      </c>
      <c r="D6" s="2" t="s">
        <v>8</v>
      </c>
      <c r="E6" s="1" t="s">
        <v>9</v>
      </c>
      <c r="F6" s="1" t="s">
        <v>10</v>
      </c>
      <c r="H6" s="15"/>
    </row>
    <row r="7" spans="2:8">
      <c r="B7" s="3" t="s">
        <v>11</v>
      </c>
      <c r="C7" s="4">
        <v>900</v>
      </c>
      <c r="D7" s="5">
        <f>SUM(C7/$C$12)</f>
        <v>1</v>
      </c>
      <c r="E7" s="6">
        <f>$E$5-($E$5*LOG(C7/$C$12,3))</f>
        <v>40</v>
      </c>
      <c r="F7" s="7">
        <f>RANK(C7,$C$7:$C$10,1)</f>
        <v>1</v>
      </c>
      <c r="H7" s="13"/>
    </row>
    <row r="8" spans="2:8">
      <c r="B8" s="3" t="s">
        <v>12</v>
      </c>
      <c r="C8" s="4">
        <v>1000</v>
      </c>
      <c r="D8" s="5">
        <f>SUM(C8/$C$12)</f>
        <v>1.1111111111111112</v>
      </c>
      <c r="E8" s="6">
        <f>$E$5-($E$5*LOG(C8/$C$12,3))</f>
        <v>36.163869028424614</v>
      </c>
      <c r="F8" s="7">
        <f>RANK(C8,$C$7:$C$10,1)</f>
        <v>2</v>
      </c>
      <c r="H8" s="14">
        <f>E7-E8</f>
        <v>3.8361309715753862</v>
      </c>
    </row>
    <row r="9" spans="2:8">
      <c r="B9" s="3" t="s">
        <v>13</v>
      </c>
      <c r="C9" s="4">
        <v>1100</v>
      </c>
      <c r="D9" s="5">
        <f>SUM(C9/$C$12)</f>
        <v>1.2222222222222223</v>
      </c>
      <c r="E9" s="6">
        <f>$E$5-($E$5*LOG(C9/$C$12,3))</f>
        <v>32.693666454234474</v>
      </c>
      <c r="F9" s="7">
        <f>RANK(C9,$C$7:$C$10,1)</f>
        <v>3</v>
      </c>
      <c r="H9" s="14">
        <f>E7-E9</f>
        <v>7.3063335457655256</v>
      </c>
    </row>
    <row r="10" spans="2:8">
      <c r="B10" s="3" t="s">
        <v>14</v>
      </c>
      <c r="C10" s="4">
        <v>1300</v>
      </c>
      <c r="D10" s="5">
        <f>SUM(C10/$C$12)</f>
        <v>1.4444444444444444</v>
      </c>
      <c r="E10" s="6">
        <f>$E$5-($E$5*LOG(C10/$C$12,3))</f>
        <v>26.611299221088295</v>
      </c>
      <c r="F10" s="7">
        <f>RANK(C10,$C$7:$C$10,1)</f>
        <v>4</v>
      </c>
      <c r="H10" s="14">
        <f>E5-E10</f>
        <v>13.388700778911705</v>
      </c>
    </row>
    <row r="11" spans="2:8" ht="15.75" thickBot="1">
      <c r="B11" s="10"/>
      <c r="C11" s="10"/>
      <c r="D11" s="10"/>
      <c r="E11" s="10"/>
      <c r="F11" s="10"/>
    </row>
    <row r="12" spans="2:8" ht="15.75" thickBot="1">
      <c r="B12" s="8" t="s">
        <v>15</v>
      </c>
      <c r="C12" s="9">
        <f>MINA(C7:C10)</f>
        <v>900</v>
      </c>
      <c r="D12" s="11"/>
      <c r="E12" s="10"/>
      <c r="F12" s="12"/>
    </row>
    <row r="15" spans="2:8">
      <c r="B15" s="1" t="s">
        <v>1</v>
      </c>
      <c r="C15" s="16" t="s">
        <v>16</v>
      </c>
      <c r="D15" s="16"/>
      <c r="E15" s="16"/>
      <c r="F15" s="16"/>
      <c r="G15" s="16"/>
      <c r="H15" s="16"/>
    </row>
    <row r="17" spans="2:8">
      <c r="B17" s="1" t="s">
        <v>2</v>
      </c>
      <c r="C17" s="1" t="s">
        <v>3</v>
      </c>
      <c r="D17" s="2" t="s">
        <v>4</v>
      </c>
      <c r="E17" s="1">
        <v>40</v>
      </c>
      <c r="F17" s="1" t="s">
        <v>5</v>
      </c>
      <c r="H17" s="15" t="s">
        <v>6</v>
      </c>
    </row>
    <row r="18" spans="2:8">
      <c r="B18" s="1"/>
      <c r="C18" s="1" t="s">
        <v>7</v>
      </c>
      <c r="D18" s="2" t="s">
        <v>8</v>
      </c>
      <c r="E18" s="1" t="s">
        <v>9</v>
      </c>
      <c r="F18" s="1" t="s">
        <v>10</v>
      </c>
      <c r="H18" s="15"/>
    </row>
    <row r="19" spans="2:8">
      <c r="B19" s="3" t="s">
        <v>11</v>
      </c>
      <c r="C19" s="4"/>
      <c r="D19" s="5"/>
      <c r="E19" s="6"/>
      <c r="F19" s="7"/>
      <c r="H19" s="13"/>
    </row>
    <row r="20" spans="2:8">
      <c r="B20" s="3" t="s">
        <v>12</v>
      </c>
      <c r="C20" s="4">
        <v>1000</v>
      </c>
      <c r="D20" s="5">
        <f>SUM(C20/$C$12)</f>
        <v>1.1111111111111112</v>
      </c>
      <c r="E20" s="6">
        <f>$E$5-($E$5*LOG(C20/$C$12,3))</f>
        <v>36.163869028424614</v>
      </c>
      <c r="F20" s="7">
        <f>RANK(C20,$C$20:$C$22,1)</f>
        <v>1</v>
      </c>
      <c r="H20" s="13"/>
    </row>
    <row r="21" spans="2:8">
      <c r="B21" s="3" t="s">
        <v>13</v>
      </c>
      <c r="C21" s="4">
        <v>1100</v>
      </c>
      <c r="D21" s="5">
        <f>SUM(C21/$C$12)</f>
        <v>1.2222222222222223</v>
      </c>
      <c r="E21" s="6">
        <f>$E$5-($E$5*LOG(C21/$C$12,3))</f>
        <v>32.693666454234474</v>
      </c>
      <c r="F21" s="7">
        <f t="shared" ref="F21:F22" si="0">RANK(C21,$C$20:$C$22,1)</f>
        <v>2</v>
      </c>
      <c r="H21" s="14">
        <f>E17-E21</f>
        <v>7.3063335457655256</v>
      </c>
    </row>
    <row r="22" spans="2:8">
      <c r="B22" s="3" t="s">
        <v>14</v>
      </c>
      <c r="C22" s="4">
        <v>1300</v>
      </c>
      <c r="D22" s="5">
        <f>SUM(C22/$C$12)</f>
        <v>1.4444444444444444</v>
      </c>
      <c r="E22" s="6">
        <f>$E$5-($E$5*LOG(C22/$C$12,3))</f>
        <v>26.611299221088295</v>
      </c>
      <c r="F22" s="7">
        <f t="shared" si="0"/>
        <v>3</v>
      </c>
      <c r="H22" s="14">
        <f>E17-E22</f>
        <v>13.388700778911705</v>
      </c>
    </row>
    <row r="23" spans="2:8" ht="15.75" thickBot="1">
      <c r="B23" s="10"/>
      <c r="C23" s="10"/>
      <c r="D23" s="10"/>
      <c r="E23" s="10"/>
      <c r="F23" s="10"/>
    </row>
    <row r="24" spans="2:8" ht="15.75" thickBot="1">
      <c r="B24" s="8" t="s">
        <v>15</v>
      </c>
      <c r="C24" s="9">
        <f>MINA(C19:C22)</f>
        <v>1000</v>
      </c>
      <c r="D24" s="11"/>
      <c r="E24" s="10"/>
      <c r="F24" s="12"/>
    </row>
  </sheetData>
  <mergeCells count="4">
    <mergeCell ref="H5:H6"/>
    <mergeCell ref="H17:H18"/>
    <mergeCell ref="C15:H15"/>
    <mergeCell ref="B1:H1"/>
  </mergeCells>
  <phoneticPr fontId="6" type="noConversion"/>
  <pageMargins left="0.7" right="0.7" top="0.75" bottom="0.75" header="0.3" footer="0.3"/>
  <ignoredErrors>
    <ignoredError sqref="E7:F10 F20 F21:F22 E20:E2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C2B17D35-5502-44DF-8FBC-0965FE32AB67}"/>
</file>

<file path=customXml/itemProps2.xml><?xml version="1.0" encoding="utf-8"?>
<ds:datastoreItem xmlns:ds="http://schemas.openxmlformats.org/officeDocument/2006/customXml" ds:itemID="{DEE095C1-51DA-4513-A28D-3444033AB731}"/>
</file>

<file path=customXml/itemProps3.xml><?xml version="1.0" encoding="utf-8"?>
<ds:datastoreItem xmlns:ds="http://schemas.openxmlformats.org/officeDocument/2006/customXml" ds:itemID="{BB61E81D-F3CE-4CA9-B39F-1D8D3F5485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Hofmeijer | Inkada Inkoop &amp; Advies</dc:creator>
  <cp:keywords/>
  <dc:description/>
  <cp:lastModifiedBy>Marcel Hofmeijer | Inkada Inkoop &amp; Advies</cp:lastModifiedBy>
  <cp:revision/>
  <dcterms:created xsi:type="dcterms:W3CDTF">2025-03-17T10:49:46Z</dcterms:created>
  <dcterms:modified xsi:type="dcterms:W3CDTF">2025-03-17T15:00:11Z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</Properties>
</file>