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gemeentehelmond.sharepoint.com/sites/PRO-AanbestedingBedrijfskleding/Shared Documents/General/1) Aanbestedingsbestanden/3 Publicatie/"/>
    </mc:Choice>
  </mc:AlternateContent>
  <xr:revisionPtr revIDLastSave="15" documentId="8_{5971FCC8-EF0C-4779-8BAB-22CFFC87B5B6}" xr6:coauthVersionLast="47" xr6:coauthVersionMax="47" xr10:uidLastSave="{F827EB38-D2EB-4404-B4F7-9798B7651A7A}"/>
  <bookViews>
    <workbookView xWindow="-28920" yWindow="-1860" windowWidth="29040" windowHeight="17520" activeTab="1" xr2:uid="{11E0C6A7-AAD3-45C6-9238-514CEB152F1E}"/>
  </bookViews>
  <sheets>
    <sheet name="Totaal" sheetId="9" r:id="rId1"/>
    <sheet name="Bedrijfskleding &amp; Toezichthou" sheetId="10" r:id="rId2"/>
  </sheets>
  <definedNames>
    <definedName name="_xlnm.Print_Area" localSheetId="1">'Bedrijfskleding &amp; Toezichthou'!$A$1:$I$119</definedName>
    <definedName name="_xlnm.Print_Area" localSheetId="0">Totaal!$A$1:$D$19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06" i="10" l="1"/>
  <c r="I101" i="10"/>
  <c r="G82" i="10" l="1"/>
  <c r="G84" i="10"/>
  <c r="G91" i="10"/>
  <c r="H88" i="10"/>
  <c r="H87" i="10"/>
  <c r="H86" i="10"/>
  <c r="G94" i="10"/>
  <c r="G63" i="10"/>
  <c r="G93" i="10"/>
  <c r="I105" i="10"/>
  <c r="G50" i="10" l="1"/>
  <c r="H50" i="10"/>
  <c r="G51" i="10"/>
  <c r="H51" i="10"/>
  <c r="I51" i="10"/>
  <c r="G52" i="10"/>
  <c r="H52" i="10"/>
  <c r="G53" i="10"/>
  <c r="H53" i="10"/>
  <c r="G54" i="10"/>
  <c r="H54" i="10"/>
  <c r="G55" i="10"/>
  <c r="H55" i="10"/>
  <c r="G56" i="10"/>
  <c r="H56" i="10"/>
  <c r="G57" i="10"/>
  <c r="H57" i="10"/>
  <c r="G58" i="10"/>
  <c r="I58" i="10" s="1"/>
  <c r="H58" i="10"/>
  <c r="H49" i="10"/>
  <c r="G49" i="10"/>
  <c r="G18" i="10"/>
  <c r="G31" i="10"/>
  <c r="G32" i="10"/>
  <c r="I104" i="10"/>
  <c r="I103" i="10"/>
  <c r="I102" i="10"/>
  <c r="I100" i="10"/>
  <c r="I99" i="10"/>
  <c r="I98" i="10"/>
  <c r="I97" i="10"/>
  <c r="H94" i="10"/>
  <c r="H93" i="10"/>
  <c r="C92" i="10"/>
  <c r="G92" i="10" s="1"/>
  <c r="H91" i="10"/>
  <c r="C90" i="10"/>
  <c r="G90" i="10" s="1"/>
  <c r="C89" i="10"/>
  <c r="G88" i="10"/>
  <c r="G87" i="10"/>
  <c r="I87" i="10" s="1"/>
  <c r="G86" i="10"/>
  <c r="H85" i="10"/>
  <c r="G85" i="10"/>
  <c r="H84" i="10"/>
  <c r="H83" i="10"/>
  <c r="G83" i="10"/>
  <c r="I83" i="10" s="1"/>
  <c r="H82" i="10"/>
  <c r="I82" i="10" s="1"/>
  <c r="H81" i="10"/>
  <c r="G81" i="10"/>
  <c r="H80" i="10"/>
  <c r="G80" i="10"/>
  <c r="H79" i="10"/>
  <c r="G79" i="10"/>
  <c r="I79" i="10" s="1"/>
  <c r="H77" i="10"/>
  <c r="G77" i="10"/>
  <c r="H76" i="10"/>
  <c r="G76" i="10"/>
  <c r="H75" i="10"/>
  <c r="G75" i="10"/>
  <c r="H74" i="10"/>
  <c r="G74" i="10"/>
  <c r="I74" i="10" s="1"/>
  <c r="H73" i="10"/>
  <c r="G73" i="10"/>
  <c r="H72" i="10"/>
  <c r="G72" i="10"/>
  <c r="H71" i="10"/>
  <c r="G71" i="10"/>
  <c r="H70" i="10"/>
  <c r="G70" i="10"/>
  <c r="I70" i="10" s="1"/>
  <c r="H69" i="10"/>
  <c r="G69" i="10"/>
  <c r="H68" i="10"/>
  <c r="G68" i="10"/>
  <c r="H67" i="10"/>
  <c r="G67" i="10"/>
  <c r="H66" i="10"/>
  <c r="G66" i="10"/>
  <c r="I66" i="10" s="1"/>
  <c r="H65" i="10"/>
  <c r="G65" i="10"/>
  <c r="H64" i="10"/>
  <c r="G64" i="10"/>
  <c r="H63" i="10"/>
  <c r="I63" i="10" s="1"/>
  <c r="H62" i="10"/>
  <c r="G62" i="10"/>
  <c r="H61" i="10"/>
  <c r="G61" i="10"/>
  <c r="H60" i="10"/>
  <c r="G60" i="10"/>
  <c r="C47" i="10"/>
  <c r="G47" i="10" s="1"/>
  <c r="C46" i="10"/>
  <c r="G46" i="10" s="1"/>
  <c r="C45" i="10"/>
  <c r="D45" i="10" s="1"/>
  <c r="H45" i="10" s="1"/>
  <c r="C44" i="10"/>
  <c r="G44" i="10" s="1"/>
  <c r="C43" i="10"/>
  <c r="G43" i="10" s="1"/>
  <c r="C42" i="10"/>
  <c r="G42" i="10" s="1"/>
  <c r="C41" i="10"/>
  <c r="G41" i="10" s="1"/>
  <c r="B40" i="10"/>
  <c r="C39" i="10"/>
  <c r="G39" i="10" s="1"/>
  <c r="B38" i="10"/>
  <c r="C37" i="10"/>
  <c r="G37" i="10" s="1"/>
  <c r="B36" i="10"/>
  <c r="C36" i="10" s="1"/>
  <c r="G36" i="10" s="1"/>
  <c r="C35" i="10"/>
  <c r="G35" i="10" s="1"/>
  <c r="C34" i="10"/>
  <c r="G34" i="10" s="1"/>
  <c r="C33" i="10"/>
  <c r="G33" i="10" s="1"/>
  <c r="D32" i="10"/>
  <c r="H32" i="10" s="1"/>
  <c r="D31" i="10"/>
  <c r="H31" i="10" s="1"/>
  <c r="C30" i="10"/>
  <c r="G30" i="10" s="1"/>
  <c r="C29" i="10"/>
  <c r="G29" i="10" s="1"/>
  <c r="C28" i="10"/>
  <c r="G28" i="10" s="1"/>
  <c r="C27" i="10"/>
  <c r="G27" i="10" s="1"/>
  <c r="C26" i="10"/>
  <c r="D26" i="10" s="1"/>
  <c r="H26" i="10" s="1"/>
  <c r="C25" i="10"/>
  <c r="G25" i="10" s="1"/>
  <c r="C24" i="10"/>
  <c r="D24" i="10" s="1"/>
  <c r="H24" i="10" s="1"/>
  <c r="C23" i="10"/>
  <c r="G23" i="10" s="1"/>
  <c r="C22" i="10"/>
  <c r="D22" i="10" s="1"/>
  <c r="H22" i="10" s="1"/>
  <c r="C21" i="10"/>
  <c r="G21" i="10" s="1"/>
  <c r="C20" i="10"/>
  <c r="G20" i="10" s="1"/>
  <c r="C19" i="10"/>
  <c r="G19" i="10" s="1"/>
  <c r="D18" i="10"/>
  <c r="H18" i="10" s="1"/>
  <c r="C17" i="10"/>
  <c r="D17" i="10" s="1"/>
  <c r="H17" i="10" s="1"/>
  <c r="C16" i="10"/>
  <c r="G16" i="10" s="1"/>
  <c r="C15" i="10"/>
  <c r="G15" i="10" s="1"/>
  <c r="C14" i="10"/>
  <c r="G14" i="10" s="1"/>
  <c r="B13" i="10"/>
  <c r="C13" i="10" s="1"/>
  <c r="G13" i="10" s="1"/>
  <c r="B12" i="10"/>
  <c r="C12" i="10" s="1"/>
  <c r="G12" i="10" s="1"/>
  <c r="B11" i="10"/>
  <c r="B10" i="10"/>
  <c r="B9" i="10"/>
  <c r="C9" i="10" s="1"/>
  <c r="D9" i="10" s="1"/>
  <c r="H9" i="10" s="1"/>
  <c r="B8" i="10"/>
  <c r="C8" i="10" s="1"/>
  <c r="I53" i="10" l="1"/>
  <c r="I71" i="10"/>
  <c r="I80" i="10"/>
  <c r="D89" i="10"/>
  <c r="H89" i="10" s="1"/>
  <c r="I89" i="10" s="1"/>
  <c r="G89" i="10"/>
  <c r="I18" i="10"/>
  <c r="I61" i="10"/>
  <c r="I69" i="10"/>
  <c r="I77" i="10"/>
  <c r="I49" i="10"/>
  <c r="I56" i="10"/>
  <c r="I88" i="10"/>
  <c r="I94" i="10"/>
  <c r="I50" i="10"/>
  <c r="I93" i="10"/>
  <c r="I54" i="10"/>
  <c r="I60" i="10"/>
  <c r="I64" i="10"/>
  <c r="I68" i="10"/>
  <c r="I72" i="10"/>
  <c r="I76" i="10"/>
  <c r="I81" i="10"/>
  <c r="I85" i="10"/>
  <c r="G22" i="10"/>
  <c r="I22" i="10" s="1"/>
  <c r="I32" i="10"/>
  <c r="D30" i="10"/>
  <c r="H30" i="10" s="1"/>
  <c r="I30" i="10" s="1"/>
  <c r="I52" i="10"/>
  <c r="I31" i="10"/>
  <c r="G24" i="10"/>
  <c r="I24" i="10" s="1"/>
  <c r="G17" i="10"/>
  <c r="I17" i="10" s="1"/>
  <c r="G45" i="10"/>
  <c r="I45" i="10" s="1"/>
  <c r="C40" i="10"/>
  <c r="G40" i="10" s="1"/>
  <c r="I57" i="10"/>
  <c r="I55" i="10"/>
  <c r="I62" i="10"/>
  <c r="G26" i="10"/>
  <c r="I26" i="10" s="1"/>
  <c r="G9" i="10"/>
  <c r="I9" i="10" s="1"/>
  <c r="D8" i="10"/>
  <c r="H8" i="10" s="1"/>
  <c r="G8" i="10"/>
  <c r="I8" i="10" s="1"/>
  <c r="D13" i="10"/>
  <c r="H13" i="10" s="1"/>
  <c r="I13" i="10" s="1"/>
  <c r="D33" i="10"/>
  <c r="H33" i="10" s="1"/>
  <c r="I33" i="10" s="1"/>
  <c r="D37" i="10"/>
  <c r="H37" i="10" s="1"/>
  <c r="I37" i="10" s="1"/>
  <c r="D43" i="10"/>
  <c r="H43" i="10" s="1"/>
  <c r="I43" i="10" s="1"/>
  <c r="I65" i="10"/>
  <c r="I75" i="10"/>
  <c r="D16" i="10"/>
  <c r="H16" i="10" s="1"/>
  <c r="I16" i="10" s="1"/>
  <c r="I73" i="10"/>
  <c r="I84" i="10"/>
  <c r="D23" i="10"/>
  <c r="H23" i="10" s="1"/>
  <c r="I23" i="10" s="1"/>
  <c r="D34" i="10"/>
  <c r="H34" i="10" s="1"/>
  <c r="I34" i="10" s="1"/>
  <c r="D41" i="10"/>
  <c r="H41" i="10" s="1"/>
  <c r="I41" i="10" s="1"/>
  <c r="D39" i="10"/>
  <c r="H39" i="10" s="1"/>
  <c r="I39" i="10" s="1"/>
  <c r="D42" i="10"/>
  <c r="H42" i="10" s="1"/>
  <c r="I42" i="10" s="1"/>
  <c r="I86" i="10"/>
  <c r="D21" i="10"/>
  <c r="H21" i="10" s="1"/>
  <c r="I21" i="10" s="1"/>
  <c r="D29" i="10"/>
  <c r="H29" i="10" s="1"/>
  <c r="I29" i="10" s="1"/>
  <c r="I67" i="10"/>
  <c r="I91" i="10"/>
  <c r="D36" i="10"/>
  <c r="H36" i="10" s="1"/>
  <c r="I36" i="10" s="1"/>
  <c r="D12" i="10"/>
  <c r="H12" i="10" s="1"/>
  <c r="I12" i="10" s="1"/>
  <c r="D15" i="10"/>
  <c r="H15" i="10" s="1"/>
  <c r="I15" i="10" s="1"/>
  <c r="D20" i="10"/>
  <c r="H20" i="10" s="1"/>
  <c r="I20" i="10" s="1"/>
  <c r="D28" i="10"/>
  <c r="H28" i="10" s="1"/>
  <c r="I28" i="10" s="1"/>
  <c r="D47" i="10"/>
  <c r="H47" i="10" s="1"/>
  <c r="I47" i="10" s="1"/>
  <c r="C11" i="10"/>
  <c r="G11" i="10" s="1"/>
  <c r="D25" i="10"/>
  <c r="H25" i="10" s="1"/>
  <c r="I25" i="10" s="1"/>
  <c r="D35" i="10"/>
  <c r="H35" i="10" s="1"/>
  <c r="I35" i="10" s="1"/>
  <c r="C38" i="10"/>
  <c r="G38" i="10" s="1"/>
  <c r="D44" i="10"/>
  <c r="H44" i="10" s="1"/>
  <c r="I44" i="10" s="1"/>
  <c r="C10" i="10"/>
  <c r="G10" i="10" s="1"/>
  <c r="D14" i="10"/>
  <c r="H14" i="10" s="1"/>
  <c r="I14" i="10" s="1"/>
  <c r="D19" i="10"/>
  <c r="H19" i="10" s="1"/>
  <c r="I19" i="10" s="1"/>
  <c r="D27" i="10"/>
  <c r="H27" i="10" s="1"/>
  <c r="I27" i="10" s="1"/>
  <c r="D46" i="10"/>
  <c r="H46" i="10" s="1"/>
  <c r="I46" i="10" s="1"/>
  <c r="D90" i="10"/>
  <c r="D92" i="10"/>
  <c r="H92" i="10" s="1"/>
  <c r="I92" i="10" s="1"/>
  <c r="H90" i="10" l="1"/>
  <c r="I90" i="10" s="1"/>
  <c r="D40" i="10"/>
  <c r="H40" i="10" s="1"/>
  <c r="I40" i="10" s="1"/>
  <c r="D11" i="10"/>
  <c r="H11" i="10" s="1"/>
  <c r="I11" i="10" s="1"/>
  <c r="D10" i="10"/>
  <c r="H10" i="10" s="1"/>
  <c r="I10" i="10" s="1"/>
  <c r="D38" i="10"/>
  <c r="H38" i="10" s="1"/>
  <c r="I38" i="10" s="1"/>
  <c r="I95" i="10" l="1"/>
  <c r="I108" i="10"/>
  <c r="B8" i="9" s="1"/>
  <c r="B9" i="9" s="1"/>
</calcChain>
</file>

<file path=xl/sharedStrings.xml><?xml version="1.0" encoding="utf-8"?>
<sst xmlns="http://schemas.openxmlformats.org/spreadsheetml/2006/main" count="145" uniqueCount="138">
  <si>
    <t>Bijlage D: Inschrijfbiljet</t>
  </si>
  <si>
    <t>Bedrijfskleding en toezichthouders VN</t>
  </si>
  <si>
    <t>Kledingpakket</t>
  </si>
  <si>
    <t>Overgenomen van tabblad Bedrijfskleding en toezichthouders VN</t>
  </si>
  <si>
    <t>Totaal prijs</t>
  </si>
  <si>
    <t>De inschrijver verklaart dat:
Deze aanbieding wordt gedaan overeenkomstig de bepalingen in de aanbestedingsdocumenten en inclusief bijlagen en de eventuele nota(‘s) van inlichtingen.</t>
  </si>
  <si>
    <t>Ondertekening</t>
  </si>
  <si>
    <t>Dit blad laten ondertekenen door een rechtsgeldige vertegenwoordiger.</t>
  </si>
  <si>
    <t>Naam inschrijver</t>
  </si>
  <si>
    <t>Contactpersoon</t>
  </si>
  <si>
    <t>Functie</t>
  </si>
  <si>
    <t>Datum</t>
  </si>
  <si>
    <t>Handtekening</t>
  </si>
  <si>
    <t>Instructie en voorwaarden</t>
  </si>
  <si>
    <r>
      <t>·</t>
    </r>
    <r>
      <rPr>
        <sz val="7"/>
        <color theme="1"/>
        <rFont val="Times New Roman"/>
        <family val="1"/>
      </rPr>
      <t xml:space="preserve">       </t>
    </r>
    <r>
      <rPr>
        <sz val="10"/>
        <color theme="1"/>
        <rFont val="Verdana"/>
        <family val="2"/>
      </rPr>
      <t>Inschrijver dient alle velden die oranje/geel zijn gemarkeerd in te vullen.</t>
    </r>
  </si>
  <si>
    <r>
      <t>·</t>
    </r>
    <r>
      <rPr>
        <sz val="7"/>
        <color theme="1"/>
        <rFont val="Times New Roman"/>
        <family val="1"/>
      </rPr>
      <t xml:space="preserve">       </t>
    </r>
    <r>
      <rPr>
        <sz val="10"/>
        <color theme="1"/>
        <rFont val="Verdana"/>
        <family val="2"/>
      </rPr>
      <t>Het is niet toegestaan wijzigingen aan te brengen in dit document, anders dan in de oranje/geel gearceerde cellen.</t>
    </r>
  </si>
  <si>
    <r>
      <t>·</t>
    </r>
    <r>
      <rPr>
        <sz val="7"/>
        <color theme="1"/>
        <rFont val="Times New Roman"/>
        <family val="1"/>
      </rPr>
      <t xml:space="preserve">       </t>
    </r>
    <r>
      <rPr>
        <sz val="10"/>
        <color theme="1"/>
        <rFont val="Verdana"/>
        <family val="2"/>
      </rPr>
      <t xml:space="preserve">Alle bedragen zijn exclusief BTW. </t>
    </r>
  </si>
  <si>
    <r>
      <t>·</t>
    </r>
    <r>
      <rPr>
        <sz val="7"/>
        <color theme="1"/>
        <rFont val="Times New Roman"/>
        <family val="1"/>
      </rPr>
      <t xml:space="preserve">       </t>
    </r>
    <r>
      <rPr>
        <sz val="10"/>
        <color theme="1"/>
        <rFont val="Verdana"/>
        <family val="2"/>
      </rPr>
      <t>De totaalprijs is gebaseerd op het programma van eisen en omvat de financiële gevolgen van van de toezeggingen uit uw aanbieding in het plan van aanpak, uw toezeggingen in het verificatieinterview.</t>
    </r>
  </si>
  <si>
    <r>
      <t>·</t>
    </r>
    <r>
      <rPr>
        <sz val="7"/>
        <color theme="1"/>
        <rFont val="Times New Roman"/>
        <family val="1"/>
      </rPr>
      <t xml:space="preserve">       </t>
    </r>
    <r>
      <rPr>
        <sz val="10"/>
        <color theme="1"/>
        <rFont val="Verdana"/>
        <family val="2"/>
      </rPr>
      <t>De totaal prijs bevat alle kosten voor de diensten en leveringen, de kosten die nodig zijn voor de werkzaamheden, de voorbereiding en de uitvoering van de werkzaamheden, hosting, inclusief overhead, upgrades, updates, uitvoeringskosten, reiskosten, algemene kosten, winst en risico, afschrijvingskosten en dergelijke.</t>
    </r>
  </si>
  <si>
    <r>
      <t>·</t>
    </r>
    <r>
      <rPr>
        <sz val="7"/>
        <color theme="1"/>
        <rFont val="Times New Roman"/>
        <family val="1"/>
      </rPr>
      <t xml:space="preserve">       </t>
    </r>
    <r>
      <rPr>
        <sz val="10"/>
        <color theme="1"/>
        <rFont val="Verdana"/>
        <family val="2"/>
      </rPr>
      <t xml:space="preserve">Van meerwerk ten opzichte van bovengenoemde de totaal prijs kan </t>
    </r>
    <r>
      <rPr>
        <b/>
        <sz val="10"/>
        <color theme="1"/>
        <rFont val="Verdana"/>
        <family val="2"/>
      </rPr>
      <t>geen</t>
    </r>
    <r>
      <rPr>
        <sz val="10"/>
        <color theme="1"/>
        <rFont val="Verdana"/>
        <family val="2"/>
      </rPr>
      <t xml:space="preserve"> sprake zijn.</t>
    </r>
  </si>
  <si>
    <r>
      <t>·</t>
    </r>
    <r>
      <rPr>
        <sz val="7"/>
        <color theme="1"/>
        <rFont val="Times New Roman"/>
        <family val="1"/>
      </rPr>
      <t xml:space="preserve">       </t>
    </r>
    <r>
      <rPr>
        <sz val="10"/>
        <color theme="1"/>
        <rFont val="Verdana"/>
        <family val="2"/>
      </rPr>
      <t>De genoemde prijzen blijven gedurende de initiële looptijd van de overeenkomst van kracht.</t>
    </r>
  </si>
  <si>
    <r>
      <t>·</t>
    </r>
    <r>
      <rPr>
        <sz val="7"/>
        <color theme="1"/>
        <rFont val="Times New Roman"/>
        <family val="1"/>
      </rPr>
      <t xml:space="preserve">       </t>
    </r>
    <r>
      <rPr>
        <sz val="10"/>
        <color theme="1"/>
        <rFont val="Verdana"/>
        <family val="2"/>
      </rPr>
      <t>Inschrijver dient in het tabblad "Bedrijfskleding en toezichthouders VN" te omschrijven hoe de geoffreerde tarieven tot stand zijn gekomen.</t>
    </r>
  </si>
  <si>
    <r>
      <t>·</t>
    </r>
    <r>
      <rPr>
        <sz val="7"/>
        <color theme="1"/>
        <rFont val="Times New Roman"/>
        <family val="1"/>
      </rPr>
      <t xml:space="preserve">       </t>
    </r>
    <r>
      <rPr>
        <sz val="10"/>
        <color theme="1"/>
        <rFont val="Verdana"/>
        <family val="2"/>
      </rPr>
      <t>De aantallen artikelen op het tabblad "Bedrijfskleding en toezichthouders VN" zijn indicatief. Er kunnen geen rechten aan worden ontleend.</t>
    </r>
  </si>
  <si>
    <r>
      <t>·</t>
    </r>
    <r>
      <rPr>
        <sz val="7"/>
        <color theme="1"/>
        <rFont val="Times New Roman"/>
        <family val="1"/>
      </rPr>
      <t xml:space="preserve">       </t>
    </r>
    <r>
      <rPr>
        <sz val="10"/>
        <color theme="1"/>
        <rFont val="Verdana"/>
        <family val="2"/>
      </rPr>
      <t>De totaalprijs op het "Bedrijfskleding en toezichthouders VN" dient overeen te komen met de totaal prijs op het tabblad "totaal".</t>
    </r>
  </si>
  <si>
    <t>Bijlage D Inschrijfbiljet</t>
  </si>
  <si>
    <t>Bedrijfskleding en PBM</t>
  </si>
  <si>
    <t>Artikel</t>
  </si>
  <si>
    <t>Indicatieve aantallen gedurende 3 contractjaren*</t>
  </si>
  <si>
    <t>aantal refurbished</t>
  </si>
  <si>
    <t>aantal nieuw</t>
  </si>
  <si>
    <t>Prijs per stuk refurbished</t>
  </si>
  <si>
    <t>Prijs per stuk nieuw</t>
  </si>
  <si>
    <t>Subtotaal refurbished</t>
  </si>
  <si>
    <t>Subtotaal nieuw</t>
  </si>
  <si>
    <t>Subtotaal</t>
  </si>
  <si>
    <t>Pantalon dames</t>
  </si>
  <si>
    <t>Rok</t>
  </si>
  <si>
    <t>Jurk</t>
  </si>
  <si>
    <t>Pantalon heren</t>
  </si>
  <si>
    <t>Colbert/blazer heren</t>
  </si>
  <si>
    <t>Hoofddoek</t>
  </si>
  <si>
    <t>T-shirt heren</t>
  </si>
  <si>
    <t>T-shirt dames</t>
  </si>
  <si>
    <t>T-shirt UV-block heren</t>
  </si>
  <si>
    <t>T-shirt UV-block dames</t>
  </si>
  <si>
    <t>T-shirt UV-block lange mouw heren</t>
  </si>
  <si>
    <t>T-shirt UV-block lange mouw dames</t>
  </si>
  <si>
    <t>Sportshirt heren</t>
  </si>
  <si>
    <t>Polo korte mouw heren</t>
  </si>
  <si>
    <t>Polo korte mouw dames</t>
  </si>
  <si>
    <t>Polo lange mouw heren</t>
  </si>
  <si>
    <t>Polo lange mouw dames</t>
  </si>
  <si>
    <t>Polosweater</t>
  </si>
  <si>
    <t>Thermoshirt lange mouw</t>
  </si>
  <si>
    <t>Thermobroek</t>
  </si>
  <si>
    <t>Fleecevest</t>
  </si>
  <si>
    <t>Commandotrui heren</t>
  </si>
  <si>
    <t>Bodywarmer unisex</t>
  </si>
  <si>
    <t>Spijkerbroek zonder stretch heren</t>
  </si>
  <si>
    <t>Spijkerbroek zonder stretch dames</t>
  </si>
  <si>
    <t>Spijkerbroek met stretch heren</t>
  </si>
  <si>
    <t>Spijkerbroek met stretch dames</t>
  </si>
  <si>
    <t>Werkbroek lang met stretch</t>
  </si>
  <si>
    <t>Werkbroek lang extra zakken</t>
  </si>
  <si>
    <t>Amerikaanse Overall</t>
  </si>
  <si>
    <t>Regenjas</t>
  </si>
  <si>
    <t>Regenbroek</t>
  </si>
  <si>
    <t>Softshell jack</t>
  </si>
  <si>
    <t>Parka wattinevoering (all weather jacket)</t>
  </si>
  <si>
    <t>Winterjas</t>
  </si>
  <si>
    <t>Hoge zichtbaarheidskleding</t>
  </si>
  <si>
    <t>T-shirt unisex</t>
  </si>
  <si>
    <t>polo korte mouw unisex</t>
  </si>
  <si>
    <t>Sweater unisex</t>
  </si>
  <si>
    <t>veiligheidshesje</t>
  </si>
  <si>
    <t>Regenjas unisex</t>
  </si>
  <si>
    <t>Broek unisex</t>
  </si>
  <si>
    <t>Werkbroek all season unisex</t>
  </si>
  <si>
    <t>Werkbroek zomer unisex</t>
  </si>
  <si>
    <t>Toezichthouder</t>
  </si>
  <si>
    <t>Softshell jas heren met logo, toezichthouder</t>
  </si>
  <si>
    <t>Softshell jas dames met logo, toezichthouder</t>
  </si>
  <si>
    <t>Winterjas heren met logo, toezichthouder</t>
  </si>
  <si>
    <t>Winterjas dames met logo, toezichthouder</t>
  </si>
  <si>
    <t>Polo’s korte mouw  heren met logo, toezichthouder</t>
  </si>
  <si>
    <t>Polo’s korte mouw  dames met logo, toezichthouder</t>
  </si>
  <si>
    <t>Blouse korte mouw  heren met logo, toezichthouder</t>
  </si>
  <si>
    <t>Blouse korte mouw dames met logo, toezichthouder</t>
  </si>
  <si>
    <t xml:space="preserve">Veiligheidshesjes (unisex), toezichthouder </t>
  </si>
  <si>
    <t>Veiligheidshelm (unisex), toezichthouder</t>
  </si>
  <si>
    <t>Softshell jack heren zwart maatwerk, toezichthouder</t>
  </si>
  <si>
    <t>Softshell jack dames zwart maatwerk, toezichthouder</t>
  </si>
  <si>
    <t>Polo korte mouw heren zwart maatwerk, toezichthouder</t>
  </si>
  <si>
    <t>Polo korte mouw dames zwart maatwerk, toezichthouder</t>
  </si>
  <si>
    <t>Winterjas heren zwart maatwerk, toezichthouder</t>
  </si>
  <si>
    <t>Winterjas dames zwart maatwerk, toezichthouder</t>
  </si>
  <si>
    <t>Veiligheidsschoenen heren met veiligheidsneuzen, toezichthouder</t>
  </si>
  <si>
    <t>Veiligheidsschoenen dames met veiligheidsneuzen, toezichthouder</t>
  </si>
  <si>
    <t>Overig en PBM</t>
  </si>
  <si>
    <t>Handschoen boxleder gevoerd</t>
  </si>
  <si>
    <t>Handschoen thermo 451 gevoerd</t>
  </si>
  <si>
    <t>Handschoen MOG Duoflex 4202</t>
  </si>
  <si>
    <t>Handschoen M-Flex Nutrile 14-690</t>
  </si>
  <si>
    <t>Brandweerhandschoen</t>
  </si>
  <si>
    <t>Veiligheidsschoen</t>
  </si>
  <si>
    <t>Veiligheidslaars</t>
  </si>
  <si>
    <t>Gevoerde veiligheidslaars (S3)</t>
  </si>
  <si>
    <t>Muts</t>
  </si>
  <si>
    <t>Pet</t>
  </si>
  <si>
    <t>Fleeceshawl</t>
  </si>
  <si>
    <t>Gehoorbeschermer</t>
  </si>
  <si>
    <t xml:space="preserve">Sokken all season </t>
  </si>
  <si>
    <t>Veiligheidshelm met uvicator</t>
  </si>
  <si>
    <t>Veiligheidsbril</t>
  </si>
  <si>
    <t>Zonnebrand</t>
  </si>
  <si>
    <t>Totaal 1</t>
  </si>
  <si>
    <t>Lengte inkorten/verlengen broek</t>
  </si>
  <si>
    <t>Lengte inkorten/verlengen mouwen</t>
  </si>
  <si>
    <t>Band innemen/verlengen broek</t>
  </si>
  <si>
    <t xml:space="preserve">Vervangen knopen </t>
  </si>
  <si>
    <t>Bedrukken logo’s</t>
  </si>
  <si>
    <t>Borduren logo’s</t>
  </si>
  <si>
    <t>Totaal 2</t>
  </si>
  <si>
    <t>*Aan de indicatieve aantallen kunnen geen rechten worden ontleend.</t>
  </si>
  <si>
    <t>Blouse lange mouw dames</t>
  </si>
  <si>
    <t>Blouse korte mouw dames</t>
  </si>
  <si>
    <t>Colbert dames</t>
  </si>
  <si>
    <t>Overhemd lange mouw heren</t>
  </si>
  <si>
    <t>Overhemd korte mouw heren</t>
  </si>
  <si>
    <t>Parka wattinnevoering (all weather jacket) unisex</t>
  </si>
  <si>
    <t>Veiligheidshesje S3</t>
  </si>
  <si>
    <t xml:space="preserve">Inschrijver wordt gevraagd om de oranje  in te vullen. In de overige kolommen worden de berekeningen automatisch doorberekend. </t>
  </si>
  <si>
    <t>Vervangen mallen</t>
  </si>
  <si>
    <t>Inschrijfprijs Bedrijfskleding en toezichthouders VN</t>
  </si>
  <si>
    <t>Inschrijfprijs</t>
  </si>
  <si>
    <r>
      <t>·</t>
    </r>
    <r>
      <rPr>
        <sz val="7"/>
        <color theme="1"/>
        <rFont val="Times New Roman"/>
        <family val="1"/>
      </rPr>
      <t xml:space="preserve">       </t>
    </r>
    <r>
      <rPr>
        <sz val="10"/>
        <color theme="1"/>
        <rFont val="Verdana"/>
        <family val="2"/>
      </rPr>
      <t>De totaal prijs dient ook in TenderNed te worden ingevuld.</t>
    </r>
  </si>
  <si>
    <t>Vervangen rits broek</t>
  </si>
  <si>
    <t>Vervangen rits jas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</si>
</sst>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0.00_);_(&quot;€&quot;* \(#,##0.00\);_(&quot;€&quot;* &quot;-&quot;??_);_(@_)"/>
    <numFmt numFmtId="165" formatCode="_(* #,##0.00_);_(* \(#,##0.00\);_(* &quot;-&quot;??_);_(@_)"/>
  </numFmts>
  <fonts count="18" x14ac:knownFonts="1">
    <font>
      <sz val="11"/>
      <color theme="1"/>
      <name val="Aptos Narrow"/>
      <family val="2"/>
      <scheme val="minor"/>
    </font>
    <font>
      <sz val="11"/>
      <color theme="1"/>
      <name val="Aptos Narrow"/>
      <family val="2"/>
      <scheme val="minor"/>
    </font>
    <font>
      <sz val="11"/>
      <color rgb="FF000000"/>
      <name val="Calibri"/>
      <family val="2"/>
    </font>
    <font>
      <b/>
      <i/>
      <sz val="11"/>
      <color theme="1"/>
      <name val="Aptos Narrow"/>
      <family val="2"/>
      <scheme val="minor"/>
    </font>
    <font>
      <sz val="11"/>
      <color theme="1"/>
      <name val="Arial"/>
      <family val="2"/>
    </font>
    <font>
      <sz val="10"/>
      <name val="Arial"/>
      <family val="2"/>
    </font>
    <font>
      <sz val="10"/>
      <color theme="1"/>
      <name val="Arial"/>
      <family val="2"/>
    </font>
    <font>
      <sz val="10"/>
      <color rgb="FF000000"/>
      <name val="Arial"/>
      <family val="2"/>
    </font>
    <font>
      <b/>
      <sz val="12"/>
      <color theme="1"/>
      <name val="Arial"/>
      <family val="2"/>
    </font>
    <font>
      <b/>
      <sz val="11"/>
      <color theme="1"/>
      <name val="Aptos Narrow"/>
      <family val="2"/>
      <scheme val="minor"/>
    </font>
    <font>
      <b/>
      <sz val="18"/>
      <color theme="1"/>
      <name val="Arial"/>
      <family val="2"/>
    </font>
    <font>
      <b/>
      <sz val="10"/>
      <color theme="1"/>
      <name val="Arial"/>
      <family val="2"/>
    </font>
    <font>
      <sz val="10"/>
      <color theme="1"/>
      <name val="Symbol"/>
      <family val="1"/>
      <charset val="2"/>
    </font>
    <font>
      <sz val="7"/>
      <color theme="1"/>
      <name val="Times New Roman"/>
      <family val="1"/>
    </font>
    <font>
      <sz val="10"/>
      <color theme="1"/>
      <name val="Verdana"/>
      <family val="2"/>
    </font>
    <font>
      <b/>
      <sz val="10"/>
      <color theme="1"/>
      <name val="Verdana"/>
      <family val="2"/>
    </font>
    <font>
      <sz val="10"/>
      <color theme="1"/>
      <name val="Arial"/>
      <family val="2"/>
    </font>
    <font>
      <b/>
      <sz val="10"/>
      <color rgb="FF000000"/>
      <name val="Arial"/>
      <family val="2"/>
    </font>
  </fonts>
  <fills count="9">
    <fill>
      <patternFill patternType="none"/>
    </fill>
    <fill>
      <patternFill patternType="gray125"/>
    </fill>
    <fill>
      <patternFill patternType="solid">
        <fgColor theme="0" tint="-0.249977111117893"/>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rgb="FFFFC000"/>
        <bgColor indexed="64"/>
      </patternFill>
    </fill>
    <fill>
      <patternFill patternType="solid">
        <fgColor theme="1"/>
        <bgColor indexed="64"/>
      </patternFill>
    </fill>
    <fill>
      <patternFill patternType="solid">
        <fgColor theme="0"/>
        <bgColor indexed="64"/>
      </patternFill>
    </fill>
    <fill>
      <patternFill patternType="solid">
        <fgColor theme="0" tint="-0.34998626667073579"/>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rgb="FF000000"/>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rgb="FF000000"/>
      </right>
      <top style="thin">
        <color rgb="FF000000"/>
      </top>
      <bottom/>
      <diagonal/>
    </border>
  </borders>
  <cellStyleXfs count="4">
    <xf numFmtId="0" fontId="0" fillId="0" borderId="0"/>
    <xf numFmtId="44" fontId="1" fillId="0" borderId="0" applyFont="0" applyFill="0" applyBorder="0" applyAlignment="0" applyProtection="0"/>
    <xf numFmtId="0" fontId="2" fillId="0" borderId="0"/>
    <xf numFmtId="0" fontId="2" fillId="0" borderId="0"/>
  </cellStyleXfs>
  <cellXfs count="111">
    <xf numFmtId="0" fontId="0" fillId="0" borderId="0" xfId="0"/>
    <xf numFmtId="0" fontId="3" fillId="0" borderId="0" xfId="0" applyFont="1"/>
    <xf numFmtId="0" fontId="4" fillId="0" borderId="0" xfId="0" applyFont="1"/>
    <xf numFmtId="0" fontId="5" fillId="0" borderId="1" xfId="0" applyFont="1" applyBorder="1" applyAlignment="1">
      <alignment vertical="top" wrapText="1"/>
    </xf>
    <xf numFmtId="1" fontId="5" fillId="0" borderId="1" xfId="0" applyNumberFormat="1" applyFont="1" applyBorder="1" applyAlignment="1">
      <alignment vertical="top" wrapText="1"/>
    </xf>
    <xf numFmtId="0" fontId="4" fillId="0" borderId="0" xfId="0" applyFont="1" applyAlignment="1">
      <alignment horizontal="center"/>
    </xf>
    <xf numFmtId="0" fontId="10" fillId="0" borderId="0" xfId="0" applyFont="1" applyAlignment="1">
      <alignment vertical="center"/>
    </xf>
    <xf numFmtId="0" fontId="0" fillId="0" borderId="0" xfId="0" applyAlignment="1">
      <alignment horizontal="center"/>
    </xf>
    <xf numFmtId="0" fontId="9" fillId="0" borderId="10" xfId="0" applyFont="1" applyBorder="1" applyAlignment="1">
      <alignment vertical="center" wrapText="1"/>
    </xf>
    <xf numFmtId="0" fontId="9" fillId="0" borderId="12" xfId="0" applyFont="1" applyBorder="1" applyAlignment="1">
      <alignment vertical="center" wrapText="1"/>
    </xf>
    <xf numFmtId="0" fontId="7" fillId="0" borderId="1" xfId="0" applyFont="1" applyBorder="1"/>
    <xf numFmtId="1" fontId="5" fillId="0" borderId="2" xfId="0" applyNumberFormat="1" applyFont="1" applyBorder="1" applyAlignment="1">
      <alignment horizontal="right" vertical="top" wrapText="1"/>
    </xf>
    <xf numFmtId="0" fontId="7" fillId="0" borderId="1" xfId="0" applyFont="1" applyBorder="1" applyAlignment="1">
      <alignment vertical="center" wrapText="1"/>
    </xf>
    <xf numFmtId="1" fontId="5" fillId="0" borderId="15" xfId="0" applyNumberFormat="1" applyFont="1" applyBorder="1" applyAlignment="1">
      <alignment vertical="top" wrapText="1"/>
    </xf>
    <xf numFmtId="1" fontId="5" fillId="0" borderId="15" xfId="0" applyNumberFormat="1" applyFont="1" applyBorder="1" applyAlignment="1">
      <alignment horizontal="right" vertical="top" wrapText="1"/>
    </xf>
    <xf numFmtId="0" fontId="5" fillId="0" borderId="16" xfId="0" applyFont="1" applyBorder="1" applyAlignment="1">
      <alignment vertical="top" wrapText="1"/>
    </xf>
    <xf numFmtId="0" fontId="7" fillId="0" borderId="10" xfId="0" applyFont="1" applyBorder="1" applyAlignment="1">
      <alignment vertical="top" wrapText="1"/>
    </xf>
    <xf numFmtId="0" fontId="5" fillId="0" borderId="10" xfId="0" applyFont="1" applyBorder="1" applyAlignment="1">
      <alignment vertical="top" wrapText="1"/>
    </xf>
    <xf numFmtId="0" fontId="8" fillId="0" borderId="0" xfId="0" applyFont="1" applyAlignment="1">
      <alignment vertical="center"/>
    </xf>
    <xf numFmtId="0" fontId="3" fillId="0" borderId="0" xfId="0" applyFont="1" applyAlignment="1">
      <alignment horizontal="center"/>
    </xf>
    <xf numFmtId="164" fontId="8" fillId="3" borderId="20" xfId="0" applyNumberFormat="1" applyFont="1" applyFill="1" applyBorder="1" applyAlignment="1">
      <alignment vertical="center" wrapText="1"/>
    </xf>
    <xf numFmtId="0" fontId="6" fillId="0" borderId="0" xfId="0" applyFont="1"/>
    <xf numFmtId="0" fontId="5" fillId="6" borderId="17" xfId="0" applyFont="1" applyFill="1" applyBorder="1" applyAlignment="1">
      <alignment horizontal="left" vertical="top" wrapText="1"/>
    </xf>
    <xf numFmtId="164" fontId="6" fillId="0" borderId="19" xfId="0" applyNumberFormat="1" applyFont="1" applyBorder="1"/>
    <xf numFmtId="44" fontId="6" fillId="5" borderId="1" xfId="1" applyFont="1" applyFill="1" applyBorder="1" applyProtection="1">
      <protection locked="0"/>
    </xf>
    <xf numFmtId="0" fontId="5" fillId="6" borderId="1" xfId="0" applyFont="1" applyFill="1" applyBorder="1" applyAlignment="1">
      <alignment horizontal="left" vertical="top" wrapText="1"/>
    </xf>
    <xf numFmtId="1" fontId="5" fillId="0" borderId="1" xfId="0" applyNumberFormat="1" applyFont="1" applyBorder="1" applyAlignment="1">
      <alignment horizontal="center" vertical="top" wrapText="1"/>
    </xf>
    <xf numFmtId="0" fontId="7" fillId="6" borderId="1" xfId="0" applyFont="1" applyFill="1" applyBorder="1" applyAlignment="1">
      <alignment horizontal="left" vertical="top" wrapText="1"/>
    </xf>
    <xf numFmtId="164" fontId="6" fillId="0" borderId="18" xfId="0" applyNumberFormat="1" applyFont="1" applyBorder="1"/>
    <xf numFmtId="44" fontId="6" fillId="5" borderId="17" xfId="1" applyFont="1" applyFill="1" applyBorder="1" applyProtection="1">
      <protection locked="0"/>
    </xf>
    <xf numFmtId="1" fontId="5" fillId="0" borderId="17" xfId="0" applyNumberFormat="1" applyFont="1" applyBorder="1" applyAlignment="1">
      <alignment horizontal="center" vertical="top" wrapText="1"/>
    </xf>
    <xf numFmtId="0" fontId="6" fillId="0" borderId="0" xfId="0" applyFont="1" applyProtection="1">
      <protection locked="0"/>
    </xf>
    <xf numFmtId="0" fontId="6" fillId="0" borderId="0" xfId="0" applyFont="1" applyAlignment="1">
      <alignment horizontal="center"/>
    </xf>
    <xf numFmtId="0" fontId="5" fillId="7" borderId="10" xfId="0" applyFont="1" applyFill="1" applyBorder="1" applyAlignment="1">
      <alignment vertical="top" wrapText="1"/>
    </xf>
    <xf numFmtId="0" fontId="11" fillId="2" borderId="17" xfId="0" applyFont="1" applyFill="1" applyBorder="1" applyAlignment="1">
      <alignment horizontal="center" wrapText="1"/>
    </xf>
    <xf numFmtId="0" fontId="11" fillId="2" borderId="16" xfId="0" applyFont="1" applyFill="1" applyBorder="1"/>
    <xf numFmtId="0" fontId="10" fillId="0" borderId="0" xfId="0" applyFont="1" applyAlignment="1">
      <alignment horizontal="center" vertical="center"/>
    </xf>
    <xf numFmtId="0" fontId="0" fillId="0" borderId="0" xfId="0" applyAlignment="1">
      <alignment horizontal="left" vertical="top"/>
    </xf>
    <xf numFmtId="0" fontId="0" fillId="0" borderId="0" xfId="0" applyAlignment="1">
      <alignment horizontal="left" vertical="top" wrapText="1"/>
    </xf>
    <xf numFmtId="0" fontId="9" fillId="0" borderId="0" xfId="0" applyFont="1" applyAlignment="1">
      <alignment vertical="center" wrapText="1"/>
    </xf>
    <xf numFmtId="0" fontId="14" fillId="0" borderId="0" xfId="0" applyFont="1" applyAlignment="1">
      <alignment vertical="center"/>
    </xf>
    <xf numFmtId="44" fontId="9" fillId="0" borderId="6" xfId="0" applyNumberFormat="1" applyFont="1" applyBorder="1" applyAlignment="1">
      <alignment vertical="center"/>
    </xf>
    <xf numFmtId="0" fontId="9" fillId="0" borderId="4" xfId="0" applyFont="1" applyBorder="1" applyAlignment="1">
      <alignment vertical="center"/>
    </xf>
    <xf numFmtId="0" fontId="9" fillId="0" borderId="18" xfId="0" applyFont="1" applyBorder="1" applyAlignment="1">
      <alignment horizontal="center" vertical="center" wrapText="1"/>
    </xf>
    <xf numFmtId="0" fontId="9" fillId="0" borderId="16" xfId="0" applyFont="1" applyBorder="1" applyAlignment="1">
      <alignment vertical="center" wrapText="1"/>
    </xf>
    <xf numFmtId="0" fontId="9" fillId="0" borderId="0" xfId="0" applyFont="1"/>
    <xf numFmtId="44" fontId="0" fillId="0" borderId="19" xfId="0" applyNumberFormat="1" applyBorder="1" applyAlignment="1">
      <alignment horizontal="center" vertical="center"/>
    </xf>
    <xf numFmtId="0" fontId="7" fillId="0" borderId="2" xfId="0" applyFont="1" applyBorder="1"/>
    <xf numFmtId="1" fontId="5" fillId="0" borderId="2" xfId="0" applyNumberFormat="1" applyFont="1" applyBorder="1" applyAlignment="1">
      <alignment vertical="top" wrapText="1"/>
    </xf>
    <xf numFmtId="44" fontId="6" fillId="5" borderId="2" xfId="1" applyFont="1" applyFill="1" applyBorder="1" applyProtection="1">
      <protection locked="0"/>
    </xf>
    <xf numFmtId="0" fontId="7" fillId="0" borderId="23" xfId="0" applyFont="1" applyBorder="1"/>
    <xf numFmtId="1" fontId="5" fillId="0" borderId="24" xfId="0" applyNumberFormat="1" applyFont="1" applyBorder="1" applyAlignment="1">
      <alignment vertical="top" wrapText="1"/>
    </xf>
    <xf numFmtId="1" fontId="5" fillId="0" borderId="23" xfId="0" applyNumberFormat="1" applyFont="1" applyBorder="1" applyAlignment="1">
      <alignment vertical="top" wrapText="1"/>
    </xf>
    <xf numFmtId="44" fontId="6" fillId="5" borderId="23" xfId="1" applyFont="1" applyFill="1" applyBorder="1" applyProtection="1">
      <protection locked="0"/>
    </xf>
    <xf numFmtId="0" fontId="5" fillId="7" borderId="10" xfId="0" applyFont="1" applyFill="1" applyBorder="1" applyAlignment="1">
      <alignment horizontal="left" vertical="top" wrapText="1"/>
    </xf>
    <xf numFmtId="44" fontId="6" fillId="5" borderId="1" xfId="1" applyFont="1" applyFill="1" applyBorder="1" applyAlignment="1" applyProtection="1">
      <alignment horizontal="left" vertical="top"/>
      <protection locked="0"/>
    </xf>
    <xf numFmtId="0" fontId="5" fillId="8" borderId="10" xfId="0" applyFont="1" applyFill="1" applyBorder="1" applyAlignment="1">
      <alignment horizontal="center" vertical="center" wrapText="1"/>
    </xf>
    <xf numFmtId="1" fontId="5" fillId="8" borderId="1" xfId="0" applyNumberFormat="1" applyFont="1" applyFill="1" applyBorder="1" applyAlignment="1">
      <alignment horizontal="center" vertical="top" wrapText="1"/>
    </xf>
    <xf numFmtId="1" fontId="5" fillId="8" borderId="1" xfId="0" applyNumberFormat="1" applyFont="1" applyFill="1" applyBorder="1" applyAlignment="1">
      <alignment vertical="top" wrapText="1"/>
    </xf>
    <xf numFmtId="44" fontId="6" fillId="8" borderId="1" xfId="1" applyFont="1" applyFill="1" applyBorder="1" applyProtection="1">
      <protection locked="0"/>
    </xf>
    <xf numFmtId="0" fontId="5" fillId="8" borderId="22" xfId="0" applyFont="1" applyFill="1" applyBorder="1" applyAlignment="1">
      <alignment horizontal="center" vertical="center" wrapText="1"/>
    </xf>
    <xf numFmtId="1" fontId="5" fillId="8" borderId="0" xfId="0" applyNumberFormat="1" applyFont="1" applyFill="1" applyAlignment="1">
      <alignment horizontal="center" vertical="top" wrapText="1"/>
    </xf>
    <xf numFmtId="1" fontId="5" fillId="8" borderId="24" xfId="0" applyNumberFormat="1" applyFont="1" applyFill="1" applyBorder="1" applyAlignment="1">
      <alignment horizontal="center" vertical="center" wrapText="1"/>
    </xf>
    <xf numFmtId="1" fontId="5" fillId="8" borderId="0" xfId="0" applyNumberFormat="1" applyFont="1" applyFill="1" applyAlignment="1">
      <alignment horizontal="center" vertical="center" wrapText="1"/>
    </xf>
    <xf numFmtId="44" fontId="6" fillId="8" borderId="0" xfId="1" applyFont="1" applyFill="1" applyBorder="1" applyAlignment="1" applyProtection="1">
      <alignment horizontal="center" vertical="center"/>
      <protection locked="0"/>
    </xf>
    <xf numFmtId="1" fontId="0" fillId="0" borderId="0" xfId="0" applyNumberFormat="1"/>
    <xf numFmtId="1" fontId="5" fillId="7" borderId="1" xfId="0" applyNumberFormat="1" applyFont="1" applyFill="1" applyBorder="1" applyAlignment="1">
      <alignment vertical="top" wrapText="1"/>
    </xf>
    <xf numFmtId="44" fontId="16" fillId="5" borderId="1" xfId="1" applyFont="1" applyFill="1" applyBorder="1" applyAlignment="1" applyProtection="1">
      <alignment horizontal="left" vertical="top"/>
      <protection locked="0"/>
    </xf>
    <xf numFmtId="44" fontId="16" fillId="5" borderId="1" xfId="1" applyFont="1" applyFill="1" applyBorder="1" applyProtection="1">
      <protection locked="0"/>
    </xf>
    <xf numFmtId="165" fontId="3" fillId="0" borderId="0" xfId="0" applyNumberFormat="1" applyFont="1"/>
    <xf numFmtId="0" fontId="4" fillId="0" borderId="0" xfId="0" applyFont="1" applyAlignment="1">
      <alignment horizontal="right"/>
    </xf>
    <xf numFmtId="0" fontId="10" fillId="0" borderId="0" xfId="0" applyFont="1" applyAlignment="1">
      <alignment horizontal="right"/>
    </xf>
    <xf numFmtId="0" fontId="0" fillId="0" borderId="0" xfId="0" applyAlignment="1">
      <alignment horizontal="right"/>
    </xf>
    <xf numFmtId="0" fontId="11" fillId="2" borderId="17" xfId="0" applyFont="1" applyFill="1" applyBorder="1" applyAlignment="1">
      <alignment horizontal="right" wrapText="1"/>
    </xf>
    <xf numFmtId="1" fontId="5" fillId="0" borderId="1" xfId="0" applyNumberFormat="1" applyFont="1" applyBorder="1" applyAlignment="1">
      <alignment horizontal="right" wrapText="1"/>
    </xf>
    <xf numFmtId="1" fontId="5" fillId="8" borderId="1" xfId="0" applyNumberFormat="1" applyFont="1" applyFill="1" applyBorder="1" applyAlignment="1">
      <alignment horizontal="right" wrapText="1"/>
    </xf>
    <xf numFmtId="1" fontId="5" fillId="0" borderId="23" xfId="0" applyNumberFormat="1" applyFont="1" applyBorder="1" applyAlignment="1">
      <alignment horizontal="right" wrapText="1"/>
    </xf>
    <xf numFmtId="1" fontId="5" fillId="8" borderId="0" xfId="0" applyNumberFormat="1" applyFont="1" applyFill="1" applyAlignment="1">
      <alignment horizontal="right" wrapText="1"/>
    </xf>
    <xf numFmtId="1" fontId="5" fillId="0" borderId="2" xfId="0" applyNumberFormat="1" applyFont="1" applyBorder="1" applyAlignment="1">
      <alignment horizontal="right" wrapText="1"/>
    </xf>
    <xf numFmtId="0" fontId="6" fillId="0" borderId="0" xfId="0" applyFont="1" applyAlignment="1">
      <alignment horizontal="right"/>
    </xf>
    <xf numFmtId="0" fontId="5" fillId="6" borderId="17" xfId="0" applyFont="1" applyFill="1" applyBorder="1" applyAlignment="1">
      <alignment horizontal="right" wrapText="1"/>
    </xf>
    <xf numFmtId="0" fontId="7" fillId="6" borderId="1" xfId="0" applyFont="1" applyFill="1" applyBorder="1" applyAlignment="1">
      <alignment horizontal="right" wrapText="1"/>
    </xf>
    <xf numFmtId="0" fontId="5" fillId="6" borderId="1" xfId="0" applyFont="1" applyFill="1" applyBorder="1" applyAlignment="1">
      <alignment horizontal="right" wrapText="1"/>
    </xf>
    <xf numFmtId="0" fontId="3" fillId="0" borderId="0" xfId="0" applyFont="1" applyAlignment="1">
      <alignment horizontal="right"/>
    </xf>
    <xf numFmtId="0" fontId="17" fillId="8" borderId="0" xfId="0" applyFont="1" applyFill="1" applyAlignment="1">
      <alignment horizontal="left" vertical="center"/>
    </xf>
    <xf numFmtId="164" fontId="6" fillId="0" borderId="1" xfId="0" applyNumberFormat="1" applyFont="1" applyBorder="1"/>
    <xf numFmtId="164" fontId="6" fillId="8" borderId="1" xfId="0" applyNumberFormat="1" applyFont="1" applyFill="1" applyBorder="1"/>
    <xf numFmtId="164" fontId="6" fillId="0" borderId="23" xfId="0" applyNumberFormat="1" applyFont="1" applyBorder="1"/>
    <xf numFmtId="164" fontId="16" fillId="0" borderId="23" xfId="0" applyNumberFormat="1" applyFont="1" applyBorder="1"/>
    <xf numFmtId="0" fontId="11" fillId="2" borderId="17" xfId="0" applyFont="1" applyFill="1" applyBorder="1" applyAlignment="1">
      <alignment horizontal="center"/>
    </xf>
    <xf numFmtId="44" fontId="6" fillId="0" borderId="1" xfId="1" applyFont="1" applyFill="1" applyBorder="1" applyProtection="1"/>
    <xf numFmtId="44" fontId="6" fillId="8" borderId="1" xfId="1" applyFont="1" applyFill="1" applyBorder="1" applyProtection="1"/>
    <xf numFmtId="44" fontId="6" fillId="0" borderId="23" xfId="1" applyFont="1" applyFill="1" applyBorder="1" applyProtection="1"/>
    <xf numFmtId="44" fontId="16" fillId="8" borderId="0" xfId="1" applyFont="1" applyFill="1" applyAlignment="1" applyProtection="1">
      <alignment horizontal="center" vertical="center"/>
    </xf>
    <xf numFmtId="44" fontId="16" fillId="0" borderId="23" xfId="1" applyFont="1" applyBorder="1" applyProtection="1"/>
    <xf numFmtId="44" fontId="16" fillId="0" borderId="1" xfId="1" applyFont="1" applyBorder="1" applyProtection="1"/>
    <xf numFmtId="0" fontId="14" fillId="0" borderId="0" xfId="0" applyFont="1" applyAlignment="1">
      <alignment horizontal="left" vertical="top" wrapText="1"/>
    </xf>
    <xf numFmtId="0" fontId="9" fillId="4" borderId="4"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0" fillId="0" borderId="7" xfId="0" applyBorder="1" applyAlignment="1">
      <alignment horizontal="left"/>
    </xf>
    <xf numFmtId="0" fontId="0" fillId="0" borderId="8" xfId="0" applyBorder="1" applyAlignment="1">
      <alignment horizontal="left"/>
    </xf>
    <xf numFmtId="0" fontId="0" fillId="0" borderId="9" xfId="0" applyBorder="1" applyAlignment="1">
      <alignment horizontal="left"/>
    </xf>
    <xf numFmtId="0" fontId="9" fillId="5" borderId="3" xfId="0" applyFont="1" applyFill="1" applyBorder="1" applyAlignment="1" applyProtection="1">
      <alignment horizontal="left" vertical="top" wrapText="1"/>
      <protection locked="0"/>
    </xf>
    <xf numFmtId="0" fontId="9" fillId="5" borderId="11" xfId="0" applyFont="1" applyFill="1" applyBorder="1" applyAlignment="1" applyProtection="1">
      <alignment horizontal="left" vertical="top" wrapText="1"/>
      <protection locked="0"/>
    </xf>
    <xf numFmtId="0" fontId="9" fillId="5" borderId="13" xfId="0" applyFont="1" applyFill="1" applyBorder="1" applyAlignment="1" applyProtection="1">
      <alignment horizontal="left" vertical="top" wrapText="1"/>
      <protection locked="0"/>
    </xf>
    <xf numFmtId="0" fontId="9" fillId="5" borderId="14" xfId="0" applyFont="1" applyFill="1" applyBorder="1" applyAlignment="1" applyProtection="1">
      <alignment horizontal="left" vertical="top" wrapText="1"/>
      <protection locked="0"/>
    </xf>
    <xf numFmtId="0" fontId="12" fillId="0" borderId="0" xfId="0" applyFont="1" applyAlignment="1">
      <alignment horizontal="left" vertical="top" wrapText="1"/>
    </xf>
    <xf numFmtId="0" fontId="8" fillId="3" borderId="4" xfId="0" applyFont="1" applyFill="1" applyBorder="1" applyAlignment="1">
      <alignment horizontal="left" vertical="center" wrapText="1"/>
    </xf>
    <xf numFmtId="0" fontId="8" fillId="3" borderId="5" xfId="0" applyFont="1" applyFill="1" applyBorder="1" applyAlignment="1">
      <alignment horizontal="left" vertical="center" wrapText="1"/>
    </xf>
    <xf numFmtId="0" fontId="8" fillId="3" borderId="21" xfId="0" applyFont="1" applyFill="1" applyBorder="1" applyAlignment="1">
      <alignment horizontal="left" vertical="center" wrapText="1"/>
    </xf>
  </cellXfs>
  <cellStyles count="4">
    <cellStyle name="Standaard" xfId="0" builtinId="0"/>
    <cellStyle name="Standaard 2" xfId="3" xr:uid="{EBE144D3-B594-42F8-9CC6-EC984112983B}"/>
    <cellStyle name="Standaard 3" xfId="2" xr:uid="{7DDCE5EA-ED22-48AE-86BB-7D2DDD1E320C}"/>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581025</xdr:colOff>
      <xdr:row>0</xdr:row>
      <xdr:rowOff>123825</xdr:rowOff>
    </xdr:from>
    <xdr:ext cx="1057275" cy="1131887"/>
    <xdr:pic>
      <xdr:nvPicPr>
        <xdr:cNvPr id="2" name="Afbeelding 1" descr="Afbeeldingsresultaat voor logo gemeente helmond">
          <a:extLst>
            <a:ext uri="{FF2B5EF4-FFF2-40B4-BE49-F238E27FC236}">
              <a16:creationId xmlns:a16="http://schemas.microsoft.com/office/drawing/2014/main" id="{FE3688C5-AA9C-467E-9936-2DEC0D95BA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91025" y="123825"/>
          <a:ext cx="1057275" cy="113188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oneCellAnchor>
    <xdr:from>
      <xdr:col>9</xdr:col>
      <xdr:colOff>0</xdr:colOff>
      <xdr:row>0</xdr:row>
      <xdr:rowOff>28575</xdr:rowOff>
    </xdr:from>
    <xdr:ext cx="1057275" cy="1179268"/>
    <xdr:pic>
      <xdr:nvPicPr>
        <xdr:cNvPr id="2" name="Afbeelding 1" descr="Afbeeldingsresultaat voor logo gemeente helmond">
          <a:extLst>
            <a:ext uri="{FF2B5EF4-FFF2-40B4-BE49-F238E27FC236}">
              <a16:creationId xmlns:a16="http://schemas.microsoft.com/office/drawing/2014/main" id="{D5608BD6-3E24-47E4-B12F-772269974A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44300" y="28575"/>
          <a:ext cx="1057275" cy="117926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87447-ACE6-4C25-A713-614798E0B1A9}">
  <sheetPr>
    <pageSetUpPr fitToPage="1"/>
  </sheetPr>
  <dimension ref="A1:D39"/>
  <sheetViews>
    <sheetView topLeftCell="A22" zoomScaleNormal="100" workbookViewId="0">
      <selection activeCell="B15" sqref="B15:D15"/>
    </sheetView>
  </sheetViews>
  <sheetFormatPr defaultRowHeight="14.4" x14ac:dyDescent="0.3"/>
  <cols>
    <col min="1" max="1" width="25.44140625" customWidth="1"/>
    <col min="2" max="2" width="15.88671875" style="7" bestFit="1" customWidth="1"/>
    <col min="3" max="3" width="15.88671875" style="7" customWidth="1"/>
    <col min="4" max="4" width="26.33203125" style="7" customWidth="1"/>
  </cols>
  <sheetData>
    <row r="1" spans="1:4" x14ac:dyDescent="0.3">
      <c r="A1" s="2"/>
      <c r="B1" s="2"/>
      <c r="C1" s="2"/>
      <c r="D1" s="5"/>
    </row>
    <row r="2" spans="1:4" ht="22.8" x14ac:dyDescent="0.3">
      <c r="A2" s="6" t="s">
        <v>0</v>
      </c>
      <c r="B2" s="6"/>
      <c r="C2" s="6"/>
      <c r="D2" s="5"/>
    </row>
    <row r="3" spans="1:4" ht="22.8" x14ac:dyDescent="0.3">
      <c r="A3" s="6" t="s">
        <v>1</v>
      </c>
      <c r="B3" s="6"/>
      <c r="C3" s="6"/>
      <c r="D3" s="5"/>
    </row>
    <row r="4" spans="1:4" x14ac:dyDescent="0.3">
      <c r="A4" s="45"/>
    </row>
    <row r="6" spans="1:4" ht="15" thickBot="1" x14ac:dyDescent="0.35"/>
    <row r="7" spans="1:4" x14ac:dyDescent="0.3">
      <c r="A7" s="44" t="s">
        <v>2</v>
      </c>
      <c r="B7" s="43" t="s">
        <v>134</v>
      </c>
      <c r="D7"/>
    </row>
    <row r="8" spans="1:4" ht="44.4" customHeight="1" thickBot="1" x14ac:dyDescent="0.35">
      <c r="A8" s="8" t="s">
        <v>3</v>
      </c>
      <c r="B8" s="46">
        <f>'Bedrijfskleding &amp; Toezichthou'!I108</f>
        <v>0</v>
      </c>
      <c r="D8"/>
    </row>
    <row r="9" spans="1:4" ht="15" thickBot="1" x14ac:dyDescent="0.35">
      <c r="A9" s="42" t="s">
        <v>4</v>
      </c>
      <c r="B9" s="41">
        <f>SUM(B8:B8)</f>
        <v>0</v>
      </c>
      <c r="D9"/>
    </row>
    <row r="10" spans="1:4" x14ac:dyDescent="0.3">
      <c r="D10"/>
    </row>
    <row r="11" spans="1:4" ht="57" customHeight="1" x14ac:dyDescent="0.3">
      <c r="A11" s="96" t="s">
        <v>5</v>
      </c>
      <c r="B11" s="96"/>
      <c r="C11" s="96"/>
      <c r="D11" s="96"/>
    </row>
    <row r="12" spans="1:4" ht="15" thickBot="1" x14ac:dyDescent="0.35">
      <c r="A12" s="40"/>
    </row>
    <row r="13" spans="1:4" ht="15" thickBot="1" x14ac:dyDescent="0.35">
      <c r="A13" s="97" t="s">
        <v>6</v>
      </c>
      <c r="B13" s="98"/>
      <c r="C13" s="98"/>
      <c r="D13" s="99"/>
    </row>
    <row r="14" spans="1:4" x14ac:dyDescent="0.3">
      <c r="A14" s="100" t="s">
        <v>7</v>
      </c>
      <c r="B14" s="101"/>
      <c r="C14" s="101"/>
      <c r="D14" s="102"/>
    </row>
    <row r="15" spans="1:4" ht="21.75" customHeight="1" x14ac:dyDescent="0.3">
      <c r="A15" s="8" t="s">
        <v>8</v>
      </c>
      <c r="B15" s="103"/>
      <c r="C15" s="103"/>
      <c r="D15" s="104"/>
    </row>
    <row r="16" spans="1:4" ht="21.75" customHeight="1" x14ac:dyDescent="0.3">
      <c r="A16" s="8" t="s">
        <v>9</v>
      </c>
      <c r="B16" s="103"/>
      <c r="C16" s="103"/>
      <c r="D16" s="104"/>
    </row>
    <row r="17" spans="1:4" ht="21.75" customHeight="1" x14ac:dyDescent="0.3">
      <c r="A17" s="8" t="s">
        <v>10</v>
      </c>
      <c r="B17" s="103"/>
      <c r="C17" s="103"/>
      <c r="D17" s="104"/>
    </row>
    <row r="18" spans="1:4" ht="21.75" customHeight="1" x14ac:dyDescent="0.3">
      <c r="A18" s="8" t="s">
        <v>11</v>
      </c>
      <c r="B18" s="103"/>
      <c r="C18" s="103"/>
      <c r="D18" s="104"/>
    </row>
    <row r="19" spans="1:4" ht="21.75" customHeight="1" thickBot="1" x14ac:dyDescent="0.35">
      <c r="A19" s="9" t="s">
        <v>12</v>
      </c>
      <c r="B19" s="105"/>
      <c r="C19" s="105"/>
      <c r="D19" s="106"/>
    </row>
    <row r="21" spans="1:4" x14ac:dyDescent="0.3">
      <c r="A21" s="39" t="s">
        <v>13</v>
      </c>
    </row>
    <row r="22" spans="1:4" x14ac:dyDescent="0.3">
      <c r="A22" s="107" t="s">
        <v>14</v>
      </c>
      <c r="B22" s="107"/>
      <c r="C22" s="107"/>
      <c r="D22" s="107"/>
    </row>
    <row r="23" spans="1:4" ht="26.4" customHeight="1" x14ac:dyDescent="0.3">
      <c r="A23" s="107" t="s">
        <v>15</v>
      </c>
      <c r="B23" s="107"/>
      <c r="C23" s="107"/>
      <c r="D23" s="107"/>
    </row>
    <row r="24" spans="1:4" x14ac:dyDescent="0.3">
      <c r="A24" s="107" t="s">
        <v>16</v>
      </c>
      <c r="B24" s="107"/>
      <c r="C24" s="107"/>
      <c r="D24" s="107"/>
    </row>
    <row r="25" spans="1:4" ht="15" customHeight="1" x14ac:dyDescent="0.3">
      <c r="A25" s="107" t="s">
        <v>135</v>
      </c>
      <c r="B25" s="107"/>
      <c r="C25" s="107"/>
      <c r="D25" s="107"/>
    </row>
    <row r="26" spans="1:4" ht="44.4" customHeight="1" x14ac:dyDescent="0.3">
      <c r="A26" s="107" t="s">
        <v>17</v>
      </c>
      <c r="B26" s="107"/>
      <c r="C26" s="107"/>
      <c r="D26" s="107"/>
    </row>
    <row r="27" spans="1:4" ht="71.400000000000006" customHeight="1" x14ac:dyDescent="0.3">
      <c r="A27" s="107" t="s">
        <v>18</v>
      </c>
      <c r="B27" s="107"/>
      <c r="C27" s="107"/>
      <c r="D27" s="107"/>
    </row>
    <row r="28" spans="1:4" ht="32.1" customHeight="1" x14ac:dyDescent="0.3">
      <c r="A28" s="107" t="s">
        <v>19</v>
      </c>
      <c r="B28" s="107"/>
      <c r="C28" s="107"/>
      <c r="D28" s="107"/>
    </row>
    <row r="29" spans="1:4" ht="29.4" customHeight="1" x14ac:dyDescent="0.3">
      <c r="A29" s="107" t="s">
        <v>20</v>
      </c>
      <c r="B29" s="107"/>
      <c r="C29" s="107"/>
      <c r="D29" s="107"/>
    </row>
    <row r="30" spans="1:4" ht="30.6" customHeight="1" x14ac:dyDescent="0.3">
      <c r="A30" s="107" t="s">
        <v>21</v>
      </c>
      <c r="B30" s="107"/>
      <c r="C30" s="107"/>
      <c r="D30" s="107"/>
    </row>
    <row r="31" spans="1:4" ht="30.6" customHeight="1" x14ac:dyDescent="0.3">
      <c r="A31" s="107" t="s">
        <v>22</v>
      </c>
      <c r="B31" s="107"/>
      <c r="C31" s="107"/>
      <c r="D31" s="107"/>
    </row>
    <row r="32" spans="1:4" ht="27.9" customHeight="1" x14ac:dyDescent="0.3">
      <c r="A32" s="107" t="s">
        <v>23</v>
      </c>
      <c r="B32" s="107"/>
      <c r="C32" s="107"/>
      <c r="D32" s="107"/>
    </row>
    <row r="33" spans="1:4" x14ac:dyDescent="0.3">
      <c r="A33" s="38"/>
      <c r="B33" s="38"/>
      <c r="C33" s="38"/>
      <c r="D33" s="38"/>
    </row>
    <row r="34" spans="1:4" x14ac:dyDescent="0.3">
      <c r="A34" s="37"/>
      <c r="B34" s="37"/>
      <c r="C34" s="37"/>
      <c r="D34" s="37"/>
    </row>
    <row r="35" spans="1:4" x14ac:dyDescent="0.3">
      <c r="A35" s="37"/>
      <c r="B35" s="37"/>
      <c r="C35" s="37"/>
      <c r="D35" s="37"/>
    </row>
    <row r="36" spans="1:4" x14ac:dyDescent="0.3">
      <c r="A36" s="37"/>
      <c r="B36" s="37"/>
      <c r="C36" s="37"/>
      <c r="D36" s="37"/>
    </row>
    <row r="37" spans="1:4" x14ac:dyDescent="0.3">
      <c r="A37" s="37"/>
      <c r="B37" s="37"/>
      <c r="C37" s="37"/>
      <c r="D37" s="37"/>
    </row>
    <row r="38" spans="1:4" x14ac:dyDescent="0.3">
      <c r="A38" s="37"/>
      <c r="B38" s="37"/>
      <c r="C38" s="37"/>
      <c r="D38" s="37"/>
    </row>
    <row r="39" spans="1:4" x14ac:dyDescent="0.3">
      <c r="A39" s="37"/>
      <c r="B39" s="37"/>
      <c r="C39" s="37"/>
      <c r="D39" s="37"/>
    </row>
  </sheetData>
  <sheetProtection algorithmName="SHA-512" hashValue="RBys3nT6dP0/ZzvJewAczhsLxx/R+NUEGhgwUo14a0kyBVtx3Rgo6dPX/hdYwgsdXcwS6wmiU9aW9K7jDlSm9w==" saltValue="MjzB9GWwvSPysy6ESV7TSA==" spinCount="100000" sheet="1" objects="1" scenarios="1" selectLockedCells="1"/>
  <protectedRanges>
    <protectedRange sqref="B15:D19" name="Bereik2"/>
  </protectedRanges>
  <mergeCells count="19">
    <mergeCell ref="A24:D24"/>
    <mergeCell ref="A25:D25"/>
    <mergeCell ref="A32:D32"/>
    <mergeCell ref="A26:D26"/>
    <mergeCell ref="A27:D27"/>
    <mergeCell ref="A28:D28"/>
    <mergeCell ref="A29:D29"/>
    <mergeCell ref="A30:D30"/>
    <mergeCell ref="A31:D31"/>
    <mergeCell ref="B17:D17"/>
    <mergeCell ref="B18:D18"/>
    <mergeCell ref="B19:D19"/>
    <mergeCell ref="A22:D22"/>
    <mergeCell ref="A23:D23"/>
    <mergeCell ref="A11:D11"/>
    <mergeCell ref="A13:D13"/>
    <mergeCell ref="A14:D14"/>
    <mergeCell ref="B15:D15"/>
    <mergeCell ref="B16:D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5CE11-8C6E-409D-9B6A-D8B320235F26}">
  <sheetPr>
    <pageSetUpPr fitToPage="1"/>
  </sheetPr>
  <dimension ref="A1:L120"/>
  <sheetViews>
    <sheetView tabSelected="1" zoomScale="85" zoomScaleNormal="85" workbookViewId="0">
      <selection activeCell="I107" sqref="I107"/>
    </sheetView>
  </sheetViews>
  <sheetFormatPr defaultRowHeight="14.4" x14ac:dyDescent="0.3"/>
  <cols>
    <col min="1" max="1" width="60.44140625" customWidth="1"/>
    <col min="2" max="2" width="14.5546875" style="7" customWidth="1"/>
    <col min="3" max="3" width="8.6640625" style="72" customWidth="1"/>
    <col min="4" max="4" width="7.6640625" customWidth="1"/>
    <col min="5" max="5" width="11" customWidth="1"/>
    <col min="6" max="6" width="10.109375" customWidth="1"/>
    <col min="7" max="8" width="12.5546875" customWidth="1"/>
    <col min="9" max="9" width="15.33203125" bestFit="1" customWidth="1"/>
  </cols>
  <sheetData>
    <row r="1" spans="1:9" x14ac:dyDescent="0.3">
      <c r="A1" s="2"/>
      <c r="B1" s="5"/>
      <c r="C1" s="70"/>
      <c r="D1" s="2"/>
      <c r="E1" s="2"/>
      <c r="F1" s="2"/>
      <c r="G1" s="2"/>
      <c r="H1" s="2"/>
      <c r="I1" s="5"/>
    </row>
    <row r="2" spans="1:9" ht="22.8" x14ac:dyDescent="0.4">
      <c r="A2" s="6" t="s">
        <v>24</v>
      </c>
      <c r="B2" s="36"/>
      <c r="C2" s="71"/>
      <c r="D2" s="6"/>
      <c r="E2" s="6"/>
      <c r="F2" s="6"/>
      <c r="G2" s="6"/>
      <c r="H2" s="6"/>
      <c r="I2" s="5"/>
    </row>
    <row r="3" spans="1:9" ht="22.8" x14ac:dyDescent="0.4">
      <c r="A3" s="6" t="s">
        <v>25</v>
      </c>
      <c r="B3" s="36"/>
      <c r="C3" s="71"/>
      <c r="D3" s="6"/>
      <c r="E3" s="6"/>
      <c r="F3" s="6"/>
      <c r="G3" s="6"/>
      <c r="H3" s="6"/>
      <c r="I3" s="5"/>
    </row>
    <row r="4" spans="1:9" ht="22.8" x14ac:dyDescent="0.4">
      <c r="A4" s="6"/>
      <c r="B4" s="36"/>
      <c r="C4" s="71"/>
      <c r="D4" s="6"/>
      <c r="E4" s="6"/>
      <c r="F4" s="6"/>
      <c r="G4" s="6"/>
      <c r="H4" s="6"/>
      <c r="I4" s="5"/>
    </row>
    <row r="5" spans="1:9" ht="22.8" x14ac:dyDescent="0.4">
      <c r="A5" s="18" t="s">
        <v>131</v>
      </c>
      <c r="B5" s="36"/>
      <c r="C5" s="71"/>
      <c r="D5" s="6"/>
      <c r="E5" s="6"/>
      <c r="F5" s="6"/>
      <c r="G5" s="6"/>
      <c r="H5" s="6"/>
      <c r="I5" s="5"/>
    </row>
    <row r="6" spans="1:9" ht="15" thickBot="1" x14ac:dyDescent="0.35">
      <c r="D6" s="7"/>
      <c r="E6" s="7"/>
      <c r="F6" s="7"/>
      <c r="G6" s="7"/>
      <c r="H6" s="7"/>
      <c r="I6" s="7"/>
    </row>
    <row r="7" spans="1:9" ht="53.4" x14ac:dyDescent="0.3">
      <c r="A7" s="35" t="s">
        <v>26</v>
      </c>
      <c r="B7" s="34" t="s">
        <v>27</v>
      </c>
      <c r="C7" s="73" t="s">
        <v>28</v>
      </c>
      <c r="D7" s="34" t="s">
        <v>29</v>
      </c>
      <c r="E7" s="34" t="s">
        <v>30</v>
      </c>
      <c r="F7" s="34" t="s">
        <v>31</v>
      </c>
      <c r="G7" s="34" t="s">
        <v>32</v>
      </c>
      <c r="H7" s="34" t="s">
        <v>33</v>
      </c>
      <c r="I7" s="89" t="s">
        <v>34</v>
      </c>
    </row>
    <row r="8" spans="1:9" x14ac:dyDescent="0.3">
      <c r="A8" s="10" t="s">
        <v>35</v>
      </c>
      <c r="B8" s="11">
        <f>18*3</f>
        <v>54</v>
      </c>
      <c r="C8" s="74">
        <f t="shared" ref="C8:C17" si="0">B8/2.5</f>
        <v>21.6</v>
      </c>
      <c r="D8" s="4">
        <f t="shared" ref="D8:D47" si="1">B8-C8</f>
        <v>32.4</v>
      </c>
      <c r="E8" s="24"/>
      <c r="F8" s="24"/>
      <c r="G8" s="90">
        <f>C8*E8</f>
        <v>0</v>
      </c>
      <c r="H8" s="90">
        <f>D8*F8</f>
        <v>0</v>
      </c>
      <c r="I8" s="85">
        <f>SUM(G8:H8)</f>
        <v>0</v>
      </c>
    </row>
    <row r="9" spans="1:9" x14ac:dyDescent="0.3">
      <c r="A9" s="12" t="s">
        <v>36</v>
      </c>
      <c r="B9" s="11">
        <f>2*3</f>
        <v>6</v>
      </c>
      <c r="C9" s="74">
        <f t="shared" si="0"/>
        <v>2.4</v>
      </c>
      <c r="D9" s="4">
        <f t="shared" si="1"/>
        <v>3.6</v>
      </c>
      <c r="E9" s="24"/>
      <c r="F9" s="24"/>
      <c r="G9" s="90">
        <f t="shared" ref="G9:G47" si="2">C9*E9</f>
        <v>0</v>
      </c>
      <c r="H9" s="90">
        <f t="shared" ref="H9:H47" si="3">D9*F9</f>
        <v>0</v>
      </c>
      <c r="I9" s="85">
        <f t="shared" ref="I9:I47" si="4">SUM(G9:H9)</f>
        <v>0</v>
      </c>
    </row>
    <row r="10" spans="1:9" x14ac:dyDescent="0.3">
      <c r="A10" s="10" t="s">
        <v>37</v>
      </c>
      <c r="B10" s="13">
        <f>3*3</f>
        <v>9</v>
      </c>
      <c r="C10" s="74">
        <f t="shared" si="0"/>
        <v>3.6</v>
      </c>
      <c r="D10" s="4">
        <f t="shared" si="1"/>
        <v>5.4</v>
      </c>
      <c r="E10" s="24"/>
      <c r="F10" s="24"/>
      <c r="G10" s="90">
        <f t="shared" si="2"/>
        <v>0</v>
      </c>
      <c r="H10" s="90">
        <f t="shared" si="3"/>
        <v>0</v>
      </c>
      <c r="I10" s="85">
        <f t="shared" si="4"/>
        <v>0</v>
      </c>
    </row>
    <row r="11" spans="1:9" ht="13.95" customHeight="1" x14ac:dyDescent="0.3">
      <c r="A11" s="10" t="s">
        <v>124</v>
      </c>
      <c r="B11" s="13">
        <f>9*3</f>
        <v>27</v>
      </c>
      <c r="C11" s="74">
        <f t="shared" si="0"/>
        <v>10.8</v>
      </c>
      <c r="D11" s="4">
        <f t="shared" si="1"/>
        <v>16.2</v>
      </c>
      <c r="E11" s="24"/>
      <c r="F11" s="24"/>
      <c r="G11" s="90">
        <f t="shared" si="2"/>
        <v>0</v>
      </c>
      <c r="H11" s="90">
        <f t="shared" si="3"/>
        <v>0</v>
      </c>
      <c r="I11" s="85">
        <f t="shared" si="4"/>
        <v>0</v>
      </c>
    </row>
    <row r="12" spans="1:9" ht="13.95" customHeight="1" x14ac:dyDescent="0.3">
      <c r="A12" s="10" t="s">
        <v>125</v>
      </c>
      <c r="B12" s="13">
        <f>5*3</f>
        <v>15</v>
      </c>
      <c r="C12" s="74">
        <f t="shared" si="0"/>
        <v>6</v>
      </c>
      <c r="D12" s="4">
        <f t="shared" si="1"/>
        <v>9</v>
      </c>
      <c r="E12" s="24"/>
      <c r="F12" s="24"/>
      <c r="G12" s="90">
        <f t="shared" si="2"/>
        <v>0</v>
      </c>
      <c r="H12" s="90">
        <f t="shared" si="3"/>
        <v>0</v>
      </c>
      <c r="I12" s="85">
        <f t="shared" si="4"/>
        <v>0</v>
      </c>
    </row>
    <row r="13" spans="1:9" ht="13.95" customHeight="1" x14ac:dyDescent="0.3">
      <c r="A13" s="10" t="s">
        <v>126</v>
      </c>
      <c r="B13" s="13">
        <f>15*3</f>
        <v>45</v>
      </c>
      <c r="C13" s="74">
        <f t="shared" si="0"/>
        <v>18</v>
      </c>
      <c r="D13" s="4">
        <f t="shared" si="1"/>
        <v>27</v>
      </c>
      <c r="E13" s="24"/>
      <c r="F13" s="24"/>
      <c r="G13" s="90">
        <f t="shared" si="2"/>
        <v>0</v>
      </c>
      <c r="H13" s="90">
        <f t="shared" si="3"/>
        <v>0</v>
      </c>
      <c r="I13" s="85">
        <f t="shared" si="4"/>
        <v>0</v>
      </c>
    </row>
    <row r="14" spans="1:9" ht="13.95" customHeight="1" x14ac:dyDescent="0.3">
      <c r="A14" s="10" t="s">
        <v>38</v>
      </c>
      <c r="B14" s="13">
        <v>3</v>
      </c>
      <c r="C14" s="74">
        <f t="shared" si="0"/>
        <v>1.2</v>
      </c>
      <c r="D14" s="4">
        <f t="shared" si="1"/>
        <v>1.8</v>
      </c>
      <c r="E14" s="24"/>
      <c r="F14" s="24"/>
      <c r="G14" s="90">
        <f t="shared" si="2"/>
        <v>0</v>
      </c>
      <c r="H14" s="90">
        <f t="shared" si="3"/>
        <v>0</v>
      </c>
      <c r="I14" s="85">
        <f t="shared" si="4"/>
        <v>0</v>
      </c>
    </row>
    <row r="15" spans="1:9" ht="13.95" customHeight="1" x14ac:dyDescent="0.3">
      <c r="A15" s="10" t="s">
        <v>127</v>
      </c>
      <c r="B15" s="13">
        <v>3</v>
      </c>
      <c r="C15" s="74">
        <f t="shared" si="0"/>
        <v>1.2</v>
      </c>
      <c r="D15" s="4">
        <f t="shared" si="1"/>
        <v>1.8</v>
      </c>
      <c r="E15" s="24"/>
      <c r="F15" s="24"/>
      <c r="G15" s="90">
        <f t="shared" si="2"/>
        <v>0</v>
      </c>
      <c r="H15" s="90">
        <f t="shared" si="3"/>
        <v>0</v>
      </c>
      <c r="I15" s="85">
        <f t="shared" si="4"/>
        <v>0</v>
      </c>
    </row>
    <row r="16" spans="1:9" ht="13.95" customHeight="1" x14ac:dyDescent="0.3">
      <c r="A16" s="10" t="s">
        <v>128</v>
      </c>
      <c r="B16" s="13">
        <v>1</v>
      </c>
      <c r="C16" s="74">
        <f t="shared" si="0"/>
        <v>0.4</v>
      </c>
      <c r="D16" s="4">
        <f t="shared" si="1"/>
        <v>0.6</v>
      </c>
      <c r="E16" s="24"/>
      <c r="F16" s="24"/>
      <c r="G16" s="90">
        <f t="shared" si="2"/>
        <v>0</v>
      </c>
      <c r="H16" s="90">
        <f t="shared" si="3"/>
        <v>0</v>
      </c>
      <c r="I16" s="85">
        <f t="shared" si="4"/>
        <v>0</v>
      </c>
    </row>
    <row r="17" spans="1:12" ht="13.95" customHeight="1" x14ac:dyDescent="0.3">
      <c r="A17" s="10" t="s">
        <v>39</v>
      </c>
      <c r="B17" s="13">
        <v>3</v>
      </c>
      <c r="C17" s="74">
        <f t="shared" si="0"/>
        <v>1.2</v>
      </c>
      <c r="D17" s="4">
        <f t="shared" si="1"/>
        <v>1.8</v>
      </c>
      <c r="E17" s="24"/>
      <c r="F17" s="24"/>
      <c r="G17" s="90">
        <f t="shared" si="2"/>
        <v>0</v>
      </c>
      <c r="H17" s="90">
        <f t="shared" si="3"/>
        <v>0</v>
      </c>
      <c r="I17" s="85">
        <f t="shared" si="4"/>
        <v>0</v>
      </c>
    </row>
    <row r="18" spans="1:12" ht="13.95" customHeight="1" x14ac:dyDescent="0.3">
      <c r="A18" s="10" t="s">
        <v>40</v>
      </c>
      <c r="B18" s="14">
        <v>9</v>
      </c>
      <c r="C18" s="74">
        <v>0</v>
      </c>
      <c r="D18" s="4">
        <f t="shared" si="1"/>
        <v>9</v>
      </c>
      <c r="E18" s="24"/>
      <c r="F18" s="24"/>
      <c r="G18" s="90">
        <f t="shared" si="2"/>
        <v>0</v>
      </c>
      <c r="H18" s="90">
        <f t="shared" si="3"/>
        <v>0</v>
      </c>
      <c r="I18" s="85">
        <f t="shared" si="4"/>
        <v>0</v>
      </c>
    </row>
    <row r="19" spans="1:12" ht="13.95" customHeight="1" x14ac:dyDescent="0.3">
      <c r="A19" s="10" t="s">
        <v>41</v>
      </c>
      <c r="B19" s="14">
        <v>528</v>
      </c>
      <c r="C19" s="74">
        <f t="shared" ref="C19:C30" si="5">B19/2.5</f>
        <v>211.2</v>
      </c>
      <c r="D19" s="4">
        <f t="shared" si="1"/>
        <v>316.8</v>
      </c>
      <c r="E19" s="24"/>
      <c r="F19" s="24"/>
      <c r="G19" s="90">
        <f t="shared" si="2"/>
        <v>0</v>
      </c>
      <c r="H19" s="90">
        <f t="shared" si="3"/>
        <v>0</v>
      </c>
      <c r="I19" s="85">
        <f t="shared" si="4"/>
        <v>0</v>
      </c>
    </row>
    <row r="20" spans="1:12" ht="13.95" customHeight="1" x14ac:dyDescent="0.3">
      <c r="A20" s="3" t="s">
        <v>42</v>
      </c>
      <c r="B20" s="13">
        <v>72</v>
      </c>
      <c r="C20" s="74">
        <f t="shared" si="5"/>
        <v>28.8</v>
      </c>
      <c r="D20" s="4">
        <f t="shared" si="1"/>
        <v>43.2</v>
      </c>
      <c r="E20" s="24"/>
      <c r="F20" s="24"/>
      <c r="G20" s="90">
        <f t="shared" si="2"/>
        <v>0</v>
      </c>
      <c r="H20" s="90">
        <f t="shared" si="3"/>
        <v>0</v>
      </c>
      <c r="I20" s="85">
        <f t="shared" si="4"/>
        <v>0</v>
      </c>
    </row>
    <row r="21" spans="1:12" ht="13.95" customHeight="1" x14ac:dyDescent="0.3">
      <c r="A21" s="3" t="s">
        <v>43</v>
      </c>
      <c r="B21" s="13">
        <v>88</v>
      </c>
      <c r="C21" s="74">
        <f t="shared" si="5"/>
        <v>35.200000000000003</v>
      </c>
      <c r="D21" s="4">
        <f t="shared" si="1"/>
        <v>52.8</v>
      </c>
      <c r="E21" s="24"/>
      <c r="F21" s="24"/>
      <c r="G21" s="90">
        <f t="shared" si="2"/>
        <v>0</v>
      </c>
      <c r="H21" s="90">
        <f t="shared" si="3"/>
        <v>0</v>
      </c>
      <c r="I21" s="85">
        <f t="shared" si="4"/>
        <v>0</v>
      </c>
    </row>
    <row r="22" spans="1:12" ht="13.95" customHeight="1" x14ac:dyDescent="0.3">
      <c r="A22" s="3" t="s">
        <v>44</v>
      </c>
      <c r="B22" s="13">
        <v>12</v>
      </c>
      <c r="C22" s="74">
        <f t="shared" si="5"/>
        <v>4.8</v>
      </c>
      <c r="D22" s="4">
        <f t="shared" si="1"/>
        <v>7.2</v>
      </c>
      <c r="E22" s="24"/>
      <c r="F22" s="24"/>
      <c r="G22" s="90">
        <f t="shared" si="2"/>
        <v>0</v>
      </c>
      <c r="H22" s="90">
        <f t="shared" si="3"/>
        <v>0</v>
      </c>
      <c r="I22" s="85">
        <f t="shared" si="4"/>
        <v>0</v>
      </c>
    </row>
    <row r="23" spans="1:12" ht="13.95" customHeight="1" x14ac:dyDescent="0.3">
      <c r="A23" s="3" t="s">
        <v>45</v>
      </c>
      <c r="B23" s="13">
        <v>88</v>
      </c>
      <c r="C23" s="74">
        <f t="shared" si="5"/>
        <v>35.200000000000003</v>
      </c>
      <c r="D23" s="4">
        <f t="shared" si="1"/>
        <v>52.8</v>
      </c>
      <c r="E23" s="24"/>
      <c r="F23" s="24"/>
      <c r="G23" s="90">
        <f t="shared" si="2"/>
        <v>0</v>
      </c>
      <c r="H23" s="90">
        <f t="shared" si="3"/>
        <v>0</v>
      </c>
      <c r="I23" s="85">
        <f t="shared" si="4"/>
        <v>0</v>
      </c>
    </row>
    <row r="24" spans="1:12" ht="13.95" customHeight="1" x14ac:dyDescent="0.3">
      <c r="A24" s="3" t="s">
        <v>46</v>
      </c>
      <c r="B24" s="13">
        <v>12</v>
      </c>
      <c r="C24" s="74">
        <f t="shared" si="5"/>
        <v>4.8</v>
      </c>
      <c r="D24" s="4">
        <f t="shared" si="1"/>
        <v>7.2</v>
      </c>
      <c r="E24" s="24"/>
      <c r="F24" s="24"/>
      <c r="G24" s="90">
        <f t="shared" si="2"/>
        <v>0</v>
      </c>
      <c r="H24" s="90">
        <f t="shared" si="3"/>
        <v>0</v>
      </c>
      <c r="I24" s="85">
        <f t="shared" si="4"/>
        <v>0</v>
      </c>
    </row>
    <row r="25" spans="1:12" ht="13.95" customHeight="1" x14ac:dyDescent="0.3">
      <c r="A25" s="10" t="s">
        <v>47</v>
      </c>
      <c r="B25" s="13">
        <v>45</v>
      </c>
      <c r="C25" s="74">
        <f t="shared" si="5"/>
        <v>18</v>
      </c>
      <c r="D25" s="4">
        <f t="shared" si="1"/>
        <v>27</v>
      </c>
      <c r="E25" s="24"/>
      <c r="F25" s="24"/>
      <c r="G25" s="90">
        <f t="shared" si="2"/>
        <v>0</v>
      </c>
      <c r="H25" s="90">
        <f t="shared" si="3"/>
        <v>0</v>
      </c>
      <c r="I25" s="85">
        <f t="shared" si="4"/>
        <v>0</v>
      </c>
    </row>
    <row r="26" spans="1:12" ht="13.95" customHeight="1" x14ac:dyDescent="0.3">
      <c r="A26" s="10" t="s">
        <v>48</v>
      </c>
      <c r="B26" s="13">
        <v>528</v>
      </c>
      <c r="C26" s="74">
        <f t="shared" si="5"/>
        <v>211.2</v>
      </c>
      <c r="D26" s="4">
        <f t="shared" si="1"/>
        <v>316.8</v>
      </c>
      <c r="E26" s="24"/>
      <c r="F26" s="24"/>
      <c r="G26" s="90">
        <f t="shared" si="2"/>
        <v>0</v>
      </c>
      <c r="H26" s="90">
        <f t="shared" si="3"/>
        <v>0</v>
      </c>
      <c r="I26" s="85">
        <f t="shared" si="4"/>
        <v>0</v>
      </c>
    </row>
    <row r="27" spans="1:12" ht="13.95" customHeight="1" x14ac:dyDescent="0.3">
      <c r="A27" s="10" t="s">
        <v>49</v>
      </c>
      <c r="B27" s="13">
        <v>72</v>
      </c>
      <c r="C27" s="74">
        <f t="shared" si="5"/>
        <v>28.8</v>
      </c>
      <c r="D27" s="4">
        <f t="shared" si="1"/>
        <v>43.2</v>
      </c>
      <c r="E27" s="24"/>
      <c r="F27" s="24"/>
      <c r="G27" s="90">
        <f t="shared" si="2"/>
        <v>0</v>
      </c>
      <c r="H27" s="90">
        <f t="shared" si="3"/>
        <v>0</v>
      </c>
      <c r="I27" s="85">
        <f t="shared" si="4"/>
        <v>0</v>
      </c>
    </row>
    <row r="28" spans="1:12" ht="13.95" customHeight="1" x14ac:dyDescent="0.3">
      <c r="A28" s="10" t="s">
        <v>50</v>
      </c>
      <c r="B28" s="13">
        <v>264</v>
      </c>
      <c r="C28" s="74">
        <f t="shared" si="5"/>
        <v>105.6</v>
      </c>
      <c r="D28" s="4">
        <f t="shared" si="1"/>
        <v>158.4</v>
      </c>
      <c r="E28" s="24"/>
      <c r="F28" s="24"/>
      <c r="G28" s="90">
        <f t="shared" si="2"/>
        <v>0</v>
      </c>
      <c r="H28" s="90">
        <f t="shared" si="3"/>
        <v>0</v>
      </c>
      <c r="I28" s="85">
        <f t="shared" si="4"/>
        <v>0</v>
      </c>
    </row>
    <row r="29" spans="1:12" ht="13.95" customHeight="1" x14ac:dyDescent="0.3">
      <c r="A29" s="10" t="s">
        <v>51</v>
      </c>
      <c r="B29" s="13">
        <v>36</v>
      </c>
      <c r="C29" s="74">
        <f t="shared" si="5"/>
        <v>14.4</v>
      </c>
      <c r="D29" s="4">
        <f t="shared" si="1"/>
        <v>21.6</v>
      </c>
      <c r="E29" s="24"/>
      <c r="F29" s="24"/>
      <c r="G29" s="90">
        <f t="shared" si="2"/>
        <v>0</v>
      </c>
      <c r="H29" s="90">
        <f t="shared" si="3"/>
        <v>0</v>
      </c>
      <c r="I29" s="85">
        <f t="shared" si="4"/>
        <v>0</v>
      </c>
    </row>
    <row r="30" spans="1:12" ht="13.95" customHeight="1" x14ac:dyDescent="0.3">
      <c r="A30" s="10" t="s">
        <v>52</v>
      </c>
      <c r="B30" s="13">
        <v>176</v>
      </c>
      <c r="C30" s="74">
        <f t="shared" si="5"/>
        <v>70.400000000000006</v>
      </c>
      <c r="D30" s="4">
        <f t="shared" si="1"/>
        <v>105.6</v>
      </c>
      <c r="E30" s="24"/>
      <c r="F30" s="24"/>
      <c r="G30" s="90">
        <f t="shared" si="2"/>
        <v>0</v>
      </c>
      <c r="H30" s="90">
        <f t="shared" si="3"/>
        <v>0</v>
      </c>
      <c r="I30" s="85">
        <f t="shared" si="4"/>
        <v>0</v>
      </c>
    </row>
    <row r="31" spans="1:12" ht="13.95" customHeight="1" x14ac:dyDescent="0.3">
      <c r="A31" s="10" t="s">
        <v>53</v>
      </c>
      <c r="B31" s="13">
        <v>138</v>
      </c>
      <c r="C31" s="74">
        <v>0</v>
      </c>
      <c r="D31" s="4">
        <f t="shared" si="1"/>
        <v>138</v>
      </c>
      <c r="E31" s="24"/>
      <c r="F31" s="24"/>
      <c r="G31" s="90">
        <f t="shared" si="2"/>
        <v>0</v>
      </c>
      <c r="H31" s="90">
        <f t="shared" si="3"/>
        <v>0</v>
      </c>
      <c r="I31" s="85">
        <f t="shared" si="4"/>
        <v>0</v>
      </c>
    </row>
    <row r="32" spans="1:12" ht="13.95" customHeight="1" x14ac:dyDescent="0.3">
      <c r="A32" s="10" t="s">
        <v>54</v>
      </c>
      <c r="B32" s="13">
        <v>138</v>
      </c>
      <c r="C32" s="74">
        <v>0</v>
      </c>
      <c r="D32" s="4">
        <f t="shared" si="1"/>
        <v>138</v>
      </c>
      <c r="E32" s="24"/>
      <c r="F32" s="24"/>
      <c r="G32" s="90">
        <f t="shared" si="2"/>
        <v>0</v>
      </c>
      <c r="H32" s="90">
        <f t="shared" si="3"/>
        <v>0</v>
      </c>
      <c r="I32" s="85">
        <f t="shared" si="4"/>
        <v>0</v>
      </c>
      <c r="L32" s="65"/>
    </row>
    <row r="33" spans="1:9" x14ac:dyDescent="0.3">
      <c r="A33" s="10" t="s">
        <v>55</v>
      </c>
      <c r="B33" s="13">
        <v>95</v>
      </c>
      <c r="C33" s="74">
        <f t="shared" ref="C33:C47" si="6">B33/2.5</f>
        <v>38</v>
      </c>
      <c r="D33" s="4">
        <f t="shared" si="1"/>
        <v>57</v>
      </c>
      <c r="E33" s="24"/>
      <c r="F33" s="24"/>
      <c r="G33" s="90">
        <f t="shared" si="2"/>
        <v>0</v>
      </c>
      <c r="H33" s="90">
        <f t="shared" si="3"/>
        <v>0</v>
      </c>
      <c r="I33" s="85">
        <f t="shared" si="4"/>
        <v>0</v>
      </c>
    </row>
    <row r="34" spans="1:9" x14ac:dyDescent="0.3">
      <c r="A34" s="10" t="s">
        <v>56</v>
      </c>
      <c r="B34" s="13">
        <v>95</v>
      </c>
      <c r="C34" s="74">
        <f t="shared" si="6"/>
        <v>38</v>
      </c>
      <c r="D34" s="4">
        <f t="shared" si="1"/>
        <v>57</v>
      </c>
      <c r="E34" s="24"/>
      <c r="F34" s="24"/>
      <c r="G34" s="90">
        <f t="shared" si="2"/>
        <v>0</v>
      </c>
      <c r="H34" s="90">
        <f t="shared" si="3"/>
        <v>0</v>
      </c>
      <c r="I34" s="85">
        <f t="shared" si="4"/>
        <v>0</v>
      </c>
    </row>
    <row r="35" spans="1:9" x14ac:dyDescent="0.3">
      <c r="A35" s="10" t="s">
        <v>57</v>
      </c>
      <c r="B35" s="13">
        <v>95</v>
      </c>
      <c r="C35" s="74">
        <f t="shared" si="6"/>
        <v>38</v>
      </c>
      <c r="D35" s="4">
        <f t="shared" si="1"/>
        <v>57</v>
      </c>
      <c r="E35" s="24"/>
      <c r="F35" s="24"/>
      <c r="G35" s="90">
        <f t="shared" si="2"/>
        <v>0</v>
      </c>
      <c r="H35" s="90">
        <f t="shared" si="3"/>
        <v>0</v>
      </c>
      <c r="I35" s="85">
        <f t="shared" si="4"/>
        <v>0</v>
      </c>
    </row>
    <row r="36" spans="1:9" x14ac:dyDescent="0.3">
      <c r="A36" s="3" t="s">
        <v>58</v>
      </c>
      <c r="B36" s="13">
        <f>176*3</f>
        <v>528</v>
      </c>
      <c r="C36" s="74">
        <f t="shared" si="6"/>
        <v>211.2</v>
      </c>
      <c r="D36" s="4">
        <f t="shared" si="1"/>
        <v>316.8</v>
      </c>
      <c r="E36" s="24"/>
      <c r="F36" s="24"/>
      <c r="G36" s="90">
        <f t="shared" si="2"/>
        <v>0</v>
      </c>
      <c r="H36" s="90">
        <f t="shared" si="3"/>
        <v>0</v>
      </c>
      <c r="I36" s="85">
        <f t="shared" si="4"/>
        <v>0</v>
      </c>
    </row>
    <row r="37" spans="1:9" x14ac:dyDescent="0.3">
      <c r="A37" s="3" t="s">
        <v>59</v>
      </c>
      <c r="B37" s="13">
        <v>71</v>
      </c>
      <c r="C37" s="74">
        <f t="shared" si="6"/>
        <v>28.4</v>
      </c>
      <c r="D37" s="4">
        <f t="shared" si="1"/>
        <v>42.6</v>
      </c>
      <c r="E37" s="24"/>
      <c r="F37" s="24"/>
      <c r="G37" s="90">
        <f t="shared" si="2"/>
        <v>0</v>
      </c>
      <c r="H37" s="90">
        <f t="shared" si="3"/>
        <v>0</v>
      </c>
      <c r="I37" s="85">
        <f t="shared" si="4"/>
        <v>0</v>
      </c>
    </row>
    <row r="38" spans="1:9" x14ac:dyDescent="0.3">
      <c r="A38" s="3" t="s">
        <v>60</v>
      </c>
      <c r="B38" s="13">
        <f>176*3</f>
        <v>528</v>
      </c>
      <c r="C38" s="74">
        <f t="shared" si="6"/>
        <v>211.2</v>
      </c>
      <c r="D38" s="4">
        <f t="shared" si="1"/>
        <v>316.8</v>
      </c>
      <c r="E38" s="24"/>
      <c r="F38" s="24"/>
      <c r="G38" s="90">
        <f t="shared" si="2"/>
        <v>0</v>
      </c>
      <c r="H38" s="90">
        <f t="shared" si="3"/>
        <v>0</v>
      </c>
      <c r="I38" s="85">
        <f t="shared" si="4"/>
        <v>0</v>
      </c>
    </row>
    <row r="39" spans="1:9" x14ac:dyDescent="0.3">
      <c r="A39" s="3" t="s">
        <v>61</v>
      </c>
      <c r="B39" s="13">
        <v>71</v>
      </c>
      <c r="C39" s="74">
        <f t="shared" si="6"/>
        <v>28.4</v>
      </c>
      <c r="D39" s="4">
        <f t="shared" si="1"/>
        <v>42.6</v>
      </c>
      <c r="E39" s="24"/>
      <c r="F39" s="24"/>
      <c r="G39" s="90">
        <f t="shared" si="2"/>
        <v>0</v>
      </c>
      <c r="H39" s="90">
        <f t="shared" si="3"/>
        <v>0</v>
      </c>
      <c r="I39" s="85">
        <f t="shared" si="4"/>
        <v>0</v>
      </c>
    </row>
    <row r="40" spans="1:9" x14ac:dyDescent="0.3">
      <c r="A40" s="33" t="s">
        <v>62</v>
      </c>
      <c r="B40" s="66">
        <f>88*2</f>
        <v>176</v>
      </c>
      <c r="C40" s="74">
        <f t="shared" si="6"/>
        <v>70.400000000000006</v>
      </c>
      <c r="D40" s="4">
        <f t="shared" si="1"/>
        <v>105.6</v>
      </c>
      <c r="E40" s="24"/>
      <c r="F40" s="24"/>
      <c r="G40" s="90">
        <f t="shared" ref="G40:G43" si="7">C40*E40</f>
        <v>0</v>
      </c>
      <c r="H40" s="90">
        <f t="shared" ref="H40:H43" si="8">D40*F40</f>
        <v>0</v>
      </c>
      <c r="I40" s="85">
        <f t="shared" ref="I40:I43" si="9">SUM(G40:H40)</f>
        <v>0</v>
      </c>
    </row>
    <row r="41" spans="1:9" x14ac:dyDescent="0.3">
      <c r="A41" s="33" t="s">
        <v>63</v>
      </c>
      <c r="B41">
        <v>88</v>
      </c>
      <c r="C41" s="74">
        <f t="shared" si="6"/>
        <v>35.200000000000003</v>
      </c>
      <c r="D41" s="4">
        <f t="shared" si="1"/>
        <v>52.8</v>
      </c>
      <c r="E41" s="24"/>
      <c r="F41" s="24"/>
      <c r="G41" s="90">
        <f t="shared" si="7"/>
        <v>0</v>
      </c>
      <c r="H41" s="90">
        <f t="shared" si="8"/>
        <v>0</v>
      </c>
      <c r="I41" s="85">
        <f t="shared" si="9"/>
        <v>0</v>
      </c>
    </row>
    <row r="42" spans="1:9" x14ac:dyDescent="0.3">
      <c r="A42" s="33" t="s">
        <v>64</v>
      </c>
      <c r="B42" s="66">
        <v>45</v>
      </c>
      <c r="C42" s="74">
        <f t="shared" si="6"/>
        <v>18</v>
      </c>
      <c r="D42" s="4">
        <f t="shared" si="1"/>
        <v>27</v>
      </c>
      <c r="E42" s="24"/>
      <c r="F42" s="24"/>
      <c r="G42" s="90">
        <f t="shared" si="7"/>
        <v>0</v>
      </c>
      <c r="H42" s="90">
        <f t="shared" si="8"/>
        <v>0</v>
      </c>
      <c r="I42" s="85">
        <f t="shared" si="9"/>
        <v>0</v>
      </c>
    </row>
    <row r="43" spans="1:9" x14ac:dyDescent="0.3">
      <c r="A43" s="33" t="s">
        <v>65</v>
      </c>
      <c r="B43" s="66">
        <v>88</v>
      </c>
      <c r="C43" s="74">
        <f t="shared" si="6"/>
        <v>35.200000000000003</v>
      </c>
      <c r="D43" s="4">
        <f t="shared" si="1"/>
        <v>52.8</v>
      </c>
      <c r="E43" s="24"/>
      <c r="F43" s="24"/>
      <c r="G43" s="90">
        <f t="shared" si="7"/>
        <v>0</v>
      </c>
      <c r="H43" s="90">
        <f t="shared" si="8"/>
        <v>0</v>
      </c>
      <c r="I43" s="85">
        <f t="shared" si="9"/>
        <v>0</v>
      </c>
    </row>
    <row r="44" spans="1:9" x14ac:dyDescent="0.3">
      <c r="A44" s="33" t="s">
        <v>66</v>
      </c>
      <c r="B44" s="66">
        <v>88</v>
      </c>
      <c r="C44" s="74">
        <f t="shared" si="6"/>
        <v>35.200000000000003</v>
      </c>
      <c r="D44" s="4">
        <f t="shared" si="1"/>
        <v>52.8</v>
      </c>
      <c r="E44" s="24"/>
      <c r="F44" s="24"/>
      <c r="G44" s="90">
        <f t="shared" si="2"/>
        <v>0</v>
      </c>
      <c r="H44" s="90">
        <f t="shared" si="3"/>
        <v>0</v>
      </c>
      <c r="I44" s="85">
        <f t="shared" si="4"/>
        <v>0</v>
      </c>
    </row>
    <row r="45" spans="1:9" x14ac:dyDescent="0.3">
      <c r="A45" s="17" t="s">
        <v>67</v>
      </c>
      <c r="B45" s="4">
        <v>100</v>
      </c>
      <c r="C45" s="74">
        <f t="shared" si="6"/>
        <v>40</v>
      </c>
      <c r="D45" s="4">
        <f t="shared" si="1"/>
        <v>60</v>
      </c>
      <c r="E45" s="24"/>
      <c r="F45" s="24"/>
      <c r="G45" s="90">
        <f t="shared" si="2"/>
        <v>0</v>
      </c>
      <c r="H45" s="90">
        <f t="shared" si="3"/>
        <v>0</v>
      </c>
      <c r="I45" s="85">
        <f t="shared" si="4"/>
        <v>0</v>
      </c>
    </row>
    <row r="46" spans="1:9" x14ac:dyDescent="0.3">
      <c r="A46" s="33" t="s">
        <v>68</v>
      </c>
      <c r="B46" s="4">
        <v>60</v>
      </c>
      <c r="C46" s="74">
        <f t="shared" si="6"/>
        <v>24</v>
      </c>
      <c r="D46" s="4">
        <f t="shared" si="1"/>
        <v>36</v>
      </c>
      <c r="E46" s="24"/>
      <c r="F46" s="24"/>
      <c r="G46" s="90">
        <f t="shared" si="2"/>
        <v>0</v>
      </c>
      <c r="H46" s="90">
        <f t="shared" si="3"/>
        <v>0</v>
      </c>
      <c r="I46" s="85">
        <f t="shared" si="4"/>
        <v>0</v>
      </c>
    </row>
    <row r="47" spans="1:9" x14ac:dyDescent="0.3">
      <c r="A47" s="33" t="s">
        <v>69</v>
      </c>
      <c r="B47" s="4">
        <v>40</v>
      </c>
      <c r="C47" s="74">
        <f t="shared" si="6"/>
        <v>16</v>
      </c>
      <c r="D47" s="4">
        <f t="shared" si="1"/>
        <v>24</v>
      </c>
      <c r="E47" s="24"/>
      <c r="F47" s="24"/>
      <c r="G47" s="90">
        <f t="shared" si="2"/>
        <v>0</v>
      </c>
      <c r="H47" s="90">
        <f t="shared" si="3"/>
        <v>0</v>
      </c>
      <c r="I47" s="85">
        <f t="shared" si="4"/>
        <v>0</v>
      </c>
    </row>
    <row r="48" spans="1:9" x14ac:dyDescent="0.3">
      <c r="A48" s="56" t="s">
        <v>70</v>
      </c>
      <c r="B48" s="57"/>
      <c r="C48" s="75"/>
      <c r="D48" s="58"/>
      <c r="E48" s="59"/>
      <c r="F48" s="59"/>
      <c r="G48" s="91"/>
      <c r="H48" s="91"/>
      <c r="I48" s="91"/>
    </row>
    <row r="49" spans="1:9" s="37" customFormat="1" x14ac:dyDescent="0.25">
      <c r="A49" s="54" t="s">
        <v>71</v>
      </c>
      <c r="B49" s="4">
        <v>40</v>
      </c>
      <c r="C49" s="74">
        <v>0</v>
      </c>
      <c r="D49" s="4">
        <v>40</v>
      </c>
      <c r="E49" s="55"/>
      <c r="F49" s="55"/>
      <c r="G49" s="90">
        <f t="shared" ref="G49" si="10">C49*E49</f>
        <v>0</v>
      </c>
      <c r="H49" s="90">
        <f t="shared" ref="H49" si="11">D49*F49</f>
        <v>0</v>
      </c>
      <c r="I49" s="85">
        <f t="shared" ref="I49" si="12">SUM(G49:H49)</f>
        <v>0</v>
      </c>
    </row>
    <row r="50" spans="1:9" s="37" customFormat="1" x14ac:dyDescent="0.25">
      <c r="A50" s="54" t="s">
        <v>72</v>
      </c>
      <c r="B50" s="4">
        <v>120</v>
      </c>
      <c r="C50" s="74">
        <v>0</v>
      </c>
      <c r="D50" s="4">
        <v>120</v>
      </c>
      <c r="E50" s="55"/>
      <c r="F50" s="55"/>
      <c r="G50" s="90">
        <f t="shared" ref="G50:G58" si="13">C50*E50</f>
        <v>0</v>
      </c>
      <c r="H50" s="90">
        <f t="shared" ref="H50:H58" si="14">D50*F50</f>
        <v>0</v>
      </c>
      <c r="I50" s="85">
        <f t="shared" ref="I50:I58" si="15">SUM(G50:H50)</f>
        <v>0</v>
      </c>
    </row>
    <row r="51" spans="1:9" s="37" customFormat="1" x14ac:dyDescent="0.25">
      <c r="A51" s="54" t="s">
        <v>73</v>
      </c>
      <c r="B51" s="4">
        <v>120</v>
      </c>
      <c r="C51" s="74">
        <v>0</v>
      </c>
      <c r="D51" s="4">
        <v>120</v>
      </c>
      <c r="E51" s="55"/>
      <c r="F51" s="55"/>
      <c r="G51" s="90">
        <f t="shared" si="13"/>
        <v>0</v>
      </c>
      <c r="H51" s="90">
        <f t="shared" si="14"/>
        <v>0</v>
      </c>
      <c r="I51" s="85">
        <f t="shared" si="15"/>
        <v>0</v>
      </c>
    </row>
    <row r="52" spans="1:9" s="37" customFormat="1" x14ac:dyDescent="0.25">
      <c r="A52" s="54" t="s">
        <v>74</v>
      </c>
      <c r="B52" s="4">
        <v>100</v>
      </c>
      <c r="C52" s="74">
        <v>0</v>
      </c>
      <c r="D52" s="4">
        <v>100</v>
      </c>
      <c r="E52" s="55"/>
      <c r="F52" s="67"/>
      <c r="G52" s="90">
        <f t="shared" si="13"/>
        <v>0</v>
      </c>
      <c r="H52" s="90">
        <f t="shared" si="14"/>
        <v>0</v>
      </c>
      <c r="I52" s="85">
        <f t="shared" si="15"/>
        <v>0</v>
      </c>
    </row>
    <row r="53" spans="1:9" s="37" customFormat="1" x14ac:dyDescent="0.25">
      <c r="A53" s="54" t="s">
        <v>130</v>
      </c>
      <c r="B53" s="4">
        <v>20</v>
      </c>
      <c r="C53" s="74">
        <v>0</v>
      </c>
      <c r="D53" s="4">
        <v>20</v>
      </c>
      <c r="E53" s="55"/>
      <c r="F53" s="67"/>
      <c r="G53" s="90">
        <f t="shared" si="13"/>
        <v>0</v>
      </c>
      <c r="H53" s="90">
        <f t="shared" si="14"/>
        <v>0</v>
      </c>
      <c r="I53" s="85">
        <f t="shared" si="15"/>
        <v>0</v>
      </c>
    </row>
    <row r="54" spans="1:9" s="37" customFormat="1" x14ac:dyDescent="0.25">
      <c r="A54" s="33" t="s">
        <v>75</v>
      </c>
      <c r="B54" s="4">
        <v>20</v>
      </c>
      <c r="C54" s="74">
        <v>0</v>
      </c>
      <c r="D54" s="4">
        <v>20</v>
      </c>
      <c r="E54" s="55"/>
      <c r="F54" s="55"/>
      <c r="G54" s="90">
        <f t="shared" si="13"/>
        <v>0</v>
      </c>
      <c r="H54" s="90">
        <f t="shared" si="14"/>
        <v>0</v>
      </c>
      <c r="I54" s="85">
        <f t="shared" si="15"/>
        <v>0</v>
      </c>
    </row>
    <row r="55" spans="1:9" x14ac:dyDescent="0.3">
      <c r="A55" s="33" t="s">
        <v>76</v>
      </c>
      <c r="B55" s="4">
        <v>20</v>
      </c>
      <c r="C55" s="74">
        <v>0</v>
      </c>
      <c r="D55" s="4">
        <v>20</v>
      </c>
      <c r="E55" s="24"/>
      <c r="F55" s="55"/>
      <c r="G55" s="90">
        <f t="shared" si="13"/>
        <v>0</v>
      </c>
      <c r="H55" s="90">
        <f t="shared" si="14"/>
        <v>0</v>
      </c>
      <c r="I55" s="85">
        <f t="shared" si="15"/>
        <v>0</v>
      </c>
    </row>
    <row r="56" spans="1:9" x14ac:dyDescent="0.3">
      <c r="A56" s="33" t="s">
        <v>129</v>
      </c>
      <c r="B56" s="4">
        <v>20</v>
      </c>
      <c r="C56" s="74">
        <v>0</v>
      </c>
      <c r="D56" s="4">
        <v>20</v>
      </c>
      <c r="E56" s="24"/>
      <c r="F56" s="68"/>
      <c r="G56" s="90">
        <f t="shared" si="13"/>
        <v>0</v>
      </c>
      <c r="H56" s="90">
        <f t="shared" si="14"/>
        <v>0</v>
      </c>
      <c r="I56" s="85">
        <f t="shared" si="15"/>
        <v>0</v>
      </c>
    </row>
    <row r="57" spans="1:9" x14ac:dyDescent="0.3">
      <c r="A57" s="33" t="s">
        <v>77</v>
      </c>
      <c r="B57" s="4">
        <v>80</v>
      </c>
      <c r="C57" s="74">
        <v>0</v>
      </c>
      <c r="D57" s="4">
        <v>80</v>
      </c>
      <c r="E57" s="24"/>
      <c r="F57" s="68"/>
      <c r="G57" s="90">
        <f t="shared" si="13"/>
        <v>0</v>
      </c>
      <c r="H57" s="90">
        <f t="shared" si="14"/>
        <v>0</v>
      </c>
      <c r="I57" s="85">
        <f t="shared" si="15"/>
        <v>0</v>
      </c>
    </row>
    <row r="58" spans="1:9" x14ac:dyDescent="0.3">
      <c r="A58" s="33" t="s">
        <v>78</v>
      </c>
      <c r="B58" s="4">
        <v>40</v>
      </c>
      <c r="C58" s="74">
        <v>0</v>
      </c>
      <c r="D58" s="4">
        <v>40</v>
      </c>
      <c r="E58" s="24"/>
      <c r="F58" s="68"/>
      <c r="G58" s="90">
        <f t="shared" si="13"/>
        <v>0</v>
      </c>
      <c r="H58" s="90">
        <f t="shared" si="14"/>
        <v>0</v>
      </c>
      <c r="I58" s="85">
        <f t="shared" si="15"/>
        <v>0</v>
      </c>
    </row>
    <row r="59" spans="1:9" x14ac:dyDescent="0.3">
      <c r="A59" s="60" t="s">
        <v>79</v>
      </c>
      <c r="B59" s="61"/>
      <c r="C59" s="75"/>
      <c r="D59" s="58"/>
      <c r="E59" s="59"/>
      <c r="F59" s="59"/>
      <c r="G59" s="86"/>
      <c r="H59" s="86"/>
      <c r="I59" s="86"/>
    </row>
    <row r="60" spans="1:9" ht="13.95" customHeight="1" x14ac:dyDescent="0.3">
      <c r="A60" s="10" t="s">
        <v>80</v>
      </c>
      <c r="B60" s="11">
        <v>2</v>
      </c>
      <c r="C60" s="74">
        <v>1.2</v>
      </c>
      <c r="D60" s="4">
        <v>0.8</v>
      </c>
      <c r="E60" s="24"/>
      <c r="F60" s="24"/>
      <c r="G60" s="90">
        <f t="shared" ref="G60:G77" si="16">C60*E60</f>
        <v>0</v>
      </c>
      <c r="H60" s="90">
        <f t="shared" ref="H60:H77" si="17">D60*F60</f>
        <v>0</v>
      </c>
      <c r="I60" s="85">
        <f t="shared" ref="I60:I77" si="18">SUM(G60:H60)</f>
        <v>0</v>
      </c>
    </row>
    <row r="61" spans="1:9" x14ac:dyDescent="0.3">
      <c r="A61" s="12" t="s">
        <v>81</v>
      </c>
      <c r="B61" s="11">
        <v>2</v>
      </c>
      <c r="C61" s="74">
        <v>1.2</v>
      </c>
      <c r="D61" s="4">
        <v>0.8</v>
      </c>
      <c r="E61" s="24"/>
      <c r="F61" s="24"/>
      <c r="G61" s="90">
        <f t="shared" si="16"/>
        <v>0</v>
      </c>
      <c r="H61" s="90">
        <f t="shared" si="17"/>
        <v>0</v>
      </c>
      <c r="I61" s="85">
        <f t="shared" si="18"/>
        <v>0</v>
      </c>
    </row>
    <row r="62" spans="1:9" x14ac:dyDescent="0.3">
      <c r="A62" s="10" t="s">
        <v>82</v>
      </c>
      <c r="B62" s="13">
        <v>6</v>
      </c>
      <c r="C62" s="74">
        <v>2</v>
      </c>
      <c r="D62" s="4">
        <v>4</v>
      </c>
      <c r="E62" s="24"/>
      <c r="F62" s="24"/>
      <c r="G62" s="90">
        <f t="shared" si="16"/>
        <v>0</v>
      </c>
      <c r="H62" s="90">
        <f t="shared" si="17"/>
        <v>0</v>
      </c>
      <c r="I62" s="85">
        <f t="shared" si="18"/>
        <v>0</v>
      </c>
    </row>
    <row r="63" spans="1:9" x14ac:dyDescent="0.3">
      <c r="A63" s="10" t="s">
        <v>83</v>
      </c>
      <c r="B63" s="13">
        <v>7</v>
      </c>
      <c r="C63" s="74">
        <v>3</v>
      </c>
      <c r="D63" s="4">
        <v>4</v>
      </c>
      <c r="E63" s="24"/>
      <c r="F63" s="24"/>
      <c r="G63" s="90">
        <f t="shared" si="16"/>
        <v>0</v>
      </c>
      <c r="H63" s="90">
        <f t="shared" si="17"/>
        <v>0</v>
      </c>
      <c r="I63" s="85">
        <f t="shared" si="18"/>
        <v>0</v>
      </c>
    </row>
    <row r="64" spans="1:9" x14ac:dyDescent="0.3">
      <c r="A64" s="10" t="s">
        <v>84</v>
      </c>
      <c r="B64" s="13">
        <v>14</v>
      </c>
      <c r="C64" s="74">
        <v>5</v>
      </c>
      <c r="D64" s="4">
        <v>9</v>
      </c>
      <c r="E64" s="24"/>
      <c r="F64" s="24"/>
      <c r="G64" s="90">
        <f t="shared" si="16"/>
        <v>0</v>
      </c>
      <c r="H64" s="90">
        <f t="shared" si="17"/>
        <v>0</v>
      </c>
      <c r="I64" s="85">
        <f t="shared" si="18"/>
        <v>0</v>
      </c>
    </row>
    <row r="65" spans="1:9" x14ac:dyDescent="0.3">
      <c r="A65" s="10" t="s">
        <v>85</v>
      </c>
      <c r="B65" s="13">
        <v>6</v>
      </c>
      <c r="C65" s="74">
        <v>3.5999999999999996</v>
      </c>
      <c r="D65" s="4">
        <v>2.4000000000000004</v>
      </c>
      <c r="E65" s="24"/>
      <c r="F65" s="24"/>
      <c r="G65" s="90">
        <f t="shared" si="16"/>
        <v>0</v>
      </c>
      <c r="H65" s="90">
        <f t="shared" si="17"/>
        <v>0</v>
      </c>
      <c r="I65" s="85">
        <f t="shared" si="18"/>
        <v>0</v>
      </c>
    </row>
    <row r="66" spans="1:9" x14ac:dyDescent="0.3">
      <c r="A66" s="10" t="s">
        <v>86</v>
      </c>
      <c r="B66" s="14">
        <v>10</v>
      </c>
      <c r="C66" s="74">
        <v>4</v>
      </c>
      <c r="D66" s="4">
        <v>6</v>
      </c>
      <c r="E66" s="24"/>
      <c r="F66" s="24"/>
      <c r="G66" s="90">
        <f t="shared" si="16"/>
        <v>0</v>
      </c>
      <c r="H66" s="90">
        <f t="shared" si="17"/>
        <v>0</v>
      </c>
      <c r="I66" s="85">
        <f t="shared" si="18"/>
        <v>0</v>
      </c>
    </row>
    <row r="67" spans="1:9" x14ac:dyDescent="0.3">
      <c r="A67" s="3" t="s">
        <v>87</v>
      </c>
      <c r="B67" s="13">
        <v>10</v>
      </c>
      <c r="C67" s="74">
        <v>4</v>
      </c>
      <c r="D67" s="4">
        <v>6</v>
      </c>
      <c r="E67" s="24"/>
      <c r="F67" s="24"/>
      <c r="G67" s="90">
        <f t="shared" si="16"/>
        <v>0</v>
      </c>
      <c r="H67" s="90">
        <f t="shared" si="17"/>
        <v>0</v>
      </c>
      <c r="I67" s="85">
        <f t="shared" si="18"/>
        <v>0</v>
      </c>
    </row>
    <row r="68" spans="1:9" x14ac:dyDescent="0.3">
      <c r="A68" s="10" t="s">
        <v>88</v>
      </c>
      <c r="B68" s="13">
        <v>9</v>
      </c>
      <c r="C68" s="74">
        <v>1</v>
      </c>
      <c r="D68" s="4">
        <v>8</v>
      </c>
      <c r="E68" s="24"/>
      <c r="F68" s="24"/>
      <c r="G68" s="90">
        <f t="shared" si="16"/>
        <v>0</v>
      </c>
      <c r="H68" s="90">
        <f t="shared" si="17"/>
        <v>0</v>
      </c>
      <c r="I68" s="85">
        <f t="shared" si="18"/>
        <v>0</v>
      </c>
    </row>
    <row r="69" spans="1:9" x14ac:dyDescent="0.3">
      <c r="A69" s="10" t="s">
        <v>89</v>
      </c>
      <c r="B69" s="13">
        <v>9</v>
      </c>
      <c r="C69" s="74">
        <v>0</v>
      </c>
      <c r="D69" s="4">
        <v>9</v>
      </c>
      <c r="E69" s="24"/>
      <c r="F69" s="24"/>
      <c r="G69" s="90">
        <f t="shared" si="16"/>
        <v>0</v>
      </c>
      <c r="H69" s="90">
        <f t="shared" si="17"/>
        <v>0</v>
      </c>
      <c r="I69" s="85">
        <f t="shared" si="18"/>
        <v>0</v>
      </c>
    </row>
    <row r="70" spans="1:9" x14ac:dyDescent="0.3">
      <c r="A70" s="10" t="s">
        <v>90</v>
      </c>
      <c r="B70" s="13">
        <v>1</v>
      </c>
      <c r="C70" s="74">
        <v>0</v>
      </c>
      <c r="D70" s="4">
        <v>1</v>
      </c>
      <c r="E70" s="24"/>
      <c r="F70" s="24"/>
      <c r="G70" s="90">
        <f t="shared" si="16"/>
        <v>0</v>
      </c>
      <c r="H70" s="90">
        <f t="shared" si="17"/>
        <v>0</v>
      </c>
      <c r="I70" s="85">
        <f t="shared" si="18"/>
        <v>0</v>
      </c>
    </row>
    <row r="71" spans="1:9" x14ac:dyDescent="0.3">
      <c r="A71" s="3" t="s">
        <v>91</v>
      </c>
      <c r="B71" s="13">
        <v>1</v>
      </c>
      <c r="C71" s="74">
        <v>0</v>
      </c>
      <c r="D71" s="4">
        <v>1</v>
      </c>
      <c r="E71" s="24"/>
      <c r="F71" s="24"/>
      <c r="G71" s="90">
        <f t="shared" si="16"/>
        <v>0</v>
      </c>
      <c r="H71" s="90">
        <f t="shared" si="17"/>
        <v>0</v>
      </c>
      <c r="I71" s="85">
        <f t="shared" si="18"/>
        <v>0</v>
      </c>
    </row>
    <row r="72" spans="1:9" x14ac:dyDescent="0.3">
      <c r="A72" s="10" t="s">
        <v>92</v>
      </c>
      <c r="B72" s="13">
        <v>4</v>
      </c>
      <c r="C72" s="74">
        <v>0</v>
      </c>
      <c r="D72" s="4">
        <v>4</v>
      </c>
      <c r="E72" s="24"/>
      <c r="F72" s="24"/>
      <c r="G72" s="90">
        <f t="shared" si="16"/>
        <v>0</v>
      </c>
      <c r="H72" s="90">
        <f t="shared" si="17"/>
        <v>0</v>
      </c>
      <c r="I72" s="85">
        <f t="shared" si="18"/>
        <v>0</v>
      </c>
    </row>
    <row r="73" spans="1:9" x14ac:dyDescent="0.3">
      <c r="A73" s="10" t="s">
        <v>93</v>
      </c>
      <c r="B73" s="13">
        <v>4</v>
      </c>
      <c r="C73" s="74">
        <v>0</v>
      </c>
      <c r="D73" s="4">
        <v>4</v>
      </c>
      <c r="E73" s="24"/>
      <c r="F73" s="24"/>
      <c r="G73" s="90">
        <f t="shared" si="16"/>
        <v>0</v>
      </c>
      <c r="H73" s="90">
        <f t="shared" si="17"/>
        <v>0</v>
      </c>
      <c r="I73" s="85">
        <f t="shared" si="18"/>
        <v>0</v>
      </c>
    </row>
    <row r="74" spans="1:9" x14ac:dyDescent="0.3">
      <c r="A74" s="3" t="s">
        <v>94</v>
      </c>
      <c r="B74" s="13">
        <v>2</v>
      </c>
      <c r="C74" s="74">
        <v>0</v>
      </c>
      <c r="D74" s="4">
        <v>2</v>
      </c>
      <c r="E74" s="24"/>
      <c r="F74" s="24"/>
      <c r="G74" s="90">
        <f t="shared" si="16"/>
        <v>0</v>
      </c>
      <c r="H74" s="90">
        <f t="shared" si="17"/>
        <v>0</v>
      </c>
      <c r="I74" s="85">
        <f t="shared" si="18"/>
        <v>0</v>
      </c>
    </row>
    <row r="75" spans="1:9" x14ac:dyDescent="0.3">
      <c r="A75" s="3" t="s">
        <v>95</v>
      </c>
      <c r="B75" s="13">
        <v>2</v>
      </c>
      <c r="C75" s="74">
        <v>0</v>
      </c>
      <c r="D75" s="4">
        <v>2</v>
      </c>
      <c r="E75" s="24"/>
      <c r="F75" s="24"/>
      <c r="G75" s="90">
        <f t="shared" si="16"/>
        <v>0</v>
      </c>
      <c r="H75" s="90">
        <f t="shared" si="17"/>
        <v>0</v>
      </c>
      <c r="I75" s="85">
        <f t="shared" si="18"/>
        <v>0</v>
      </c>
    </row>
    <row r="76" spans="1:9" x14ac:dyDescent="0.3">
      <c r="A76" s="10" t="s">
        <v>96</v>
      </c>
      <c r="B76" s="13">
        <v>22</v>
      </c>
      <c r="C76" s="74">
        <v>0</v>
      </c>
      <c r="D76" s="4">
        <v>22</v>
      </c>
      <c r="E76" s="24"/>
      <c r="F76" s="24"/>
      <c r="G76" s="90">
        <f t="shared" si="16"/>
        <v>0</v>
      </c>
      <c r="H76" s="90">
        <f t="shared" si="17"/>
        <v>0</v>
      </c>
      <c r="I76" s="85">
        <f t="shared" si="18"/>
        <v>0</v>
      </c>
    </row>
    <row r="77" spans="1:9" x14ac:dyDescent="0.3">
      <c r="A77" s="50" t="s">
        <v>97</v>
      </c>
      <c r="B77" s="51">
        <v>4</v>
      </c>
      <c r="C77" s="76">
        <v>0</v>
      </c>
      <c r="D77" s="52">
        <v>4</v>
      </c>
      <c r="E77" s="53"/>
      <c r="F77" s="53"/>
      <c r="G77" s="92">
        <f t="shared" si="16"/>
        <v>0</v>
      </c>
      <c r="H77" s="90">
        <f t="shared" si="17"/>
        <v>0</v>
      </c>
      <c r="I77" s="87">
        <f t="shared" si="18"/>
        <v>0</v>
      </c>
    </row>
    <row r="78" spans="1:9" x14ac:dyDescent="0.3">
      <c r="A78" s="84" t="s">
        <v>98</v>
      </c>
      <c r="B78" s="62"/>
      <c r="C78" s="77"/>
      <c r="D78" s="63"/>
      <c r="E78" s="64"/>
      <c r="F78" s="64"/>
      <c r="G78" s="93"/>
      <c r="H78" s="93"/>
      <c r="I78" s="93"/>
    </row>
    <row r="79" spans="1:9" x14ac:dyDescent="0.3">
      <c r="A79" s="47" t="s">
        <v>99</v>
      </c>
      <c r="B79" s="48">
        <v>60</v>
      </c>
      <c r="C79" s="74">
        <v>0</v>
      </c>
      <c r="D79" s="48">
        <v>60</v>
      </c>
      <c r="E79" s="53"/>
      <c r="F79" s="53"/>
      <c r="G79" s="94">
        <f t="shared" ref="G79:G94" si="19">C79*E79</f>
        <v>0</v>
      </c>
      <c r="H79" s="95">
        <f t="shared" ref="H79:H94" si="20">D79*F79</f>
        <v>0</v>
      </c>
      <c r="I79" s="88">
        <f t="shared" ref="I79:I94" si="21">SUM(G79:H79)</f>
        <v>0</v>
      </c>
    </row>
    <row r="80" spans="1:9" x14ac:dyDescent="0.3">
      <c r="A80" s="47" t="s">
        <v>100</v>
      </c>
      <c r="B80" s="48">
        <v>240</v>
      </c>
      <c r="C80" s="74">
        <v>0</v>
      </c>
      <c r="D80" s="48">
        <v>240</v>
      </c>
      <c r="E80" s="53"/>
      <c r="F80" s="53"/>
      <c r="G80" s="94">
        <f t="shared" si="19"/>
        <v>0</v>
      </c>
      <c r="H80" s="95">
        <f t="shared" si="20"/>
        <v>0</v>
      </c>
      <c r="I80" s="88">
        <f t="shared" si="21"/>
        <v>0</v>
      </c>
    </row>
    <row r="81" spans="1:9" x14ac:dyDescent="0.3">
      <c r="A81" s="47" t="s">
        <v>101</v>
      </c>
      <c r="B81" s="48">
        <v>120</v>
      </c>
      <c r="C81" s="74">
        <v>0</v>
      </c>
      <c r="D81" s="48">
        <v>120</v>
      </c>
      <c r="E81" s="53"/>
      <c r="F81" s="53"/>
      <c r="G81" s="94">
        <f t="shared" si="19"/>
        <v>0</v>
      </c>
      <c r="H81" s="95">
        <f t="shared" si="20"/>
        <v>0</v>
      </c>
      <c r="I81" s="88">
        <f t="shared" si="21"/>
        <v>0</v>
      </c>
    </row>
    <row r="82" spans="1:9" x14ac:dyDescent="0.3">
      <c r="A82" s="47" t="s">
        <v>102</v>
      </c>
      <c r="B82" s="48">
        <v>120</v>
      </c>
      <c r="C82" s="74">
        <v>0</v>
      </c>
      <c r="D82" s="48">
        <v>120</v>
      </c>
      <c r="E82" s="53"/>
      <c r="F82" s="53"/>
      <c r="G82" s="94">
        <f t="shared" si="19"/>
        <v>0</v>
      </c>
      <c r="H82" s="95">
        <f t="shared" si="20"/>
        <v>0</v>
      </c>
      <c r="I82" s="88">
        <f t="shared" si="21"/>
        <v>0</v>
      </c>
    </row>
    <row r="83" spans="1:9" x14ac:dyDescent="0.3">
      <c r="A83" s="47" t="s">
        <v>103</v>
      </c>
      <c r="B83" s="48">
        <v>60</v>
      </c>
      <c r="C83" s="74">
        <v>0</v>
      </c>
      <c r="D83" s="48">
        <v>60</v>
      </c>
      <c r="E83" s="53"/>
      <c r="F83" s="53"/>
      <c r="G83" s="94">
        <f t="shared" si="19"/>
        <v>0</v>
      </c>
      <c r="H83" s="95">
        <f t="shared" si="20"/>
        <v>0</v>
      </c>
      <c r="I83" s="88">
        <f t="shared" si="21"/>
        <v>0</v>
      </c>
    </row>
    <row r="84" spans="1:9" x14ac:dyDescent="0.3">
      <c r="A84" s="47" t="s">
        <v>104</v>
      </c>
      <c r="B84" s="48">
        <v>115</v>
      </c>
      <c r="C84" s="74">
        <v>0</v>
      </c>
      <c r="D84" s="48">
        <v>115</v>
      </c>
      <c r="E84" s="53"/>
      <c r="F84" s="53"/>
      <c r="G84" s="94">
        <f t="shared" si="19"/>
        <v>0</v>
      </c>
      <c r="H84" s="95">
        <f t="shared" si="20"/>
        <v>0</v>
      </c>
      <c r="I84" s="88">
        <f t="shared" si="21"/>
        <v>0</v>
      </c>
    </row>
    <row r="85" spans="1:9" x14ac:dyDescent="0.3">
      <c r="A85" s="47" t="s">
        <v>105</v>
      </c>
      <c r="B85" s="48">
        <v>115</v>
      </c>
      <c r="C85" s="74">
        <v>0</v>
      </c>
      <c r="D85" s="48">
        <v>115</v>
      </c>
      <c r="E85" s="53"/>
      <c r="F85" s="53"/>
      <c r="G85" s="94">
        <f t="shared" si="19"/>
        <v>0</v>
      </c>
      <c r="H85" s="95">
        <f t="shared" si="20"/>
        <v>0</v>
      </c>
      <c r="I85" s="88">
        <f t="shared" si="21"/>
        <v>0</v>
      </c>
    </row>
    <row r="86" spans="1:9" x14ac:dyDescent="0.3">
      <c r="A86" s="47" t="s">
        <v>106</v>
      </c>
      <c r="B86" s="48">
        <v>30</v>
      </c>
      <c r="C86" s="74">
        <v>0</v>
      </c>
      <c r="D86" s="48">
        <v>30</v>
      </c>
      <c r="E86" s="53"/>
      <c r="F86" s="53"/>
      <c r="G86" s="94">
        <f t="shared" si="19"/>
        <v>0</v>
      </c>
      <c r="H86" s="95">
        <f t="shared" si="20"/>
        <v>0</v>
      </c>
      <c r="I86" s="88">
        <f t="shared" si="21"/>
        <v>0</v>
      </c>
    </row>
    <row r="87" spans="1:9" x14ac:dyDescent="0.3">
      <c r="A87" s="47" t="s">
        <v>107</v>
      </c>
      <c r="B87" s="48">
        <v>50</v>
      </c>
      <c r="C87" s="74">
        <v>0</v>
      </c>
      <c r="D87" s="48">
        <v>50</v>
      </c>
      <c r="E87" s="53"/>
      <c r="F87" s="53"/>
      <c r="G87" s="94">
        <f t="shared" si="19"/>
        <v>0</v>
      </c>
      <c r="H87" s="95">
        <f t="shared" si="20"/>
        <v>0</v>
      </c>
      <c r="I87" s="88">
        <f t="shared" si="21"/>
        <v>0</v>
      </c>
    </row>
    <row r="88" spans="1:9" x14ac:dyDescent="0.3">
      <c r="A88" s="47" t="s">
        <v>108</v>
      </c>
      <c r="B88" s="48">
        <v>50</v>
      </c>
      <c r="C88" s="78">
        <v>0</v>
      </c>
      <c r="D88" s="48">
        <v>50</v>
      </c>
      <c r="E88" s="53"/>
      <c r="F88" s="49"/>
      <c r="G88" s="94">
        <f t="shared" si="19"/>
        <v>0</v>
      </c>
      <c r="H88" s="95">
        <f t="shared" si="20"/>
        <v>0</v>
      </c>
      <c r="I88" s="88">
        <f t="shared" si="21"/>
        <v>0</v>
      </c>
    </row>
    <row r="89" spans="1:9" x14ac:dyDescent="0.3">
      <c r="A89" s="47" t="s">
        <v>109</v>
      </c>
      <c r="B89" s="48">
        <v>40</v>
      </c>
      <c r="C89" s="78">
        <f>B89/2.5</f>
        <v>16</v>
      </c>
      <c r="D89" s="48">
        <f>B89-C89</f>
        <v>24</v>
      </c>
      <c r="E89" s="53"/>
      <c r="F89" s="53"/>
      <c r="G89" s="94">
        <f t="shared" si="19"/>
        <v>0</v>
      </c>
      <c r="H89" s="95">
        <f t="shared" si="20"/>
        <v>0</v>
      </c>
      <c r="I89" s="88">
        <f t="shared" si="21"/>
        <v>0</v>
      </c>
    </row>
    <row r="90" spans="1:9" x14ac:dyDescent="0.3">
      <c r="A90" s="47" t="s">
        <v>110</v>
      </c>
      <c r="B90" s="48">
        <v>40</v>
      </c>
      <c r="C90" s="78">
        <f>B90/2.5</f>
        <v>16</v>
      </c>
      <c r="D90" s="48">
        <f>B90-C90</f>
        <v>24</v>
      </c>
      <c r="E90" s="53"/>
      <c r="F90" s="53"/>
      <c r="G90" s="94">
        <f t="shared" si="19"/>
        <v>0</v>
      </c>
      <c r="H90" s="95">
        <f t="shared" si="20"/>
        <v>0</v>
      </c>
      <c r="I90" s="88">
        <f t="shared" si="21"/>
        <v>0</v>
      </c>
    </row>
    <row r="91" spans="1:9" x14ac:dyDescent="0.3">
      <c r="A91" s="47" t="s">
        <v>111</v>
      </c>
      <c r="B91" s="48">
        <v>1200</v>
      </c>
      <c r="C91" s="78">
        <v>0</v>
      </c>
      <c r="D91" s="48">
        <v>1200</v>
      </c>
      <c r="E91" s="53"/>
      <c r="F91" s="53"/>
      <c r="G91" s="94">
        <f t="shared" si="19"/>
        <v>0</v>
      </c>
      <c r="H91" s="95">
        <f t="shared" si="20"/>
        <v>0</v>
      </c>
      <c r="I91" s="88">
        <f t="shared" si="21"/>
        <v>0</v>
      </c>
    </row>
    <row r="92" spans="1:9" x14ac:dyDescent="0.3">
      <c r="A92" s="47" t="s">
        <v>112</v>
      </c>
      <c r="B92" s="48">
        <v>80</v>
      </c>
      <c r="C92" s="78">
        <f>B92/2.5</f>
        <v>32</v>
      </c>
      <c r="D92" s="48">
        <f>B92-C92</f>
        <v>48</v>
      </c>
      <c r="E92" s="53"/>
      <c r="F92" s="53"/>
      <c r="G92" s="94">
        <f t="shared" si="19"/>
        <v>0</v>
      </c>
      <c r="H92" s="95">
        <f t="shared" si="20"/>
        <v>0</v>
      </c>
      <c r="I92" s="88">
        <f t="shared" si="21"/>
        <v>0</v>
      </c>
    </row>
    <row r="93" spans="1:9" x14ac:dyDescent="0.3">
      <c r="A93" s="47" t="s">
        <v>113</v>
      </c>
      <c r="B93" s="48">
        <v>40</v>
      </c>
      <c r="C93" s="78">
        <v>0</v>
      </c>
      <c r="D93" s="48">
        <v>40</v>
      </c>
      <c r="E93" s="53"/>
      <c r="F93" s="53"/>
      <c r="G93" s="94">
        <f t="shared" si="19"/>
        <v>0</v>
      </c>
      <c r="H93" s="95">
        <f t="shared" si="20"/>
        <v>0</v>
      </c>
      <c r="I93" s="88">
        <f t="shared" si="21"/>
        <v>0</v>
      </c>
    </row>
    <row r="94" spans="1:9" ht="15" thickBot="1" x14ac:dyDescent="0.35">
      <c r="A94" s="47" t="s">
        <v>114</v>
      </c>
      <c r="B94" s="48">
        <v>40</v>
      </c>
      <c r="C94" s="78">
        <v>0</v>
      </c>
      <c r="D94" s="48">
        <v>40</v>
      </c>
      <c r="E94" s="53"/>
      <c r="F94" s="53"/>
      <c r="G94" s="94">
        <f t="shared" si="19"/>
        <v>0</v>
      </c>
      <c r="H94" s="95">
        <f t="shared" si="20"/>
        <v>0</v>
      </c>
      <c r="I94" s="88">
        <f t="shared" si="21"/>
        <v>0</v>
      </c>
    </row>
    <row r="95" spans="1:9" ht="16.2" thickBot="1" x14ac:dyDescent="0.35">
      <c r="A95" s="108" t="s">
        <v>115</v>
      </c>
      <c r="B95" s="109"/>
      <c r="C95" s="109"/>
      <c r="D95" s="109"/>
      <c r="E95" s="109"/>
      <c r="F95" s="109"/>
      <c r="G95" s="109"/>
      <c r="H95" s="110"/>
      <c r="I95" s="20">
        <f>SUM(I8:I94)</f>
        <v>0</v>
      </c>
    </row>
    <row r="96" spans="1:9" ht="15" thickBot="1" x14ac:dyDescent="0.35">
      <c r="A96" s="21"/>
      <c r="B96" s="32"/>
      <c r="C96" s="79"/>
      <c r="D96" s="21"/>
      <c r="E96" s="31"/>
      <c r="F96" s="31"/>
      <c r="G96" s="31"/>
      <c r="H96" s="31"/>
      <c r="I96" s="21"/>
    </row>
    <row r="97" spans="1:10" ht="15" customHeight="1" thickBot="1" x14ac:dyDescent="0.35">
      <c r="A97" s="15" t="s">
        <v>116</v>
      </c>
      <c r="B97" s="30">
        <v>10</v>
      </c>
      <c r="C97" s="80"/>
      <c r="D97" s="22"/>
      <c r="E97" s="22"/>
      <c r="F97" s="29"/>
      <c r="G97" s="22"/>
      <c r="H97" s="22"/>
      <c r="I97" s="28">
        <f t="shared" ref="I97:I104" si="22">B97*F97</f>
        <v>0</v>
      </c>
    </row>
    <row r="98" spans="1:10" ht="15" thickBot="1" x14ac:dyDescent="0.35">
      <c r="A98" s="16" t="s">
        <v>117</v>
      </c>
      <c r="B98" s="26">
        <v>10</v>
      </c>
      <c r="C98" s="81"/>
      <c r="D98" s="27"/>
      <c r="E98" s="27"/>
      <c r="F98" s="24"/>
      <c r="G98" s="22"/>
      <c r="H98" s="22"/>
      <c r="I98" s="23">
        <f t="shared" si="22"/>
        <v>0</v>
      </c>
    </row>
    <row r="99" spans="1:10" ht="15" thickBot="1" x14ac:dyDescent="0.35">
      <c r="A99" s="17" t="s">
        <v>118</v>
      </c>
      <c r="B99" s="26">
        <v>10</v>
      </c>
      <c r="C99" s="82"/>
      <c r="D99" s="25"/>
      <c r="E99" s="25"/>
      <c r="F99" s="24"/>
      <c r="G99" s="22"/>
      <c r="H99" s="22"/>
      <c r="I99" s="23">
        <f t="shared" si="22"/>
        <v>0</v>
      </c>
    </row>
    <row r="100" spans="1:10" ht="15" thickBot="1" x14ac:dyDescent="0.35">
      <c r="A100" s="17" t="s">
        <v>137</v>
      </c>
      <c r="B100" s="26">
        <v>5</v>
      </c>
      <c r="C100" s="82"/>
      <c r="D100" s="25"/>
      <c r="E100" s="25"/>
      <c r="F100" s="24"/>
      <c r="G100" s="22"/>
      <c r="H100" s="22"/>
      <c r="I100" s="23">
        <f t="shared" si="22"/>
        <v>0</v>
      </c>
    </row>
    <row r="101" spans="1:10" ht="15" thickBot="1" x14ac:dyDescent="0.35">
      <c r="A101" s="17" t="s">
        <v>136</v>
      </c>
      <c r="B101" s="26">
        <v>5</v>
      </c>
      <c r="C101" s="82"/>
      <c r="D101" s="25"/>
      <c r="E101" s="25"/>
      <c r="F101" s="24"/>
      <c r="G101" s="22"/>
      <c r="H101" s="22"/>
      <c r="I101" s="23">
        <f t="shared" si="22"/>
        <v>0</v>
      </c>
    </row>
    <row r="102" spans="1:10" ht="15" thickBot="1" x14ac:dyDescent="0.35">
      <c r="A102" s="17" t="s">
        <v>119</v>
      </c>
      <c r="B102" s="26">
        <v>10</v>
      </c>
      <c r="C102" s="82"/>
      <c r="D102" s="25"/>
      <c r="E102" s="25"/>
      <c r="F102" s="24"/>
      <c r="G102" s="22"/>
      <c r="H102" s="22"/>
      <c r="I102" s="23">
        <f t="shared" si="22"/>
        <v>0</v>
      </c>
      <c r="J102" s="2"/>
    </row>
    <row r="103" spans="1:10" ht="15" thickBot="1" x14ac:dyDescent="0.35">
      <c r="A103" s="17" t="s">
        <v>120</v>
      </c>
      <c r="B103" s="26">
        <v>10</v>
      </c>
      <c r="C103" s="82"/>
      <c r="D103" s="25"/>
      <c r="E103" s="25"/>
      <c r="F103" s="24"/>
      <c r="G103" s="22"/>
      <c r="H103" s="22"/>
      <c r="I103" s="23">
        <f t="shared" si="22"/>
        <v>0</v>
      </c>
      <c r="J103" s="2"/>
    </row>
    <row r="104" spans="1:10" ht="15" thickBot="1" x14ac:dyDescent="0.35">
      <c r="A104" s="16" t="s">
        <v>121</v>
      </c>
      <c r="B104" s="26">
        <v>10</v>
      </c>
      <c r="C104" s="81"/>
      <c r="D104" s="27"/>
      <c r="E104" s="27"/>
      <c r="F104" s="24"/>
      <c r="G104" s="22"/>
      <c r="H104" s="22"/>
      <c r="I104" s="23">
        <f t="shared" si="22"/>
        <v>0</v>
      </c>
      <c r="J104" s="2"/>
    </row>
    <row r="105" spans="1:10" ht="15" thickBot="1" x14ac:dyDescent="0.35">
      <c r="A105" s="16" t="s">
        <v>132</v>
      </c>
      <c r="B105" s="26">
        <v>1</v>
      </c>
      <c r="C105" s="81"/>
      <c r="D105" s="27"/>
      <c r="E105" s="27"/>
      <c r="F105" s="24"/>
      <c r="G105" s="22"/>
      <c r="H105" s="22"/>
      <c r="I105" s="23">
        <f t="shared" ref="I105" si="23">B105*F105</f>
        <v>0</v>
      </c>
      <c r="J105" s="2"/>
    </row>
    <row r="106" spans="1:10" ht="16.2" thickBot="1" x14ac:dyDescent="0.35">
      <c r="A106" s="108" t="s">
        <v>122</v>
      </c>
      <c r="B106" s="109"/>
      <c r="C106" s="109"/>
      <c r="D106" s="109"/>
      <c r="E106" s="109"/>
      <c r="F106" s="109"/>
      <c r="G106" s="109"/>
      <c r="H106" s="110"/>
      <c r="I106" s="20">
        <f>SUM(I97:I105)</f>
        <v>0</v>
      </c>
      <c r="J106" s="2"/>
    </row>
    <row r="107" spans="1:10" ht="15" thickBot="1" x14ac:dyDescent="0.35">
      <c r="A107" s="2"/>
      <c r="B107" s="2"/>
      <c r="C107" s="70"/>
      <c r="D107" s="2"/>
      <c r="E107" s="2"/>
      <c r="F107" s="2"/>
      <c r="G107" s="2"/>
      <c r="H107" s="2"/>
      <c r="I107" s="2"/>
      <c r="J107" s="2"/>
    </row>
    <row r="108" spans="1:10" ht="16.5" customHeight="1" thickBot="1" x14ac:dyDescent="0.35">
      <c r="A108" s="108" t="s">
        <v>133</v>
      </c>
      <c r="B108" s="109"/>
      <c r="C108" s="109"/>
      <c r="D108" s="109"/>
      <c r="E108" s="109"/>
      <c r="F108" s="109"/>
      <c r="G108" s="109"/>
      <c r="H108" s="110"/>
      <c r="I108" s="20">
        <f>I95+I106</f>
        <v>0</v>
      </c>
      <c r="J108" s="2"/>
    </row>
    <row r="109" spans="1:10" x14ac:dyDescent="0.3">
      <c r="A109" s="2"/>
      <c r="B109" s="5"/>
      <c r="C109" s="70"/>
      <c r="D109" s="2"/>
      <c r="E109" s="2"/>
      <c r="F109" s="2"/>
      <c r="G109" s="2"/>
      <c r="H109" s="2"/>
      <c r="I109" s="2"/>
    </row>
    <row r="110" spans="1:10" x14ac:dyDescent="0.3">
      <c r="A110" s="1" t="s">
        <v>123</v>
      </c>
      <c r="B110" s="19"/>
      <c r="C110" s="83"/>
      <c r="D110" s="1"/>
      <c r="E110" s="1"/>
      <c r="F110" s="1"/>
      <c r="G110" s="1"/>
      <c r="H110" s="1"/>
      <c r="I110" s="69"/>
    </row>
    <row r="112" spans="1:10" ht="15" thickBot="1" x14ac:dyDescent="0.35"/>
    <row r="113" spans="1:9" ht="15" thickBot="1" x14ac:dyDescent="0.35">
      <c r="A113" s="97" t="s">
        <v>6</v>
      </c>
      <c r="B113" s="98"/>
      <c r="C113" s="98"/>
      <c r="D113" s="98"/>
      <c r="E113" s="98"/>
      <c r="F113" s="98"/>
      <c r="G113" s="98"/>
      <c r="H113" s="98"/>
      <c r="I113" s="99"/>
    </row>
    <row r="114" spans="1:9" x14ac:dyDescent="0.3">
      <c r="A114" s="100" t="s">
        <v>7</v>
      </c>
      <c r="B114" s="101"/>
      <c r="C114" s="101"/>
      <c r="D114" s="101"/>
      <c r="E114" s="101"/>
      <c r="F114" s="101"/>
      <c r="G114" s="101"/>
      <c r="H114" s="101"/>
      <c r="I114" s="102"/>
    </row>
    <row r="115" spans="1:9" ht="21.75" customHeight="1" x14ac:dyDescent="0.3">
      <c r="A115" s="8" t="s">
        <v>8</v>
      </c>
      <c r="B115" s="103"/>
      <c r="C115" s="103"/>
      <c r="D115" s="103"/>
      <c r="E115" s="103"/>
      <c r="F115" s="103"/>
      <c r="G115" s="103"/>
      <c r="H115" s="103"/>
      <c r="I115" s="104"/>
    </row>
    <row r="116" spans="1:9" ht="21.75" customHeight="1" x14ac:dyDescent="0.3">
      <c r="A116" s="8" t="s">
        <v>9</v>
      </c>
      <c r="B116" s="103"/>
      <c r="C116" s="103"/>
      <c r="D116" s="103"/>
      <c r="E116" s="103"/>
      <c r="F116" s="103"/>
      <c r="G116" s="103"/>
      <c r="H116" s="103"/>
      <c r="I116" s="104"/>
    </row>
    <row r="117" spans="1:9" ht="21.75" customHeight="1" x14ac:dyDescent="0.3">
      <c r="A117" s="8" t="s">
        <v>10</v>
      </c>
      <c r="B117" s="103"/>
      <c r="C117" s="103"/>
      <c r="D117" s="103"/>
      <c r="E117" s="103"/>
      <c r="F117" s="103"/>
      <c r="G117" s="103"/>
      <c r="H117" s="103"/>
      <c r="I117" s="104"/>
    </row>
    <row r="118" spans="1:9" ht="21.75" customHeight="1" x14ac:dyDescent="0.3">
      <c r="A118" s="8" t="s">
        <v>11</v>
      </c>
      <c r="B118" s="103"/>
      <c r="C118" s="103"/>
      <c r="D118" s="103"/>
      <c r="E118" s="103"/>
      <c r="F118" s="103"/>
      <c r="G118" s="103"/>
      <c r="H118" s="103"/>
      <c r="I118" s="104"/>
    </row>
    <row r="119" spans="1:9" ht="21.75" customHeight="1" thickBot="1" x14ac:dyDescent="0.35">
      <c r="A119" s="9" t="s">
        <v>12</v>
      </c>
      <c r="B119" s="105"/>
      <c r="C119" s="105"/>
      <c r="D119" s="105"/>
      <c r="E119" s="105"/>
      <c r="F119" s="105"/>
      <c r="G119" s="105"/>
      <c r="H119" s="105"/>
      <c r="I119" s="106"/>
    </row>
    <row r="120" spans="1:9" x14ac:dyDescent="0.3">
      <c r="D120" s="7"/>
      <c r="E120" s="7"/>
      <c r="F120" s="7"/>
      <c r="G120" s="7"/>
      <c r="H120" s="7"/>
      <c r="I120" s="7"/>
    </row>
  </sheetData>
  <sheetProtection selectLockedCells="1"/>
  <protectedRanges>
    <protectedRange sqref="E8:F94" name="Prijzen 1"/>
    <protectedRange sqref="B115:I119" name="Ondertekening"/>
    <protectedRange sqref="F97:F105" name="Prijzen 2"/>
  </protectedRanges>
  <mergeCells count="10">
    <mergeCell ref="B116:I116"/>
    <mergeCell ref="B117:I117"/>
    <mergeCell ref="B118:I118"/>
    <mergeCell ref="B119:I119"/>
    <mergeCell ref="A95:H95"/>
    <mergeCell ref="A106:H106"/>
    <mergeCell ref="A108:H108"/>
    <mergeCell ref="A113:I113"/>
    <mergeCell ref="A114:I114"/>
    <mergeCell ref="B115:I115"/>
  </mergeCells>
  <pageMargins left="0.70866141732283472" right="0.70866141732283472" top="0.74803149606299213" bottom="0.74803149606299213" header="0.31496062992125984" footer="0.31496062992125984"/>
  <pageSetup paperSize="9" scale="57" fitToHeight="2" orientation="portrait" horizontalDpi="360" verticalDpi="360" r:id="rId1"/>
  <headerFooter>
    <oddFooter>&amp;L&amp;F&amp;R&amp;P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D42ABC0773C3F4F93F609686FFE0964" ma:contentTypeVersion="4" ma:contentTypeDescription="Create a new document." ma:contentTypeScope="" ma:versionID="57a8e269dfadcecb82e3eed198af16f2">
  <xsd:schema xmlns:xsd="http://www.w3.org/2001/XMLSchema" xmlns:xs="http://www.w3.org/2001/XMLSchema" xmlns:p="http://schemas.microsoft.com/office/2006/metadata/properties" xmlns:ns2="3b8bde28-033b-41ee-8172-4d1864c4ea20" targetNamespace="http://schemas.microsoft.com/office/2006/metadata/properties" ma:root="true" ma:fieldsID="5ef1956899056d7c18b57c08dc4f4a4c" ns2:_="">
    <xsd:import namespace="3b8bde28-033b-41ee-8172-4d1864c4ea2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8bde28-033b-41ee-8172-4d1864c4ea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DCF83BA-B4CA-4819-89D1-8270289F6B54}">
  <ds:schemaRefs>
    <ds:schemaRef ds:uri="http://purl.org/dc/dcmitype/"/>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3b8bde28-033b-41ee-8172-4d1864c4ea20"/>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D7ECF14B-085A-4580-96F5-82B25EB96B7A}">
  <ds:schemaRefs>
    <ds:schemaRef ds:uri="http://schemas.microsoft.com/sharepoint/v3/contenttype/forms"/>
  </ds:schemaRefs>
</ds:datastoreItem>
</file>

<file path=customXml/itemProps3.xml><?xml version="1.0" encoding="utf-8"?>
<ds:datastoreItem xmlns:ds="http://schemas.openxmlformats.org/officeDocument/2006/customXml" ds:itemID="{37FBA5BA-7F5A-4FC2-847E-689C45E809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8bde28-033b-41ee-8172-4d1864c4ea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Totaal</vt:lpstr>
      <vt:lpstr>Bedrijfskleding &amp; Toezichthou</vt:lpstr>
      <vt:lpstr>'Bedrijfskleding &amp; Toezichthou'!Afdrukbereik</vt:lpstr>
      <vt:lpstr>Totaal!Afdrukbereik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Doelen, Melissa van der</dc:creator>
  <cp:keywords/>
  <dc:description/>
  <cp:lastModifiedBy>Heuvel, Helma van den</cp:lastModifiedBy>
  <cp:revision/>
  <cp:lastPrinted>2025-03-17T15:40:14Z</cp:lastPrinted>
  <dcterms:created xsi:type="dcterms:W3CDTF">2024-09-16T09:53:28Z</dcterms:created>
  <dcterms:modified xsi:type="dcterms:W3CDTF">2025-04-18T13:18:19Z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09b38bc-0ed8-48ce-ab09-5250aa17f0d6_Enabled">
    <vt:lpwstr>true</vt:lpwstr>
  </property>
  <property fmtid="{D5CDD505-2E9C-101B-9397-08002B2CF9AE}" pid="3" name="MSIP_Label_809b38bc-0ed8-48ce-ab09-5250aa17f0d6_SetDate">
    <vt:lpwstr>2024-09-16T09:59:10Z</vt:lpwstr>
  </property>
  <property fmtid="{D5CDD505-2E9C-101B-9397-08002B2CF9AE}" pid="4" name="MSIP_Label_809b38bc-0ed8-48ce-ab09-5250aa17f0d6_Method">
    <vt:lpwstr>Standard</vt:lpwstr>
  </property>
  <property fmtid="{D5CDD505-2E9C-101B-9397-08002B2CF9AE}" pid="5" name="MSIP_Label_809b38bc-0ed8-48ce-ab09-5250aa17f0d6_Name">
    <vt:lpwstr>Public</vt:lpwstr>
  </property>
  <property fmtid="{D5CDD505-2E9C-101B-9397-08002B2CF9AE}" pid="6" name="MSIP_Label_809b38bc-0ed8-48ce-ab09-5250aa17f0d6_SiteId">
    <vt:lpwstr>7f263ce8-b129-4c08-b21c-36d0ebea0d03</vt:lpwstr>
  </property>
  <property fmtid="{D5CDD505-2E9C-101B-9397-08002B2CF9AE}" pid="7" name="MSIP_Label_809b38bc-0ed8-48ce-ab09-5250aa17f0d6_ActionId">
    <vt:lpwstr>6332501f-9c98-47ad-b91c-23e2c2561594</vt:lpwstr>
  </property>
  <property fmtid="{D5CDD505-2E9C-101B-9397-08002B2CF9AE}" pid="8" name="MSIP_Label_809b38bc-0ed8-48ce-ab09-5250aa17f0d6_ContentBits">
    <vt:lpwstr>0</vt:lpwstr>
  </property>
  <property fmtid="{D5CDD505-2E9C-101B-9397-08002B2CF9AE}" pid="9" name="ContentTypeId">
    <vt:lpwstr>0x010100FD42ABC0773C3F4F93F609686FFE0964</vt:lpwstr>
  </property>
</Properties>
</file>