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M:\Inkopen en aanbesteden\0. Aanbestedingen\2025\42. EA Leasefietsen\1.2 Offerteaanvraag + digitale bijlagen\"/>
    </mc:Choice>
  </mc:AlternateContent>
  <xr:revisionPtr revIDLastSave="0" documentId="13_ncr:1_{9F173B57-A552-4E0D-9B57-B37DF8479FCC}" xr6:coauthVersionLast="47" xr6:coauthVersionMax="47" xr10:uidLastSave="{00000000-0000-0000-0000-000000000000}"/>
  <bookViews>
    <workbookView xWindow="-108" yWindow="-108" windowWidth="23256" windowHeight="12576" activeTab="1" xr2:uid="{452D5A89-719B-451C-B658-217283197525}"/>
  </bookViews>
  <sheets>
    <sheet name="Voorblad" sheetId="2" r:id="rId1"/>
    <sheet name="Invulblad"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5" i="1" l="1"/>
  <c r="H16" i="1"/>
  <c r="H17" i="1"/>
  <c r="H18" i="1"/>
  <c r="H19" i="1"/>
  <c r="E16" i="1"/>
  <c r="F16" i="1" s="1"/>
  <c r="J16" i="1" s="1"/>
  <c r="K16" i="1" s="1"/>
  <c r="E17" i="1"/>
  <c r="F17" i="1" s="1"/>
  <c r="J17" i="1" s="1"/>
  <c r="K17" i="1" s="1"/>
  <c r="E18" i="1"/>
  <c r="F18" i="1" s="1"/>
  <c r="J18" i="1" s="1"/>
  <c r="K18" i="1" s="1"/>
  <c r="E19" i="1"/>
  <c r="F19" i="1" s="1"/>
  <c r="J19" i="1" s="1"/>
  <c r="K19" i="1" s="1"/>
  <c r="E15" i="1"/>
  <c r="F15" i="1" l="1"/>
  <c r="H15" i="1"/>
  <c r="J15" i="1" l="1"/>
  <c r="K20" i="1"/>
  <c r="C20" i="2" s="1"/>
</calcChain>
</file>

<file path=xl/sharedStrings.xml><?xml version="1.0" encoding="utf-8"?>
<sst xmlns="http://schemas.openxmlformats.org/spreadsheetml/2006/main" count="43" uniqueCount="41">
  <si>
    <t>Europese openbare aanbesteding Leasefietsen</t>
  </si>
  <si>
    <t>Gemeente Smallingerland</t>
  </si>
  <si>
    <t>Heeft u vragen over dit prijzenblad, dan kunt u gebruik maken van de nota van inlichtingen. Zie de offerteaanvraag voor de planning.</t>
  </si>
  <si>
    <t>Categorie fiets</t>
  </si>
  <si>
    <t>Stadsfiets</t>
  </si>
  <si>
    <t>Racefiets en MTB</t>
  </si>
  <si>
    <t>Elektrische fiets</t>
  </si>
  <si>
    <t>Speed pedelec</t>
  </si>
  <si>
    <t>Aantal</t>
  </si>
  <si>
    <t>Cataloguswaarde incl btw</t>
  </si>
  <si>
    <t>Restwaarde percentage</t>
  </si>
  <si>
    <t>Elektrische bakfiets</t>
  </si>
  <si>
    <t>Totaalwaarde leaseovereenkomst (24 maanden)</t>
  </si>
  <si>
    <t>Restwaarde na 36 maanden</t>
  </si>
  <si>
    <t>Afschrijving per maand</t>
  </si>
  <si>
    <t>Rente percentage</t>
  </si>
  <si>
    <t>Rente per maand</t>
  </si>
  <si>
    <t>U fictieve inschrijfprijs (gebaseerd op een looptijd van 36 maanden)</t>
  </si>
  <si>
    <t xml:space="preserve">Dit prijzenblad behoort tot de Europese openbare aanbesteding Leasefietsen. Het betreft een fictieve bestelling. Hieronder dient u de geel gearceerde cellen in te vullen. Hierdoor kunnen we uw fictieve inschrijfprijs vergelijken met andere inschrijvers. </t>
  </si>
  <si>
    <t>All-in leasebedrag per maand</t>
  </si>
  <si>
    <t>Service en dekkingskosten</t>
  </si>
  <si>
    <t>Uw inschrijfprijs betreft de groene cel!</t>
  </si>
  <si>
    <t>Het is de bedoeling dat u kolom I gebruikt voor Service en Dekkingskosten zoals genoemd in het Programma van Eisen onder 4.1 t/m 4.5,</t>
  </si>
  <si>
    <t>In dit prijzenblad vult de inschrijver de defintieve prijzen</t>
  </si>
  <si>
    <t>De aantallen in dit prijzenblad zijn fictief, hier kunnen geen rechten aan worden ontleend.</t>
  </si>
  <si>
    <t>Inschrijver dient de tarieven die hij bij een categorie fiets opgeeft, te hanteren voor alle fietsen die binnen die categorie in de toekomst worden aangeboden in het kader van de Opdracht .</t>
  </si>
  <si>
    <t>Wij beoordelen de prijs ten opzichte van de cataloguswaarde om tot een fictieve inschrijfprijs te komen. Er kunnen tijdens de uitvoering van de Raamovereenkomst ook fietsen met een afwijkende cataloguswaarde worden afgenomen.</t>
  </si>
  <si>
    <t>Deze bijlage en onderliggende werkbladen maken integraal onderdeel uit van het beschrijvend document</t>
  </si>
  <si>
    <t>De inschrijver(s) verklaart/verklaren dat deze aanbieding wordt gedaan overeenkomstig de bepalingen van het aanbestedingsdocument en nota van inlichtingen</t>
  </si>
  <si>
    <t>Aldus naar waarheid ingevuld,</t>
  </si>
  <si>
    <t>Onderneming:</t>
  </si>
  <si>
    <t>Naam ondertekenaar:</t>
  </si>
  <si>
    <t>Functie:</t>
  </si>
  <si>
    <t>Handtekening:</t>
  </si>
  <si>
    <t>Bijlage D - Prijzenblad</t>
  </si>
  <si>
    <t>De inschrijver dient alle gevraagde gegevens in te vullen (geel gearceerd)</t>
  </si>
  <si>
    <t>De opgegeven bedragen en tarieven omvatten alle kosten en eisen zoals opgenomen in de aanbestedingsstukken.</t>
  </si>
  <si>
    <t xml:space="preserve">Het invoeren van een negatief bedrag of percentage of € 0,- of 0% is niet toegestaan, dit leidt tot uitsluiting. </t>
  </si>
  <si>
    <t>Uw inschrijfprijs</t>
  </si>
  <si>
    <t>De restwaarde in dit model heeft Aanbestedende dienst gezet op 20%. Dit betreft een richtlijn, de exacte restwaarde wordt pas aan het einde van de leaseperiode vastgesteld. Het percentage wordt gebruikt voor prijsvergelijking en later voor de overnamewaarde.</t>
  </si>
  <si>
    <r>
      <t xml:space="preserve">Prijzen zijn in euro's en </t>
    </r>
    <r>
      <rPr>
        <b/>
        <sz val="11"/>
        <color theme="1"/>
        <rFont val="Arial"/>
        <family val="2"/>
      </rPr>
      <t>inclusief BTW.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</si>
</sst>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Arial"/>
      <family val="2"/>
    </font>
    <font>
      <sz val="11"/>
      <color theme="1"/>
      <name val="Arial"/>
      <family val="2"/>
    </font>
    <font>
      <b/>
      <sz val="11"/>
      <color theme="1"/>
      <name val="Arial"/>
      <family val="2"/>
    </font>
    <font>
      <b/>
      <sz val="11"/>
      <color theme="1"/>
      <name val="Aptos Narrow"/>
      <family val="2"/>
      <scheme val="minor"/>
    </font>
    <font>
      <b/>
      <sz val="10"/>
      <color theme="1"/>
      <name val="Aptos Narrow"/>
      <family val="2"/>
      <scheme val="minor"/>
    </font>
    <font>
      <sz val="10"/>
      <color theme="1"/>
      <name val="Aptos Narrow"/>
      <family val="2"/>
      <scheme val="minor"/>
    </font>
    <font>
      <b/>
      <sz val="16"/>
      <color theme="1"/>
      <name val="Aptos Narrow"/>
      <family val="2"/>
      <scheme val="minor"/>
    </font>
  </fonts>
  <fills count="7">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0"/>
        <bgColor indexed="64"/>
      </patternFill>
    </fill>
    <fill>
      <patternFill patternType="solid">
        <fgColor theme="4" tint="0.39997558519241921"/>
        <bgColor indexed="64"/>
      </patternFill>
    </fill>
  </fills>
  <borders count="14">
    <border>
      <left/>
      <right/>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s>
  <cellStyleXfs count="2">
    <xf numFmtId="0" fontId="0" fillId="0" borderId="0"/>
    <xf numFmtId="44" fontId="1" fillId="0" borderId="0" applyFont="0" applyFill="0" applyBorder="0" applyAlignment="0" applyProtection="0"/>
  </cellStyleXfs>
  <cellXfs count="55">
    <xf numFmtId="0" fontId="0" fillId="0" borderId="0" xfId="0"/>
    <xf numFmtId="0" fontId="0" fillId="0" borderId="0" xfId="0" applyAlignment="1">
      <alignment horizontal="left" vertical="center" wrapText="1"/>
    </xf>
    <xf numFmtId="0" fontId="2" fillId="0" borderId="0" xfId="0" applyFont="1"/>
    <xf numFmtId="0" fontId="0" fillId="0" borderId="2" xfId="0" applyBorder="1" applyAlignment="1">
      <alignment vertical="center"/>
    </xf>
    <xf numFmtId="0" fontId="0" fillId="0" borderId="5" xfId="0" applyBorder="1" applyAlignment="1">
      <alignment horizontal="center" vertical="center"/>
    </xf>
    <xf numFmtId="44" fontId="0" fillId="0" borderId="2" xfId="1" applyFont="1" applyBorder="1" applyAlignment="1">
      <alignment vertical="center"/>
    </xf>
    <xf numFmtId="44" fontId="0" fillId="0" borderId="7" xfId="0" applyNumberFormat="1" applyBorder="1" applyAlignment="1">
      <alignment vertical="center"/>
    </xf>
    <xf numFmtId="2" fontId="0" fillId="0" borderId="5" xfId="0" applyNumberFormat="1" applyBorder="1" applyAlignment="1">
      <alignment vertical="center"/>
    </xf>
    <xf numFmtId="2" fontId="0" fillId="0" borderId="2" xfId="0" applyNumberFormat="1" applyBorder="1" applyAlignment="1">
      <alignment vertical="center"/>
    </xf>
    <xf numFmtId="0" fontId="0" fillId="0" borderId="0" xfId="0" applyAlignment="1">
      <alignment vertical="center"/>
    </xf>
    <xf numFmtId="44" fontId="0" fillId="0" borderId="5" xfId="0" applyNumberFormat="1" applyBorder="1" applyAlignment="1">
      <alignment vertical="center"/>
    </xf>
    <xf numFmtId="0" fontId="0" fillId="0" borderId="1" xfId="0" applyBorder="1" applyAlignment="1">
      <alignment vertical="center"/>
    </xf>
    <xf numFmtId="0" fontId="0" fillId="0" borderId="4" xfId="0" applyBorder="1" applyAlignment="1">
      <alignment horizontal="center" vertical="center"/>
    </xf>
    <xf numFmtId="44" fontId="0" fillId="0" borderId="1" xfId="1" applyFont="1" applyBorder="1" applyAlignment="1">
      <alignment vertical="center"/>
    </xf>
    <xf numFmtId="44" fontId="0" fillId="0" borderId="4" xfId="0" applyNumberFormat="1" applyBorder="1" applyAlignment="1">
      <alignment vertical="center"/>
    </xf>
    <xf numFmtId="2" fontId="0" fillId="0" borderId="4" xfId="0" applyNumberFormat="1" applyBorder="1" applyAlignment="1">
      <alignment vertical="center"/>
    </xf>
    <xf numFmtId="44" fontId="0" fillId="0" borderId="2" xfId="0" applyNumberFormat="1" applyBorder="1" applyAlignment="1">
      <alignment vertical="center"/>
    </xf>
    <xf numFmtId="10" fontId="0" fillId="2" borderId="2" xfId="0" applyNumberFormat="1" applyFill="1" applyBorder="1" applyAlignment="1">
      <alignment vertical="center"/>
    </xf>
    <xf numFmtId="10" fontId="0" fillId="2" borderId="1" xfId="0" applyNumberFormat="1" applyFill="1" applyBorder="1" applyAlignment="1">
      <alignment vertical="center"/>
    </xf>
    <xf numFmtId="0" fontId="2" fillId="0" borderId="0" xfId="0" applyFont="1" applyAlignment="1">
      <alignment vertical="center"/>
    </xf>
    <xf numFmtId="44" fontId="0" fillId="2" borderId="2" xfId="1" applyFont="1" applyFill="1" applyBorder="1" applyAlignment="1">
      <alignment vertical="center"/>
    </xf>
    <xf numFmtId="0" fontId="3" fillId="0" borderId="0" xfId="0" applyFont="1"/>
    <xf numFmtId="0" fontId="0" fillId="0" borderId="0" xfId="0" applyAlignment="1">
      <alignment horizontal="left" vertical="top" wrapText="1"/>
    </xf>
    <xf numFmtId="0" fontId="0" fillId="0" borderId="0" xfId="0" applyAlignment="1">
      <alignment horizontal="left" vertical="top"/>
    </xf>
    <xf numFmtId="0" fontId="4" fillId="0" borderId="0" xfId="0" applyFont="1"/>
    <xf numFmtId="0" fontId="4" fillId="5" borderId="0" xfId="0" applyFont="1" applyFill="1"/>
    <xf numFmtId="0" fontId="2" fillId="0" borderId="0" xfId="0" applyFont="1" applyAlignment="1">
      <alignment horizontal="center" vertical="top" wrapText="1"/>
    </xf>
    <xf numFmtId="44" fontId="0" fillId="0" borderId="0" xfId="0" applyNumberFormat="1" applyAlignment="1">
      <alignment horizontal="left" vertical="top" wrapText="1"/>
    </xf>
    <xf numFmtId="0" fontId="5" fillId="0" borderId="13" xfId="0" applyFont="1" applyBorder="1" applyAlignment="1">
      <alignment horizontal="left" vertical="center"/>
    </xf>
    <xf numFmtId="0" fontId="2" fillId="0" borderId="0" xfId="0" applyFont="1" applyAlignment="1">
      <alignment horizontal="left"/>
    </xf>
    <xf numFmtId="0" fontId="0" fillId="0" borderId="0" xfId="0" applyAlignment="1">
      <alignment horizontal="left"/>
    </xf>
    <xf numFmtId="17" fontId="0" fillId="0" borderId="0" xfId="0" applyNumberFormat="1" applyAlignment="1">
      <alignment horizontal="left"/>
    </xf>
    <xf numFmtId="0" fontId="6" fillId="0" borderId="0" xfId="0" applyFont="1" applyAlignment="1">
      <alignment horizontal="center" vertical="center"/>
    </xf>
    <xf numFmtId="0" fontId="0" fillId="0" borderId="0" xfId="0" applyAlignment="1">
      <alignment horizontal="left" vertical="top" wrapText="1"/>
    </xf>
    <xf numFmtId="0" fontId="5" fillId="6" borderId="13" xfId="0" applyFont="1" applyFill="1" applyBorder="1" applyAlignment="1" applyProtection="1">
      <alignment horizontal="left" vertical="top"/>
      <protection locked="0"/>
    </xf>
    <xf numFmtId="0" fontId="2" fillId="0" borderId="0" xfId="0" applyFont="1" applyAlignment="1">
      <alignment horizontal="center"/>
    </xf>
    <xf numFmtId="0" fontId="0" fillId="0" borderId="0" xfId="0" applyAlignment="1">
      <alignment horizontal="center"/>
    </xf>
    <xf numFmtId="17" fontId="0" fillId="0" borderId="0" xfId="0" applyNumberFormat="1" applyAlignment="1">
      <alignment horizont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4" borderId="8" xfId="0" applyFont="1" applyFill="1" applyBorder="1" applyAlignment="1">
      <alignment horizontal="center" vertical="center"/>
    </xf>
    <xf numFmtId="0" fontId="2" fillId="4" borderId="0" xfId="0" applyFont="1" applyFill="1" applyAlignment="1">
      <alignment horizontal="center" vertical="center"/>
    </xf>
    <xf numFmtId="44" fontId="2" fillId="3" borderId="11" xfId="1" applyFont="1" applyFill="1" applyBorder="1" applyAlignment="1">
      <alignment horizontal="center" vertical="center"/>
    </xf>
    <xf numFmtId="44" fontId="2" fillId="3" borderId="12" xfId="1" applyFont="1"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0" fillId="0" borderId="0" xfId="0" applyAlignment="1">
      <alignment horizontal="left" vertical="center" wrapText="1"/>
    </xf>
    <xf numFmtId="10" fontId="0" fillId="0" borderId="2" xfId="0" applyNumberFormat="1" applyFill="1" applyBorder="1" applyAlignment="1">
      <alignment horizontal="center" vertical="center"/>
    </xf>
    <xf numFmtId="10" fontId="0" fillId="0" borderId="1" xfId="0" applyNumberFormat="1" applyFill="1" applyBorder="1" applyAlignment="1">
      <alignment horizontal="center"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6A127-3A01-4538-B8FF-C9182D817461}">
  <dimension ref="B2:L26"/>
  <sheetViews>
    <sheetView topLeftCell="A7" workbookViewId="0">
      <selection activeCell="B8" sqref="B8:D8"/>
    </sheetView>
  </sheetViews>
  <sheetFormatPr defaultRowHeight="13.8" x14ac:dyDescent="0.25"/>
  <cols>
    <col min="2" max="2" width="21.09765625" customWidth="1"/>
    <col min="3" max="3" width="42.5" customWidth="1"/>
    <col min="4" max="4" width="132.59765625" customWidth="1"/>
  </cols>
  <sheetData>
    <row r="2" spans="2:12" x14ac:dyDescent="0.25">
      <c r="B2" s="32" t="s">
        <v>34</v>
      </c>
      <c r="C2" s="32"/>
      <c r="D2" s="32"/>
    </row>
    <row r="3" spans="2:12" ht="14.4" customHeight="1" x14ac:dyDescent="0.25">
      <c r="B3" s="32"/>
      <c r="C3" s="32"/>
      <c r="D3" s="32"/>
    </row>
    <row r="4" spans="2:12" ht="14.4" x14ac:dyDescent="0.3">
      <c r="B4" s="21"/>
    </row>
    <row r="5" spans="2:12" x14ac:dyDescent="0.25">
      <c r="B5" s="29" t="s">
        <v>0</v>
      </c>
      <c r="C5" s="29"/>
      <c r="D5" s="29"/>
      <c r="E5" s="29"/>
      <c r="F5" s="29"/>
      <c r="G5" s="29"/>
      <c r="H5" s="29"/>
      <c r="I5" s="29"/>
      <c r="J5" s="29"/>
      <c r="K5" s="29"/>
      <c r="L5" s="29"/>
    </row>
    <row r="6" spans="2:12" x14ac:dyDescent="0.25">
      <c r="B6" s="30" t="s">
        <v>1</v>
      </c>
      <c r="C6" s="30"/>
      <c r="D6" s="30"/>
      <c r="E6" s="30"/>
      <c r="F6" s="30"/>
      <c r="G6" s="30"/>
      <c r="H6" s="30"/>
      <c r="I6" s="30"/>
      <c r="J6" s="30"/>
      <c r="K6" s="30"/>
      <c r="L6" s="30"/>
    </row>
    <row r="7" spans="2:12" x14ac:dyDescent="0.25">
      <c r="B7" s="31"/>
      <c r="C7" s="31"/>
      <c r="D7" s="31"/>
      <c r="E7" s="31"/>
      <c r="F7" s="31"/>
      <c r="G7" s="31"/>
      <c r="H7" s="31"/>
      <c r="I7" s="31"/>
      <c r="J7" s="31"/>
      <c r="K7" s="31"/>
      <c r="L7" s="31"/>
    </row>
    <row r="8" spans="2:12" x14ac:dyDescent="0.25">
      <c r="B8" s="33" t="s">
        <v>23</v>
      </c>
      <c r="C8" s="33"/>
      <c r="D8" s="33"/>
    </row>
    <row r="9" spans="2:12" ht="14.4" x14ac:dyDescent="0.25">
      <c r="B9" s="23" t="s">
        <v>35</v>
      </c>
    </row>
    <row r="10" spans="2:12" x14ac:dyDescent="0.25">
      <c r="B10" t="s">
        <v>40</v>
      </c>
    </row>
    <row r="11" spans="2:12" x14ac:dyDescent="0.25">
      <c r="B11" s="33" t="s">
        <v>36</v>
      </c>
      <c r="C11" s="33"/>
      <c r="D11" s="33"/>
    </row>
    <row r="12" spans="2:12" x14ac:dyDescent="0.25">
      <c r="B12" s="23" t="s">
        <v>24</v>
      </c>
    </row>
    <row r="13" spans="2:12" x14ac:dyDescent="0.25">
      <c r="B13" s="33" t="s">
        <v>37</v>
      </c>
      <c r="C13" s="33"/>
      <c r="D13" s="33"/>
    </row>
    <row r="14" spans="2:12" x14ac:dyDescent="0.25">
      <c r="B14" s="33" t="s">
        <v>25</v>
      </c>
      <c r="C14" s="33"/>
      <c r="D14" s="33"/>
    </row>
    <row r="15" spans="2:12" ht="30.6" customHeight="1" x14ac:dyDescent="0.25">
      <c r="B15" s="33" t="s">
        <v>39</v>
      </c>
      <c r="C15" s="33"/>
      <c r="D15" s="33"/>
    </row>
    <row r="16" spans="2:12" x14ac:dyDescent="0.25">
      <c r="B16" s="33" t="s">
        <v>26</v>
      </c>
      <c r="C16" s="33"/>
      <c r="D16" s="33"/>
    </row>
    <row r="17" spans="2:4" x14ac:dyDescent="0.25">
      <c r="B17" s="33" t="s">
        <v>27</v>
      </c>
      <c r="C17" s="33"/>
      <c r="D17" s="33"/>
    </row>
    <row r="18" spans="2:4" x14ac:dyDescent="0.25">
      <c r="B18" s="33" t="s">
        <v>28</v>
      </c>
      <c r="C18" s="33"/>
      <c r="D18" s="33"/>
    </row>
    <row r="19" spans="2:4" x14ac:dyDescent="0.25">
      <c r="B19" s="22"/>
      <c r="C19" s="22"/>
      <c r="D19" s="22"/>
    </row>
    <row r="20" spans="2:4" x14ac:dyDescent="0.25">
      <c r="B20" s="26" t="s">
        <v>38</v>
      </c>
      <c r="C20" s="27">
        <f>SUM(Invulblad!K20)</f>
        <v>34400</v>
      </c>
      <c r="D20" s="22"/>
    </row>
    <row r="22" spans="2:4" ht="14.4" x14ac:dyDescent="0.3">
      <c r="B22" s="24" t="s">
        <v>29</v>
      </c>
      <c r="C22" s="25"/>
    </row>
    <row r="23" spans="2:4" ht="27" customHeight="1" x14ac:dyDescent="0.25">
      <c r="B23" s="28" t="s">
        <v>30</v>
      </c>
      <c r="C23" s="34"/>
      <c r="D23" s="34"/>
    </row>
    <row r="24" spans="2:4" ht="28.8" customHeight="1" x14ac:dyDescent="0.25">
      <c r="B24" s="28" t="s">
        <v>31</v>
      </c>
      <c r="C24" s="34"/>
      <c r="D24" s="34"/>
    </row>
    <row r="25" spans="2:4" ht="25.2" customHeight="1" x14ac:dyDescent="0.25">
      <c r="B25" s="28" t="s">
        <v>32</v>
      </c>
      <c r="C25" s="34"/>
      <c r="D25" s="34"/>
    </row>
    <row r="26" spans="2:4" ht="67.2" customHeight="1" x14ac:dyDescent="0.25">
      <c r="B26" s="28" t="s">
        <v>33</v>
      </c>
      <c r="C26" s="34"/>
      <c r="D26" s="34"/>
    </row>
  </sheetData>
  <mergeCells count="16">
    <mergeCell ref="B18:D18"/>
    <mergeCell ref="C23:D23"/>
    <mergeCell ref="C24:D24"/>
    <mergeCell ref="C25:D25"/>
    <mergeCell ref="C26:D26"/>
    <mergeCell ref="B5:L5"/>
    <mergeCell ref="B6:L6"/>
    <mergeCell ref="B7:L7"/>
    <mergeCell ref="B2:D3"/>
    <mergeCell ref="B17:D17"/>
    <mergeCell ref="B8:D8"/>
    <mergeCell ref="B11:D11"/>
    <mergeCell ref="B13:D13"/>
    <mergeCell ref="B14:D14"/>
    <mergeCell ref="B15:D15"/>
    <mergeCell ref="B16:D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7F4A6-53F3-472B-BE47-CE2D44372937}">
  <dimension ref="A1:K24"/>
  <sheetViews>
    <sheetView tabSelected="1" workbookViewId="0">
      <selection activeCell="L10" sqref="L10"/>
    </sheetView>
  </sheetViews>
  <sheetFormatPr defaultRowHeight="13.8" x14ac:dyDescent="0.25"/>
  <cols>
    <col min="1" max="1" width="17.796875" customWidth="1"/>
    <col min="3" max="3" width="16.69921875" customWidth="1"/>
    <col min="4" max="4" width="15.19921875" customWidth="1"/>
    <col min="5" max="5" width="14.296875" customWidth="1"/>
    <col min="6" max="6" width="13.796875" customWidth="1"/>
    <col min="7" max="7" width="16.09765625" customWidth="1"/>
    <col min="8" max="8" width="14.69921875" customWidth="1"/>
    <col min="9" max="9" width="15.69921875" customWidth="1"/>
    <col min="10" max="10" width="17.69921875" customWidth="1"/>
    <col min="11" max="11" width="19.5" customWidth="1"/>
  </cols>
  <sheetData>
    <row r="1" spans="1:11" x14ac:dyDescent="0.25">
      <c r="A1" s="2"/>
      <c r="B1" s="2"/>
      <c r="C1" s="2"/>
      <c r="D1" s="2"/>
      <c r="E1" s="2"/>
      <c r="F1" s="2"/>
      <c r="G1" s="2"/>
      <c r="H1" s="2"/>
      <c r="I1" s="2"/>
      <c r="J1" s="2"/>
      <c r="K1" s="2"/>
    </row>
    <row r="2" spans="1:11" x14ac:dyDescent="0.25">
      <c r="A2" s="2"/>
      <c r="B2" s="2"/>
      <c r="C2" s="2"/>
      <c r="D2" s="2"/>
      <c r="E2" s="2"/>
      <c r="F2" s="2"/>
      <c r="G2" s="2"/>
      <c r="H2" s="2"/>
      <c r="I2" s="2"/>
      <c r="J2" s="2"/>
      <c r="K2" s="2"/>
    </row>
    <row r="3" spans="1:11" x14ac:dyDescent="0.25">
      <c r="A3" s="35" t="s">
        <v>0</v>
      </c>
      <c r="B3" s="35"/>
      <c r="C3" s="35"/>
      <c r="D3" s="35"/>
      <c r="E3" s="35"/>
      <c r="F3" s="35"/>
      <c r="G3" s="35"/>
      <c r="H3" s="35"/>
      <c r="I3" s="35"/>
      <c r="J3" s="35"/>
      <c r="K3" s="35"/>
    </row>
    <row r="4" spans="1:11" x14ac:dyDescent="0.25">
      <c r="A4" s="36" t="s">
        <v>1</v>
      </c>
      <c r="B4" s="36"/>
      <c r="C4" s="36"/>
      <c r="D4" s="36"/>
      <c r="E4" s="36"/>
      <c r="F4" s="36"/>
      <c r="G4" s="36"/>
      <c r="H4" s="36"/>
      <c r="I4" s="36"/>
      <c r="J4" s="36"/>
      <c r="K4" s="36"/>
    </row>
    <row r="5" spans="1:11" x14ac:dyDescent="0.25">
      <c r="A5" s="37">
        <v>45809</v>
      </c>
      <c r="B5" s="37"/>
      <c r="C5" s="37"/>
      <c r="D5" s="37"/>
      <c r="E5" s="37"/>
      <c r="F5" s="37"/>
      <c r="G5" s="37"/>
      <c r="H5" s="37"/>
      <c r="I5" s="37"/>
      <c r="J5" s="37"/>
      <c r="K5" s="37"/>
    </row>
    <row r="8" spans="1:11" x14ac:dyDescent="0.25">
      <c r="A8" s="52" t="s">
        <v>18</v>
      </c>
      <c r="B8" s="52"/>
      <c r="C8" s="52"/>
      <c r="D8" s="52"/>
      <c r="E8" s="52"/>
      <c r="F8" s="52"/>
      <c r="G8" s="52"/>
      <c r="H8" s="52"/>
      <c r="I8" s="1"/>
    </row>
    <row r="9" spans="1:11" x14ac:dyDescent="0.25">
      <c r="A9" s="52"/>
      <c r="B9" s="52"/>
      <c r="C9" s="52"/>
      <c r="D9" s="52"/>
      <c r="E9" s="52"/>
      <c r="F9" s="52"/>
      <c r="G9" s="52"/>
      <c r="H9" s="52"/>
      <c r="I9" s="1"/>
    </row>
    <row r="10" spans="1:11" x14ac:dyDescent="0.25">
      <c r="A10" t="s">
        <v>2</v>
      </c>
    </row>
    <row r="13" spans="1:11" ht="13.8" customHeight="1" x14ac:dyDescent="0.25">
      <c r="A13" s="46" t="s">
        <v>3</v>
      </c>
      <c r="B13" s="48" t="s">
        <v>8</v>
      </c>
      <c r="C13" s="50" t="s">
        <v>9</v>
      </c>
      <c r="D13" s="50" t="s">
        <v>10</v>
      </c>
      <c r="E13" s="50" t="s">
        <v>13</v>
      </c>
      <c r="F13" s="38" t="s">
        <v>14</v>
      </c>
      <c r="G13" s="50" t="s">
        <v>15</v>
      </c>
      <c r="H13" s="38" t="s">
        <v>16</v>
      </c>
      <c r="I13" s="38" t="s">
        <v>20</v>
      </c>
      <c r="J13" s="50" t="s">
        <v>19</v>
      </c>
      <c r="K13" s="40" t="s">
        <v>12</v>
      </c>
    </row>
    <row r="14" spans="1:11" ht="14.4" thickBot="1" x14ac:dyDescent="0.3">
      <c r="A14" s="47"/>
      <c r="B14" s="49"/>
      <c r="C14" s="51"/>
      <c r="D14" s="51"/>
      <c r="E14" s="51"/>
      <c r="F14" s="39"/>
      <c r="G14" s="51"/>
      <c r="H14" s="39"/>
      <c r="I14" s="39"/>
      <c r="J14" s="51"/>
      <c r="K14" s="41"/>
    </row>
    <row r="15" spans="1:11" x14ac:dyDescent="0.25">
      <c r="A15" s="3" t="s">
        <v>4</v>
      </c>
      <c r="B15" s="4">
        <v>3</v>
      </c>
      <c r="C15" s="5">
        <v>1000</v>
      </c>
      <c r="D15" s="53">
        <v>0.2</v>
      </c>
      <c r="E15" s="6">
        <f>SUM(C15*D15)</f>
        <v>200</v>
      </c>
      <c r="F15" s="7">
        <f>IF(D15=(0),"",(C15-E15)/36)</f>
        <v>22.222222222222221</v>
      </c>
      <c r="G15" s="17">
        <v>0</v>
      </c>
      <c r="H15" s="16">
        <f>((C15+E15)/2*G15)/12</f>
        <v>0</v>
      </c>
      <c r="I15" s="20">
        <v>0</v>
      </c>
      <c r="J15" s="8">
        <f>SUM(F15+H15+I15)</f>
        <v>22.222222222222221</v>
      </c>
      <c r="K15" s="9">
        <f>SUM(J15*B15)*36</f>
        <v>2399.9999999999995</v>
      </c>
    </row>
    <row r="16" spans="1:11" x14ac:dyDescent="0.25">
      <c r="A16" s="3" t="s">
        <v>6</v>
      </c>
      <c r="B16" s="4">
        <v>7</v>
      </c>
      <c r="C16" s="5">
        <v>3000</v>
      </c>
      <c r="D16" s="53">
        <v>0.2</v>
      </c>
      <c r="E16" s="10">
        <f t="shared" ref="E16:E19" si="0">SUM(C16*D16)</f>
        <v>600</v>
      </c>
      <c r="F16" s="7">
        <f t="shared" ref="F16:F19" si="1">IF(D16=(0),"",(C16-E16)/36)</f>
        <v>66.666666666666671</v>
      </c>
      <c r="G16" s="17">
        <v>0</v>
      </c>
      <c r="H16" s="16">
        <f t="shared" ref="H16:H19" si="2">((C16+E16)/2*G16)/12</f>
        <v>0</v>
      </c>
      <c r="I16" s="20">
        <v>0</v>
      </c>
      <c r="J16" s="8">
        <f t="shared" ref="J16:J19" si="3">SUM(F16+H16+I16)</f>
        <v>66.666666666666671</v>
      </c>
      <c r="K16" s="9">
        <f t="shared" ref="K16:K19" si="4">SUM(J16*B16)*36</f>
        <v>16800</v>
      </c>
    </row>
    <row r="17" spans="1:11" x14ac:dyDescent="0.25">
      <c r="A17" s="3" t="s">
        <v>11</v>
      </c>
      <c r="B17" s="4">
        <v>1</v>
      </c>
      <c r="C17" s="5">
        <v>5000</v>
      </c>
      <c r="D17" s="53">
        <v>0.2</v>
      </c>
      <c r="E17" s="10">
        <f t="shared" si="0"/>
        <v>1000</v>
      </c>
      <c r="F17" s="7">
        <f t="shared" si="1"/>
        <v>111.11111111111111</v>
      </c>
      <c r="G17" s="17">
        <v>0</v>
      </c>
      <c r="H17" s="16">
        <f t="shared" si="2"/>
        <v>0</v>
      </c>
      <c r="I17" s="20">
        <v>0</v>
      </c>
      <c r="J17" s="8">
        <f t="shared" si="3"/>
        <v>111.11111111111111</v>
      </c>
      <c r="K17" s="9">
        <f t="shared" si="4"/>
        <v>4000</v>
      </c>
    </row>
    <row r="18" spans="1:11" x14ac:dyDescent="0.25">
      <c r="A18" s="3" t="s">
        <v>5</v>
      </c>
      <c r="B18" s="4">
        <v>2</v>
      </c>
      <c r="C18" s="5">
        <v>2000</v>
      </c>
      <c r="D18" s="53">
        <v>0.2</v>
      </c>
      <c r="E18" s="10">
        <f t="shared" si="0"/>
        <v>400</v>
      </c>
      <c r="F18" s="7">
        <f t="shared" si="1"/>
        <v>44.444444444444443</v>
      </c>
      <c r="G18" s="17">
        <v>0</v>
      </c>
      <c r="H18" s="16">
        <f t="shared" si="2"/>
        <v>0</v>
      </c>
      <c r="I18" s="20">
        <v>0</v>
      </c>
      <c r="J18" s="8">
        <f t="shared" si="3"/>
        <v>44.444444444444443</v>
      </c>
      <c r="K18" s="9">
        <f t="shared" si="4"/>
        <v>3200</v>
      </c>
    </row>
    <row r="19" spans="1:11" ht="14.4" thickBot="1" x14ac:dyDescent="0.3">
      <c r="A19" s="11" t="s">
        <v>7</v>
      </c>
      <c r="B19" s="12">
        <v>2</v>
      </c>
      <c r="C19" s="13">
        <v>5000</v>
      </c>
      <c r="D19" s="54">
        <v>0.2</v>
      </c>
      <c r="E19" s="14">
        <f t="shared" si="0"/>
        <v>1000</v>
      </c>
      <c r="F19" s="15">
        <f t="shared" si="1"/>
        <v>111.11111111111111</v>
      </c>
      <c r="G19" s="18">
        <v>0</v>
      </c>
      <c r="H19" s="16">
        <f t="shared" si="2"/>
        <v>0</v>
      </c>
      <c r="I19" s="20">
        <v>0</v>
      </c>
      <c r="J19" s="8">
        <f t="shared" si="3"/>
        <v>111.11111111111111</v>
      </c>
      <c r="K19" s="9">
        <f t="shared" si="4"/>
        <v>8000</v>
      </c>
    </row>
    <row r="20" spans="1:11" x14ac:dyDescent="0.25">
      <c r="A20" s="42" t="s">
        <v>17</v>
      </c>
      <c r="B20" s="42"/>
      <c r="C20" s="42"/>
      <c r="D20" s="42"/>
      <c r="E20" s="42"/>
      <c r="F20" s="42"/>
      <c r="G20" s="42"/>
      <c r="H20" s="42"/>
      <c r="I20" s="42"/>
      <c r="J20" s="42"/>
      <c r="K20" s="44">
        <f>SUM(K15:K19)</f>
        <v>34400</v>
      </c>
    </row>
    <row r="21" spans="1:11" ht="14.4" thickBot="1" x14ac:dyDescent="0.3">
      <c r="A21" s="43"/>
      <c r="B21" s="43"/>
      <c r="C21" s="43"/>
      <c r="D21" s="43"/>
      <c r="E21" s="43"/>
      <c r="F21" s="43"/>
      <c r="G21" s="43"/>
      <c r="H21" s="43"/>
      <c r="I21" s="43"/>
      <c r="J21" s="43"/>
      <c r="K21" s="45"/>
    </row>
    <row r="23" spans="1:11" x14ac:dyDescent="0.25">
      <c r="A23" s="19" t="s">
        <v>22</v>
      </c>
    </row>
    <row r="24" spans="1:11" x14ac:dyDescent="0.25">
      <c r="A24" s="2" t="s">
        <v>21</v>
      </c>
    </row>
  </sheetData>
  <mergeCells count="17">
    <mergeCell ref="A20:J21"/>
    <mergeCell ref="K20:K21"/>
    <mergeCell ref="A13:A14"/>
    <mergeCell ref="B13:B14"/>
    <mergeCell ref="C13:C14"/>
    <mergeCell ref="J13:J14"/>
    <mergeCell ref="F13:F14"/>
    <mergeCell ref="D13:D14"/>
    <mergeCell ref="E13:E14"/>
    <mergeCell ref="G13:G14"/>
    <mergeCell ref="A3:K3"/>
    <mergeCell ref="A4:K4"/>
    <mergeCell ref="A5:K5"/>
    <mergeCell ref="I13:I14"/>
    <mergeCell ref="H13:H14"/>
    <mergeCell ref="K13:K14"/>
    <mergeCell ref="A8:H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Invulblad</vt:lpstr>
    </vt:vector>
  </TitlesOfParts>
  <Company>Gemeente Smallingerland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Wier, Arjan van der</dc:creator>
  <cp:lastModifiedBy>Wier, Arjan van der</cp:lastModifiedBy>
  <dcterms:created xsi:type="dcterms:W3CDTF">2025-07-01T08:56:14Z</dcterms:created>
  <dcterms:modified xsi:type="dcterms:W3CDTF">2025-07-04T07:25:03Z</dcterms:modified>
</cp:coreProperties>
</file>