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ysebv.sharepoint.com/sites/BU/Publiek N/Projecten/2024/K24070 Projectmanager Gemeentehuis Bo/3. Inkoop en aanbestedingen/Los meubilair/1. Documenten Feniks/"/>
    </mc:Choice>
  </mc:AlternateContent>
  <xr:revisionPtr revIDLastSave="73" documentId="8_{152D1FCA-CD8B-46DB-8632-C54C03CF6D60}" xr6:coauthVersionLast="47" xr6:coauthVersionMax="47" xr10:uidLastSave="{6C945FB1-E51F-4248-84EB-08F380862270}"/>
  <bookViews>
    <workbookView xWindow="28680" yWindow="-120" windowWidth="29040" windowHeight="15840" xr2:uid="{208ACAD6-30DD-4733-AEEA-84FD07FAA483}"/>
  </bookViews>
  <sheets>
    <sheet name="indicatie telling per code" sheetId="2" r:id="rId1"/>
  </sheets>
  <definedNames>
    <definedName name="_xlnm._FilterDatabase" localSheetId="0" hidden="1">'indicatie telling per code'!$B$14:$N$71</definedName>
    <definedName name="_xlnm.Print_Area" localSheetId="0">'indicatie telling per code'!$B$1:$O$81</definedName>
    <definedName name="_xlnm.Print_Titles" localSheetId="0">'indicatie telling per code'!$1:$14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5" i="2" l="1"/>
  <c r="M15" i="2"/>
  <c r="N73" i="2"/>
  <c r="M73" i="2"/>
  <c r="G23" i="2"/>
  <c r="M23" i="2" s="1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44" i="2"/>
  <c r="N44" i="2" s="1"/>
  <c r="M19" i="2"/>
  <c r="N19" i="2" s="1"/>
  <c r="M20" i="2" l="1"/>
  <c r="N20" i="2" s="1"/>
  <c r="M43" i="2"/>
  <c r="N43" i="2" s="1"/>
  <c r="M32" i="2"/>
  <c r="N32" i="2" s="1"/>
  <c r="M34" i="2"/>
  <c r="N34" i="2" s="1"/>
  <c r="M16" i="2"/>
  <c r="N16" i="2" s="1"/>
  <c r="G35" i="2"/>
  <c r="M35" i="2" s="1"/>
  <c r="N35" i="2" s="1"/>
  <c r="G36" i="2"/>
  <c r="M36" i="2" s="1"/>
  <c r="N36" i="2" s="1"/>
  <c r="M71" i="2"/>
  <c r="N71" i="2" s="1"/>
  <c r="M17" i="2"/>
  <c r="N17" i="2" s="1"/>
  <c r="G57" i="2"/>
  <c r="M57" i="2" s="1"/>
  <c r="N57" i="2" s="1"/>
  <c r="M54" i="2"/>
  <c r="N54" i="2" s="1"/>
  <c r="M52" i="2"/>
  <c r="N52" i="2" s="1"/>
  <c r="M45" i="2"/>
  <c r="N45" i="2" s="1"/>
  <c r="M47" i="2"/>
  <c r="N47" i="2" s="1"/>
  <c r="G37" i="2"/>
  <c r="M37" i="2" s="1"/>
  <c r="N37" i="2" s="1"/>
  <c r="G38" i="2"/>
  <c r="M38" i="2" s="1"/>
  <c r="N38" i="2" s="1"/>
  <c r="M31" i="2"/>
  <c r="N31" i="2" s="1"/>
  <c r="M22" i="2"/>
  <c r="N22" i="2" s="1"/>
  <c r="M48" i="2"/>
  <c r="N48" i="2" s="1"/>
  <c r="M46" i="2"/>
  <c r="N46" i="2" s="1"/>
  <c r="M68" i="2"/>
  <c r="N68" i="2" s="1"/>
  <c r="M69" i="2"/>
  <c r="N69" i="2" s="1"/>
  <c r="M21" i="2"/>
  <c r="N21" i="2" s="1"/>
  <c r="M18" i="2"/>
  <c r="N18" i="2" s="1"/>
  <c r="M67" i="2"/>
  <c r="N67" i="2" s="1"/>
  <c r="M49" i="2"/>
  <c r="N49" i="2" s="1"/>
  <c r="M50" i="2"/>
  <c r="N50" i="2" s="1"/>
  <c r="M51" i="2"/>
  <c r="N51" i="2" s="1"/>
  <c r="M40" i="2"/>
  <c r="N40" i="2" s="1"/>
  <c r="M41" i="2"/>
  <c r="N41" i="2" s="1"/>
  <c r="M42" i="2"/>
  <c r="N42" i="2" s="1"/>
  <c r="M63" i="2"/>
  <c r="N63" i="2" s="1"/>
  <c r="M62" i="2"/>
  <c r="N62" i="2" s="1"/>
  <c r="M33" i="2"/>
  <c r="N33" i="2" s="1"/>
  <c r="M39" i="2"/>
  <c r="N39" i="2" s="1"/>
  <c r="M53" i="2"/>
  <c r="N53" i="2" s="1"/>
  <c r="M55" i="2"/>
  <c r="N55" i="2" s="1"/>
  <c r="M58" i="2"/>
  <c r="N58" i="2" s="1"/>
  <c r="M59" i="2"/>
  <c r="N59" i="2" s="1"/>
  <c r="M70" i="2"/>
  <c r="N70" i="2" s="1"/>
  <c r="M30" i="2"/>
  <c r="N30" i="2" s="1"/>
  <c r="M61" i="2"/>
  <c r="N61" i="2" s="1"/>
  <c r="M60" i="2"/>
  <c r="N60" i="2" s="1"/>
  <c r="M56" i="2"/>
  <c r="N56" i="2" s="1"/>
  <c r="M64" i="2"/>
  <c r="N64" i="2" s="1"/>
  <c r="M65" i="2"/>
  <c r="N65" i="2" s="1"/>
  <c r="M66" i="2"/>
  <c r="N66" i="2" s="1"/>
  <c r="M29" i="2"/>
  <c r="N29" i="2" s="1"/>
  <c r="N15" i="2" l="1"/>
</calcChain>
</file>

<file path=xl/sharedStrings.xml><?xml version="1.0" encoding="utf-8"?>
<sst xmlns="http://schemas.openxmlformats.org/spreadsheetml/2006/main" count="461" uniqueCount="203">
  <si>
    <t>omschrijving</t>
  </si>
  <si>
    <t>rh</t>
  </si>
  <si>
    <t>concentratiewerkplek</t>
  </si>
  <si>
    <t>bemerkingen</t>
  </si>
  <si>
    <t>aanlandplek kruk</t>
  </si>
  <si>
    <t>170 (b) x 120 (d) x 230 (h)</t>
  </si>
  <si>
    <t>afmeting (bij benadering)</t>
  </si>
  <si>
    <t>t</t>
  </si>
  <si>
    <t>a</t>
  </si>
  <si>
    <t>code</t>
  </si>
  <si>
    <t>b</t>
  </si>
  <si>
    <t>koppelbaar</t>
  </si>
  <si>
    <t>c</t>
  </si>
  <si>
    <t>vergader-werktafel</t>
  </si>
  <si>
    <t>wandbank</t>
  </si>
  <si>
    <t>stoelen</t>
  </si>
  <si>
    <t>locatie</t>
  </si>
  <si>
    <t>werkhus</t>
  </si>
  <si>
    <t>buiten picknicktafel</t>
  </si>
  <si>
    <t>tussenhus</t>
  </si>
  <si>
    <t>lounge tafel</t>
  </si>
  <si>
    <t>ontvangst tafel</t>
  </si>
  <si>
    <t>ontvangst stoel</t>
  </si>
  <si>
    <t>bezoekerstoelen</t>
  </si>
  <si>
    <t>ronde tafel</t>
  </si>
  <si>
    <t>vrijstaand scherm akoestiek</t>
  </si>
  <si>
    <t>vrijstaand scherm tekenening</t>
  </si>
  <si>
    <t>overig</t>
  </si>
  <si>
    <t>RM-01</t>
  </si>
  <si>
    <t>RM-02</t>
  </si>
  <si>
    <t>RM-03</t>
  </si>
  <si>
    <t>raadzaal</t>
  </si>
  <si>
    <t>algemeen</t>
  </si>
  <si>
    <t>kinder speel meubilair</t>
  </si>
  <si>
    <t>totaal incl.</t>
  </si>
  <si>
    <t>MM-01</t>
  </si>
  <si>
    <t>muziekschool</t>
  </si>
  <si>
    <t>vergaderstoel</t>
  </si>
  <si>
    <t>tafels</t>
  </si>
  <si>
    <t>BM</t>
  </si>
  <si>
    <t>RM</t>
  </si>
  <si>
    <t>Bestaande meubilair</t>
  </si>
  <si>
    <t>Raadzaal meubilair</t>
  </si>
  <si>
    <t>conform huidige uitvoering</t>
  </si>
  <si>
    <t>speciaal, in ronding</t>
  </si>
  <si>
    <t>kasten</t>
  </si>
  <si>
    <t>TM-01</t>
  </si>
  <si>
    <t>TM-02</t>
  </si>
  <si>
    <t>TM-03</t>
  </si>
  <si>
    <t>WM-01</t>
  </si>
  <si>
    <t>WM-02</t>
  </si>
  <si>
    <t>WM-03</t>
  </si>
  <si>
    <t>WM-06</t>
  </si>
  <si>
    <t>WM-04</t>
  </si>
  <si>
    <t>WM-05</t>
  </si>
  <si>
    <t>WM-07</t>
  </si>
  <si>
    <t>WM-08</t>
  </si>
  <si>
    <t>TM-04</t>
  </si>
  <si>
    <t>TM-05</t>
  </si>
  <si>
    <t>TM-06</t>
  </si>
  <si>
    <t>TM-08</t>
  </si>
  <si>
    <t>TM-09</t>
  </si>
  <si>
    <t>TM-10</t>
  </si>
  <si>
    <t>TM-11</t>
  </si>
  <si>
    <t>TM-12</t>
  </si>
  <si>
    <t>TM-13</t>
  </si>
  <si>
    <t>stoel ontmoeting</t>
  </si>
  <si>
    <t>flexzone</t>
  </si>
  <si>
    <t>vergadertafel</t>
  </si>
  <si>
    <t>bureau</t>
  </si>
  <si>
    <t>standaard bureaustoelen</t>
  </si>
  <si>
    <t>lounge zit</t>
  </si>
  <si>
    <t>raadsleden uitgebreid</t>
  </si>
  <si>
    <t>licht, stabiel</t>
  </si>
  <si>
    <t>lessenaar</t>
  </si>
  <si>
    <t>kleine tafel</t>
  </si>
  <si>
    <t>half rond</t>
  </si>
  <si>
    <t>middelgroot</t>
  </si>
  <si>
    <t>aanland flexibel</t>
  </si>
  <si>
    <t>MM-03</t>
  </si>
  <si>
    <t>160 x 80 x standaard hoogte</t>
  </si>
  <si>
    <t>300 x 90 x standaard hoogte</t>
  </si>
  <si>
    <t>tafel met ronding voorzien van stroompunt</t>
  </si>
  <si>
    <t>niet te lage zit i.v.m. toegankelijkheid</t>
  </si>
  <si>
    <t>voor stoelen zie TM-02</t>
  </si>
  <si>
    <t>stoelen met draaibaar onderstel</t>
  </si>
  <si>
    <t>tafel voorzien van stroompunt</t>
  </si>
  <si>
    <t>110 rond x standaard hoogte</t>
  </si>
  <si>
    <t>160 (b) x 80(d) x standaard hoogte</t>
  </si>
  <si>
    <t>300 (b) x 90(d) x standaard hoogte</t>
  </si>
  <si>
    <t>80 (b) x 80(d) x standaard hoogte</t>
  </si>
  <si>
    <t>300 (b) x 120(d) x standaard hoogte</t>
  </si>
  <si>
    <t>wees creatief</t>
  </si>
  <si>
    <t>190 x 180 x standaard hoogte</t>
  </si>
  <si>
    <t>zit sta vergaderelement</t>
  </si>
  <si>
    <t>300 (b) x 120(d) x hoogte instelbaar</t>
  </si>
  <si>
    <t>200 (b) x 110(d) x hoogte instelbaar</t>
  </si>
  <si>
    <t>210 (b) x 100(d) x standaard hoogte</t>
  </si>
  <si>
    <t>geschikt voor laptop en koffie</t>
  </si>
  <si>
    <t>standaard zithoogte, hoge rug [150]</t>
  </si>
  <si>
    <t>standaard zit hoogte</t>
  </si>
  <si>
    <t>standaard zithoogte</t>
  </si>
  <si>
    <t>60 x 60 x 450</t>
  </si>
  <si>
    <t>gestoffeerde zitting en rug</t>
  </si>
  <si>
    <t>bijzettafel</t>
  </si>
  <si>
    <t>RM-05</t>
  </si>
  <si>
    <t>WM-09</t>
  </si>
  <si>
    <t>akoestisch, scheidingselement</t>
  </si>
  <si>
    <t>hoogte instelbaar, kantelbaar</t>
  </si>
  <si>
    <t>geschikt voor uitleg A0-tekeningen</t>
  </si>
  <si>
    <t>240/120 x 80 x standaard hoogte</t>
  </si>
  <si>
    <t>150 breed, totaal wandvullend</t>
  </si>
  <si>
    <t>voorzien van stroompunten in plint</t>
  </si>
  <si>
    <t>260 x 120 x standaard hoogte</t>
  </si>
  <si>
    <t>trouwbankje</t>
  </si>
  <si>
    <t>230/150 x 80 x standaard hoogte</t>
  </si>
  <si>
    <t>WM</t>
  </si>
  <si>
    <t>Los meubilair werkhuis</t>
  </si>
  <si>
    <t>TM</t>
  </si>
  <si>
    <t>Los meubilair tussenhuis</t>
  </si>
  <si>
    <t>MM</t>
  </si>
  <si>
    <t>Los meubilair muziekschool</t>
  </si>
  <si>
    <t>bureaustoel</t>
  </si>
  <si>
    <t>elek.</t>
  </si>
  <si>
    <t>nee</t>
  </si>
  <si>
    <t>ja</t>
  </si>
  <si>
    <t>WM-10</t>
  </si>
  <si>
    <t>160 (b) x 65(d) per werkplek</t>
  </si>
  <si>
    <t>voorzien van akoestische schermen en kabeldoorvoer</t>
  </si>
  <si>
    <t>duo werkplek zit-sta</t>
  </si>
  <si>
    <t>koppelbaar / opklapbaar / verrijdbaar</t>
  </si>
  <si>
    <t xml:space="preserve">tafel ontmoeting </t>
  </si>
  <si>
    <t>AM-01</t>
  </si>
  <si>
    <t>AM-03</t>
  </si>
  <si>
    <t>AM-02</t>
  </si>
  <si>
    <t>AM-04</t>
  </si>
  <si>
    <t>archiefkast, 2 planken, schuifdeur</t>
  </si>
  <si>
    <t>akoestische deuren</t>
  </si>
  <si>
    <t>bemerkingen overig</t>
  </si>
  <si>
    <t>160x80xsta-zit bureau</t>
  </si>
  <si>
    <t>voor verschillende leeftijden</t>
  </si>
  <si>
    <t>wand of vloer, bij voorkeur geen losse onderdelen</t>
  </si>
  <si>
    <t>excl. Bureaustoel, 26 db /  Rw 0.9, eigen luchtsysteem</t>
  </si>
  <si>
    <t>werkblad in hoogte instelbaar</t>
  </si>
  <si>
    <t>dimbare verlichting</t>
  </si>
  <si>
    <t>ontmoeting</t>
  </si>
  <si>
    <t>verrijdbaar tafel</t>
  </si>
  <si>
    <t>100 x 30 x 156</t>
  </si>
  <si>
    <t>akoestisch, 1 deel schrijfbaar</t>
  </si>
  <si>
    <t>niet te laag ivm toegankelijkheid</t>
  </si>
  <si>
    <t>gestoffeerde zitting</t>
  </si>
  <si>
    <t>standaard zithoogte, hoge rug [150/180]</t>
  </si>
  <si>
    <t>multi inzetbaar aanland plek vergader</t>
  </si>
  <si>
    <t>alleen tafel, stoelen bestaand</t>
  </si>
  <si>
    <t>vergaderstoel raad</t>
  </si>
  <si>
    <t>ontvangst tafel hoog</t>
  </si>
  <si>
    <t>ontvangst stoel hoog</t>
  </si>
  <si>
    <t>verplaatsbaar</t>
  </si>
  <si>
    <t>buiten stoel</t>
  </si>
  <si>
    <t>enkel werkplek zit-sta</t>
  </si>
  <si>
    <t>160x80 per werkplek</t>
  </si>
  <si>
    <t>genoeg ruimte voor grote jurk</t>
  </si>
  <si>
    <t>66 x 66 x in hoogte instelbaar</t>
  </si>
  <si>
    <t>sledestoel, stapelbaar zitting en rug gestoffeerd</t>
  </si>
  <si>
    <t>dikkere schuimlaag tbv comfort</t>
  </si>
  <si>
    <t>bergsystemen toevoegen</t>
  </si>
  <si>
    <t>4 poten, stapelbaar</t>
  </si>
  <si>
    <t>BM-05</t>
  </si>
  <si>
    <t>elektrisch in hoogte verstelbaar</t>
  </si>
  <si>
    <t>blad wrappen en voorzien van schaamschot</t>
  </si>
  <si>
    <t>totaal</t>
  </si>
  <si>
    <t>document opgesteld door:</t>
  </si>
  <si>
    <t>project: gemeentehuis Borne</t>
  </si>
  <si>
    <t>voorzien van bladhaken</t>
  </si>
  <si>
    <t>120x165x45</t>
  </si>
  <si>
    <t>afsluitbaar</t>
  </si>
  <si>
    <t>AM-05</t>
  </si>
  <si>
    <t>120x80x45</t>
  </si>
  <si>
    <t>standaard zit hoogte, bladhoogte 105</t>
  </si>
  <si>
    <t>300 (b) x 90(d)  bladhoogte 105</t>
  </si>
  <si>
    <t>stoel ontmoeting hoog</t>
  </si>
  <si>
    <t>voor hoge zit, bladhoogte 105</t>
  </si>
  <si>
    <t>tafel ontmoeting hoog</t>
  </si>
  <si>
    <t>160/190 (b) x 50/95 (d), bladhoogte 105</t>
  </si>
  <si>
    <t>190 x 80, bladhoogte 105</t>
  </si>
  <si>
    <t>TM-14</t>
  </si>
  <si>
    <t>200x100x73/139</t>
  </si>
  <si>
    <t>elektrisch verstelbaar middels accu</t>
  </si>
  <si>
    <t>buiten lounge stoel</t>
  </si>
  <si>
    <t>halve picknicktafel</t>
  </si>
  <si>
    <t>aan 1 zijde voorzien van stoelen</t>
  </si>
  <si>
    <t>bestaande tafels</t>
  </si>
  <si>
    <t>d.d. 03-07-2025</t>
  </si>
  <si>
    <t>Bijlage 2 Prijzenblad</t>
  </si>
  <si>
    <t>Project: Gemeente Borne</t>
  </si>
  <si>
    <t>Datum: 4 juli 2025</t>
  </si>
  <si>
    <t>Naam Inschrijver</t>
  </si>
  <si>
    <t>Naam tekenbevoegde</t>
  </si>
  <si>
    <t>Handtekening</t>
  </si>
  <si>
    <t>Datum</t>
  </si>
  <si>
    <t>Aantallen gecontroleerd door Inschrijver en komen overeen met tekeningen Studio Feniks d.d. 03-07-2025</t>
  </si>
  <si>
    <t>prijs/eenheid</t>
  </si>
  <si>
    <t>OPTIONEEL: MEERJARIG ONDERHOUD (jaarlijkse vergoeding)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</si>
</sst>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€-2]\ #,##0"/>
  </numFmts>
  <fonts count="16" x14ac:knownFonts="1">
    <font>
      <sz val="10"/>
      <color theme="1"/>
      <name val="Segoe UI Light"/>
      <family val="2"/>
    </font>
    <font>
      <sz val="10"/>
      <color theme="1"/>
      <name val="Segoe UI Light"/>
      <family val="2"/>
    </font>
    <font>
      <sz val="8"/>
      <name val="Segoe UI Light"/>
      <family val="2"/>
    </font>
    <font>
      <sz val="9"/>
      <color theme="1"/>
      <name val="Segoe UI Light"/>
      <family val="2"/>
    </font>
    <font>
      <b/>
      <sz val="9"/>
      <color theme="1"/>
      <name val="Segoe UI Light"/>
      <family val="2"/>
    </font>
    <font>
      <sz val="9"/>
      <name val="Segoe UI Light"/>
      <family val="2"/>
    </font>
    <font>
      <sz val="14"/>
      <color theme="1"/>
      <name val="Segoe UI Light"/>
      <family val="2"/>
    </font>
    <font>
      <b/>
      <sz val="18"/>
      <color theme="1"/>
      <name val="Segoe UI Light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0"/>
      <name val="Trebuchet MS"/>
      <family val="2"/>
    </font>
    <font>
      <b/>
      <sz val="12"/>
      <name val="Arial"/>
      <family val="2"/>
    </font>
    <font>
      <b/>
      <sz val="14"/>
      <color theme="1"/>
      <name val="Segoe UI Light"/>
      <family val="2"/>
    </font>
    <font>
      <sz val="9"/>
      <color rgb="FFEE0000"/>
      <name val="Segoe UI Light"/>
      <family val="2"/>
    </font>
    <font>
      <b/>
      <sz val="9"/>
      <color rgb="FFEE0000"/>
      <name val="Segoe UI Light"/>
      <family val="2"/>
    </font>
    <font>
      <sz val="14"/>
      <color rgb="FFEE0000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D8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0" fontId="3" fillId="4" borderId="0" xfId="0" applyFont="1" applyFill="1"/>
    <xf numFmtId="0" fontId="3" fillId="2" borderId="0" xfId="0" applyFont="1" applyFill="1"/>
    <xf numFmtId="0" fontId="3" fillId="6" borderId="0" xfId="0" applyFont="1" applyFill="1"/>
    <xf numFmtId="0" fontId="3" fillId="3" borderId="0" xfId="0" applyFont="1" applyFill="1"/>
    <xf numFmtId="0" fontId="5" fillId="0" borderId="0" xfId="0" applyFont="1"/>
    <xf numFmtId="0" fontId="3" fillId="5" borderId="0" xfId="0" applyFont="1" applyFill="1"/>
    <xf numFmtId="0" fontId="6" fillId="0" borderId="0" xfId="0" applyFont="1"/>
    <xf numFmtId="0" fontId="3" fillId="7" borderId="0" xfId="0" applyFont="1" applyFill="1"/>
    <xf numFmtId="44" fontId="3" fillId="7" borderId="0" xfId="1" applyFont="1" applyFill="1"/>
    <xf numFmtId="0" fontId="7" fillId="7" borderId="0" xfId="0" applyFont="1" applyFill="1"/>
    <xf numFmtId="0" fontId="3" fillId="0" borderId="0" xfId="0" applyFont="1" applyFill="1"/>
    <xf numFmtId="0" fontId="8" fillId="0" borderId="0" xfId="0" applyFont="1"/>
    <xf numFmtId="9" fontId="9" fillId="0" borderId="0" xfId="0" applyNumberFormat="1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1" xfId="0" applyFont="1" applyBorder="1" applyAlignment="1">
      <alignment vertical="center" wrapText="1"/>
    </xf>
    <xf numFmtId="0" fontId="0" fillId="0" borderId="2" xfId="0" applyBorder="1"/>
    <xf numFmtId="4" fontId="0" fillId="0" borderId="2" xfId="0" applyNumberFormat="1" applyBorder="1"/>
    <xf numFmtId="0" fontId="11" fillId="0" borderId="3" xfId="0" applyFont="1" applyBorder="1"/>
    <xf numFmtId="0" fontId="10" fillId="0" borderId="4" xfId="0" applyFont="1" applyBorder="1" applyAlignment="1">
      <alignment vertical="center" wrapText="1"/>
    </xf>
    <xf numFmtId="44" fontId="12" fillId="0" borderId="0" xfId="1" applyFont="1"/>
    <xf numFmtId="0" fontId="13" fillId="0" borderId="0" xfId="0" applyFont="1"/>
    <xf numFmtId="0" fontId="14" fillId="0" borderId="0" xfId="0" applyFont="1" applyAlignment="1">
      <alignment horizontal="right"/>
    </xf>
    <xf numFmtId="44" fontId="15" fillId="0" borderId="0" xfId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0D884"/>
      <color rgb="FFCC9900"/>
      <color rgb="FF99CC00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2520550</xdr:colOff>
      <xdr:row>6</xdr:row>
      <xdr:rowOff>3236</xdr:rowOff>
    </xdr:from>
    <xdr:to>
      <xdr:col>11</xdr:col>
      <xdr:colOff>1526</xdr:colOff>
      <xdr:row>9</xdr:row>
      <xdr:rowOff>85725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6C7D024-B765-DAB6-71FF-062088575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871" y="1227879"/>
          <a:ext cx="2024855" cy="616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49FF-F826-4D0D-84BA-083DA487975D}">
  <dimension ref="A1:O81"/>
  <sheetViews>
    <sheetView tabSelected="1" zoomScaleNormal="100" workbookViewId="0">
      <pane ySplit="14" topLeftCell="A66" activePane="bottomLeft" state="frozen"/>
      <selection pane="bottomLeft" activeCell="M19" sqref="M19"/>
    </sheetView>
  </sheetViews>
  <sheetFormatPr defaultColWidth="9" defaultRowHeight="14" x14ac:dyDescent="0.4"/>
  <cols>
    <col min="1" max="1" width="2.6328125" style="1" customWidth="1"/>
    <col min="2" max="2" width="7.36328125" style="1" bestFit="1" customWidth="1"/>
    <col min="3" max="3" width="4.1796875" style="1" bestFit="1" customWidth="1"/>
    <col min="4" max="4" width="21.1796875" style="1" bestFit="1" customWidth="1"/>
    <col min="5" max="5" width="27.1796875" style="1" bestFit="1" customWidth="1"/>
    <col min="6" max="6" width="11.81640625" style="1" customWidth="1"/>
    <col min="7" max="7" width="5.1796875" style="1" bestFit="1" customWidth="1"/>
    <col min="8" max="8" width="35.81640625" style="1" customWidth="1"/>
    <col min="9" max="9" width="7.81640625" style="1" customWidth="1"/>
    <col min="10" max="10" width="41.6328125" style="1" customWidth="1"/>
    <col min="11" max="11" width="23.26953125" style="1" customWidth="1"/>
    <col min="12" max="12" width="8.7265625" style="2" customWidth="1"/>
    <col min="13" max="13" width="10.26953125" style="2" customWidth="1"/>
    <col min="14" max="14" width="12.26953125" style="2" customWidth="1"/>
    <col min="15" max="16384" width="9" style="1"/>
  </cols>
  <sheetData>
    <row r="1" spans="1:15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  <c r="N1" s="13"/>
      <c r="O1" s="12"/>
    </row>
    <row r="2" spans="1:15" ht="26" x14ac:dyDescent="0.65">
      <c r="A2" s="12"/>
      <c r="B2" s="12"/>
      <c r="C2" s="12"/>
      <c r="D2" s="14" t="s">
        <v>193</v>
      </c>
      <c r="E2" s="12"/>
      <c r="F2" s="12"/>
      <c r="G2" s="12"/>
      <c r="H2" s="12"/>
      <c r="I2" s="12"/>
      <c r="J2" s="12"/>
      <c r="K2" s="12"/>
      <c r="L2" s="13"/>
      <c r="M2" s="13"/>
      <c r="N2" s="13"/>
      <c r="O2" s="12"/>
    </row>
    <row r="3" spans="1:15" x14ac:dyDescent="0.4">
      <c r="A3" s="12"/>
      <c r="B3" s="12"/>
      <c r="C3" s="12"/>
      <c r="D3" s="12" t="s">
        <v>194</v>
      </c>
      <c r="E3" s="12"/>
      <c r="F3" s="12"/>
      <c r="G3" s="12"/>
      <c r="H3" s="12"/>
      <c r="I3" s="12"/>
      <c r="J3" s="12"/>
      <c r="K3" s="12"/>
      <c r="L3" s="13"/>
      <c r="M3" s="13"/>
      <c r="N3" s="13"/>
      <c r="O3" s="12"/>
    </row>
    <row r="4" spans="1:15" x14ac:dyDescent="0.4">
      <c r="A4" s="12"/>
      <c r="B4" s="12"/>
      <c r="C4" s="12"/>
      <c r="D4" s="12" t="s">
        <v>195</v>
      </c>
      <c r="E4" s="12"/>
      <c r="F4" s="12"/>
      <c r="G4" s="12"/>
      <c r="H4" s="12"/>
      <c r="I4" s="12"/>
      <c r="J4" s="12"/>
      <c r="K4" s="12"/>
      <c r="L4" s="13"/>
      <c r="M4" s="13"/>
      <c r="N4" s="13"/>
      <c r="O4" s="12"/>
    </row>
    <row r="5" spans="1:15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2"/>
    </row>
    <row r="7" spans="1:15" x14ac:dyDescent="0.4">
      <c r="C7" s="1" t="s">
        <v>39</v>
      </c>
      <c r="D7" s="1" t="s">
        <v>41</v>
      </c>
      <c r="G7" s="1" t="s">
        <v>8</v>
      </c>
      <c r="H7" s="1" t="s">
        <v>38</v>
      </c>
      <c r="J7" s="1" t="s">
        <v>171</v>
      </c>
    </row>
    <row r="8" spans="1:15" x14ac:dyDescent="0.4">
      <c r="C8" s="1" t="s">
        <v>116</v>
      </c>
      <c r="D8" s="1" t="s">
        <v>117</v>
      </c>
      <c r="G8" s="1" t="s">
        <v>10</v>
      </c>
      <c r="H8" s="1" t="s">
        <v>15</v>
      </c>
      <c r="J8" s="1" t="s">
        <v>172</v>
      </c>
    </row>
    <row r="9" spans="1:15" x14ac:dyDescent="0.4">
      <c r="C9" s="1" t="s">
        <v>118</v>
      </c>
      <c r="D9" s="1" t="s">
        <v>119</v>
      </c>
      <c r="G9" s="1" t="s">
        <v>12</v>
      </c>
      <c r="H9" s="1" t="s">
        <v>27</v>
      </c>
      <c r="J9" s="1" t="s">
        <v>192</v>
      </c>
    </row>
    <row r="10" spans="1:15" x14ac:dyDescent="0.4">
      <c r="C10" s="1" t="s">
        <v>40</v>
      </c>
      <c r="D10" s="1" t="s">
        <v>42</v>
      </c>
    </row>
    <row r="11" spans="1:15" x14ac:dyDescent="0.4">
      <c r="C11" s="1" t="s">
        <v>120</v>
      </c>
      <c r="D11" s="1" t="s">
        <v>121</v>
      </c>
    </row>
    <row r="14" spans="1:15" s="3" customFormat="1" x14ac:dyDescent="0.4">
      <c r="B14" s="3" t="s">
        <v>9</v>
      </c>
      <c r="C14" s="3" t="s">
        <v>7</v>
      </c>
      <c r="D14" s="3" t="s">
        <v>0</v>
      </c>
      <c r="F14" s="3" t="s">
        <v>16</v>
      </c>
      <c r="G14" s="3" t="s">
        <v>1</v>
      </c>
      <c r="H14" s="3" t="s">
        <v>6</v>
      </c>
      <c r="I14" s="3" t="s">
        <v>123</v>
      </c>
      <c r="J14" s="3" t="s">
        <v>3</v>
      </c>
      <c r="K14" s="3" t="s">
        <v>138</v>
      </c>
      <c r="L14" s="4" t="s">
        <v>201</v>
      </c>
      <c r="M14" s="4" t="s">
        <v>170</v>
      </c>
      <c r="N14" s="4" t="s">
        <v>34</v>
      </c>
    </row>
    <row r="15" spans="1:15" x14ac:dyDescent="0.4">
      <c r="B15" s="1" t="s">
        <v>132</v>
      </c>
      <c r="C15" s="1" t="s">
        <v>12</v>
      </c>
      <c r="D15" s="1" t="s">
        <v>45</v>
      </c>
      <c r="E15" s="1" t="s">
        <v>136</v>
      </c>
      <c r="F15" s="5" t="s">
        <v>32</v>
      </c>
      <c r="G15" s="1">
        <v>26</v>
      </c>
      <c r="H15" s="1" t="s">
        <v>174</v>
      </c>
      <c r="I15" s="1" t="s">
        <v>124</v>
      </c>
      <c r="J15" s="1" t="s">
        <v>137</v>
      </c>
      <c r="K15" s="1" t="s">
        <v>175</v>
      </c>
      <c r="M15" s="2">
        <f>L15*G15</f>
        <v>0</v>
      </c>
      <c r="N15" s="2">
        <f t="shared" ref="N15:N46" si="0">M15*1.21</f>
        <v>0</v>
      </c>
    </row>
    <row r="16" spans="1:15" x14ac:dyDescent="0.4">
      <c r="B16" s="15" t="s">
        <v>134</v>
      </c>
      <c r="C16" s="1" t="s">
        <v>8</v>
      </c>
      <c r="D16" s="1" t="s">
        <v>69</v>
      </c>
      <c r="E16" s="1" t="s">
        <v>129</v>
      </c>
      <c r="F16" s="5" t="s">
        <v>32</v>
      </c>
      <c r="G16" s="1">
        <v>1</v>
      </c>
      <c r="H16" s="1" t="s">
        <v>139</v>
      </c>
      <c r="I16" s="1" t="s">
        <v>125</v>
      </c>
      <c r="J16" s="1" t="s">
        <v>128</v>
      </c>
      <c r="K16" s="1" t="s">
        <v>168</v>
      </c>
      <c r="M16" s="2">
        <f t="shared" ref="M15:M46" si="1">L16*G16</f>
        <v>0</v>
      </c>
      <c r="N16" s="2">
        <f t="shared" si="0"/>
        <v>0</v>
      </c>
    </row>
    <row r="17" spans="2:14" x14ac:dyDescent="0.4">
      <c r="B17" s="15" t="s">
        <v>133</v>
      </c>
      <c r="C17" s="1" t="s">
        <v>10</v>
      </c>
      <c r="D17" s="1" t="s">
        <v>122</v>
      </c>
      <c r="E17" s="1" t="s">
        <v>70</v>
      </c>
      <c r="F17" s="5" t="s">
        <v>32</v>
      </c>
      <c r="G17" s="1">
        <v>14</v>
      </c>
      <c r="H17" s="1" t="s">
        <v>43</v>
      </c>
      <c r="I17" s="1" t="s">
        <v>124</v>
      </c>
      <c r="J17" s="1" t="s">
        <v>43</v>
      </c>
      <c r="M17" s="2">
        <f t="shared" si="1"/>
        <v>0</v>
      </c>
      <c r="N17" s="2">
        <f t="shared" si="0"/>
        <v>0</v>
      </c>
    </row>
    <row r="18" spans="2:14" x14ac:dyDescent="0.4">
      <c r="B18" s="1" t="s">
        <v>135</v>
      </c>
      <c r="C18" s="1" t="s">
        <v>12</v>
      </c>
      <c r="D18" s="1" t="s">
        <v>33</v>
      </c>
      <c r="E18" s="1" t="s">
        <v>140</v>
      </c>
      <c r="F18" s="5" t="s">
        <v>32</v>
      </c>
      <c r="G18" s="1">
        <v>2</v>
      </c>
      <c r="H18" s="1" t="s">
        <v>92</v>
      </c>
      <c r="I18" s="1" t="s">
        <v>124</v>
      </c>
      <c r="J18" s="1" t="s">
        <v>141</v>
      </c>
      <c r="M18" s="2">
        <f t="shared" si="1"/>
        <v>0</v>
      </c>
      <c r="N18" s="2">
        <f t="shared" si="0"/>
        <v>0</v>
      </c>
    </row>
    <row r="19" spans="2:14" x14ac:dyDescent="0.4">
      <c r="B19" s="1" t="s">
        <v>176</v>
      </c>
      <c r="C19" s="1" t="s">
        <v>12</v>
      </c>
      <c r="D19" s="1" t="s">
        <v>45</v>
      </c>
      <c r="E19" s="1" t="s">
        <v>136</v>
      </c>
      <c r="F19" s="5" t="s">
        <v>32</v>
      </c>
      <c r="G19" s="1">
        <v>8</v>
      </c>
      <c r="H19" s="1" t="s">
        <v>177</v>
      </c>
      <c r="I19" s="1" t="s">
        <v>124</v>
      </c>
      <c r="J19" s="1" t="s">
        <v>137</v>
      </c>
      <c r="K19" s="1" t="s">
        <v>175</v>
      </c>
      <c r="M19" s="2">
        <f t="shared" si="1"/>
        <v>0</v>
      </c>
      <c r="N19" s="2">
        <f t="shared" si="0"/>
        <v>0</v>
      </c>
    </row>
    <row r="20" spans="2:14" x14ac:dyDescent="0.4">
      <c r="B20" s="1" t="s">
        <v>167</v>
      </c>
      <c r="C20" s="1" t="s">
        <v>8</v>
      </c>
      <c r="D20" s="1" t="s">
        <v>69</v>
      </c>
      <c r="E20" s="1" t="s">
        <v>159</v>
      </c>
      <c r="F20" s="6" t="s">
        <v>19</v>
      </c>
      <c r="G20" s="1">
        <v>4</v>
      </c>
      <c r="H20" s="9" t="s">
        <v>160</v>
      </c>
      <c r="I20" s="1" t="s">
        <v>125</v>
      </c>
      <c r="J20" s="1" t="s">
        <v>169</v>
      </c>
      <c r="K20" s="1" t="s">
        <v>191</v>
      </c>
      <c r="M20" s="2">
        <f t="shared" si="1"/>
        <v>0</v>
      </c>
      <c r="N20" s="2">
        <f t="shared" si="0"/>
        <v>0</v>
      </c>
    </row>
    <row r="21" spans="2:14" x14ac:dyDescent="0.4">
      <c r="B21" s="1" t="s">
        <v>35</v>
      </c>
      <c r="C21" s="1" t="s">
        <v>8</v>
      </c>
      <c r="D21" s="1" t="s">
        <v>68</v>
      </c>
      <c r="F21" s="7" t="s">
        <v>36</v>
      </c>
      <c r="G21" s="1">
        <v>4</v>
      </c>
      <c r="H21" s="1" t="s">
        <v>80</v>
      </c>
      <c r="I21" s="1" t="s">
        <v>124</v>
      </c>
      <c r="J21" s="1" t="s">
        <v>153</v>
      </c>
      <c r="M21" s="2">
        <f t="shared" si="1"/>
        <v>0</v>
      </c>
      <c r="N21" s="2">
        <f t="shared" si="0"/>
        <v>0</v>
      </c>
    </row>
    <row r="22" spans="2:14" x14ac:dyDescent="0.4">
      <c r="B22" s="1" t="s">
        <v>79</v>
      </c>
      <c r="C22" s="1" t="s">
        <v>8</v>
      </c>
      <c r="D22" s="1" t="s">
        <v>68</v>
      </c>
      <c r="F22" s="7" t="s">
        <v>36</v>
      </c>
      <c r="G22" s="1">
        <v>2</v>
      </c>
      <c r="H22" s="1" t="s">
        <v>81</v>
      </c>
      <c r="I22" s="1" t="s">
        <v>124</v>
      </c>
      <c r="J22" s="1" t="s">
        <v>153</v>
      </c>
      <c r="M22" s="2">
        <f t="shared" si="1"/>
        <v>0</v>
      </c>
      <c r="N22" s="2">
        <f t="shared" si="0"/>
        <v>0</v>
      </c>
    </row>
    <row r="23" spans="2:14" x14ac:dyDescent="0.4">
      <c r="B23" s="1" t="s">
        <v>28</v>
      </c>
      <c r="C23" s="1" t="s">
        <v>10</v>
      </c>
      <c r="D23" s="1" t="s">
        <v>23</v>
      </c>
      <c r="E23" s="1" t="s">
        <v>103</v>
      </c>
      <c r="F23" s="8" t="s">
        <v>31</v>
      </c>
      <c r="G23" s="1">
        <f>16+20</f>
        <v>36</v>
      </c>
      <c r="H23" s="1" t="s">
        <v>100</v>
      </c>
      <c r="I23" s="1" t="s">
        <v>124</v>
      </c>
      <c r="J23" s="1" t="s">
        <v>166</v>
      </c>
      <c r="M23" s="2">
        <f t="shared" si="1"/>
        <v>0</v>
      </c>
      <c r="N23" s="2">
        <f t="shared" si="0"/>
        <v>0</v>
      </c>
    </row>
    <row r="24" spans="2:14" x14ac:dyDescent="0.4">
      <c r="B24" s="1" t="s">
        <v>28</v>
      </c>
      <c r="C24" s="1" t="s">
        <v>8</v>
      </c>
      <c r="D24" s="1" t="s">
        <v>104</v>
      </c>
      <c r="E24" s="1" t="s">
        <v>98</v>
      </c>
      <c r="F24" s="8" t="s">
        <v>31</v>
      </c>
      <c r="G24" s="1">
        <v>10</v>
      </c>
      <c r="H24" s="1" t="s">
        <v>162</v>
      </c>
      <c r="I24" s="1" t="s">
        <v>124</v>
      </c>
      <c r="M24" s="2">
        <f t="shared" si="1"/>
        <v>0</v>
      </c>
      <c r="N24" s="2">
        <f t="shared" si="0"/>
        <v>0</v>
      </c>
    </row>
    <row r="25" spans="2:14" x14ac:dyDescent="0.4">
      <c r="B25" s="1" t="s">
        <v>29</v>
      </c>
      <c r="C25" s="1" t="s">
        <v>10</v>
      </c>
      <c r="D25" s="1" t="s">
        <v>154</v>
      </c>
      <c r="E25" s="1" t="s">
        <v>72</v>
      </c>
      <c r="F25" s="8" t="s">
        <v>31</v>
      </c>
      <c r="G25" s="1">
        <v>35</v>
      </c>
      <c r="H25" s="1" t="s">
        <v>101</v>
      </c>
      <c r="I25" s="1" t="s">
        <v>124</v>
      </c>
      <c r="J25" s="1" t="s">
        <v>163</v>
      </c>
      <c r="K25" s="1" t="s">
        <v>164</v>
      </c>
      <c r="M25" s="2">
        <f t="shared" si="1"/>
        <v>0</v>
      </c>
      <c r="N25" s="2">
        <f t="shared" si="0"/>
        <v>0</v>
      </c>
    </row>
    <row r="26" spans="2:14" x14ac:dyDescent="0.4">
      <c r="B26" s="1" t="s">
        <v>29</v>
      </c>
      <c r="C26" s="1" t="s">
        <v>8</v>
      </c>
      <c r="D26" s="1" t="s">
        <v>68</v>
      </c>
      <c r="E26" s="1" t="s">
        <v>130</v>
      </c>
      <c r="F26" s="8" t="s">
        <v>31</v>
      </c>
      <c r="G26" s="1">
        <v>15</v>
      </c>
      <c r="H26" s="1" t="s">
        <v>115</v>
      </c>
      <c r="I26" s="1" t="s">
        <v>124</v>
      </c>
      <c r="J26" s="1" t="s">
        <v>44</v>
      </c>
      <c r="K26" s="1" t="s">
        <v>165</v>
      </c>
      <c r="M26" s="2">
        <f t="shared" si="1"/>
        <v>0</v>
      </c>
      <c r="N26" s="2">
        <f t="shared" si="0"/>
        <v>0</v>
      </c>
    </row>
    <row r="27" spans="2:14" x14ac:dyDescent="0.4">
      <c r="B27" s="1" t="s">
        <v>30</v>
      </c>
      <c r="C27" s="1" t="s">
        <v>12</v>
      </c>
      <c r="D27" s="1" t="s">
        <v>74</v>
      </c>
      <c r="E27" s="1" t="s">
        <v>73</v>
      </c>
      <c r="F27" s="8" t="s">
        <v>31</v>
      </c>
      <c r="G27" s="1">
        <v>2</v>
      </c>
      <c r="H27" s="1" t="s">
        <v>162</v>
      </c>
      <c r="I27" s="1" t="s">
        <v>125</v>
      </c>
      <c r="M27" s="2">
        <f t="shared" si="1"/>
        <v>0</v>
      </c>
      <c r="N27" s="2">
        <f t="shared" si="0"/>
        <v>0</v>
      </c>
    </row>
    <row r="28" spans="2:14" x14ac:dyDescent="0.4">
      <c r="B28" s="1" t="s">
        <v>105</v>
      </c>
      <c r="C28" s="1" t="s">
        <v>10</v>
      </c>
      <c r="D28" s="1" t="s">
        <v>114</v>
      </c>
      <c r="E28" s="1" t="s">
        <v>157</v>
      </c>
      <c r="F28" s="8" t="s">
        <v>31</v>
      </c>
      <c r="G28" s="1">
        <v>2</v>
      </c>
      <c r="H28" s="1" t="s">
        <v>101</v>
      </c>
      <c r="I28" s="1" t="s">
        <v>124</v>
      </c>
      <c r="J28" s="1" t="s">
        <v>103</v>
      </c>
      <c r="K28" s="1" t="s">
        <v>161</v>
      </c>
      <c r="M28" s="2">
        <f t="shared" si="1"/>
        <v>0</v>
      </c>
      <c r="N28" s="2">
        <f t="shared" si="0"/>
        <v>0</v>
      </c>
    </row>
    <row r="29" spans="2:14" x14ac:dyDescent="0.4">
      <c r="B29" s="1" t="s">
        <v>46</v>
      </c>
      <c r="C29" s="1" t="s">
        <v>10</v>
      </c>
      <c r="D29" s="1" t="s">
        <v>37</v>
      </c>
      <c r="F29" s="6" t="s">
        <v>19</v>
      </c>
      <c r="G29" s="1">
        <v>14</v>
      </c>
      <c r="H29" s="1" t="s">
        <v>100</v>
      </c>
      <c r="I29" s="1" t="s">
        <v>124</v>
      </c>
      <c r="J29" s="1" t="s">
        <v>150</v>
      </c>
      <c r="M29" s="2">
        <f t="shared" si="1"/>
        <v>0</v>
      </c>
      <c r="N29" s="2">
        <f t="shared" si="0"/>
        <v>0</v>
      </c>
    </row>
    <row r="30" spans="2:14" x14ac:dyDescent="0.4">
      <c r="B30" s="1" t="s">
        <v>46</v>
      </c>
      <c r="C30" s="1" t="s">
        <v>8</v>
      </c>
      <c r="D30" s="1" t="s">
        <v>68</v>
      </c>
      <c r="E30" s="1" t="s">
        <v>11</v>
      </c>
      <c r="F30" s="6" t="s">
        <v>19</v>
      </c>
      <c r="G30" s="1">
        <v>6</v>
      </c>
      <c r="H30" s="1" t="s">
        <v>88</v>
      </c>
      <c r="I30" s="1" t="s">
        <v>125</v>
      </c>
      <c r="J30" s="1" t="s">
        <v>82</v>
      </c>
      <c r="M30" s="2">
        <f t="shared" si="1"/>
        <v>0</v>
      </c>
      <c r="N30" s="2">
        <f t="shared" si="0"/>
        <v>0</v>
      </c>
    </row>
    <row r="31" spans="2:14" x14ac:dyDescent="0.4">
      <c r="B31" s="1" t="s">
        <v>47</v>
      </c>
      <c r="C31" s="1" t="s">
        <v>10</v>
      </c>
      <c r="D31" s="1" t="s">
        <v>22</v>
      </c>
      <c r="F31" s="6" t="s">
        <v>19</v>
      </c>
      <c r="G31" s="1">
        <v>8</v>
      </c>
      <c r="H31" s="1" t="s">
        <v>100</v>
      </c>
      <c r="I31" s="1" t="s">
        <v>124</v>
      </c>
      <c r="J31" s="1" t="s">
        <v>103</v>
      </c>
      <c r="M31" s="2">
        <f t="shared" si="1"/>
        <v>0</v>
      </c>
      <c r="N31" s="2">
        <f t="shared" si="0"/>
        <v>0</v>
      </c>
    </row>
    <row r="32" spans="2:14" x14ac:dyDescent="0.4">
      <c r="B32" s="1" t="s">
        <v>185</v>
      </c>
      <c r="C32" s="1" t="s">
        <v>10</v>
      </c>
      <c r="D32" s="1" t="s">
        <v>156</v>
      </c>
      <c r="F32" s="6" t="s">
        <v>19</v>
      </c>
      <c r="G32" s="1">
        <v>8</v>
      </c>
      <c r="H32" s="1" t="s">
        <v>178</v>
      </c>
      <c r="I32" s="1" t="s">
        <v>124</v>
      </c>
      <c r="J32" s="1" t="s">
        <v>150</v>
      </c>
      <c r="M32" s="2">
        <f t="shared" si="1"/>
        <v>0</v>
      </c>
      <c r="N32" s="2">
        <f t="shared" si="0"/>
        <v>0</v>
      </c>
    </row>
    <row r="33" spans="2:14" x14ac:dyDescent="0.4">
      <c r="B33" s="1" t="s">
        <v>47</v>
      </c>
      <c r="C33" s="1" t="s">
        <v>8</v>
      </c>
      <c r="D33" s="1" t="s">
        <v>21</v>
      </c>
      <c r="E33" s="1" t="s">
        <v>157</v>
      </c>
      <c r="F33" s="6" t="s">
        <v>19</v>
      </c>
      <c r="G33" s="1">
        <v>1</v>
      </c>
      <c r="H33" s="1" t="s">
        <v>89</v>
      </c>
      <c r="I33" s="1" t="s">
        <v>124</v>
      </c>
      <c r="M33" s="2">
        <f t="shared" si="1"/>
        <v>0</v>
      </c>
      <c r="N33" s="2">
        <f t="shared" si="0"/>
        <v>0</v>
      </c>
    </row>
    <row r="34" spans="2:14" x14ac:dyDescent="0.4">
      <c r="B34" s="1" t="s">
        <v>185</v>
      </c>
      <c r="C34" s="1" t="s">
        <v>8</v>
      </c>
      <c r="D34" s="1" t="s">
        <v>155</v>
      </c>
      <c r="E34" s="1" t="s">
        <v>157</v>
      </c>
      <c r="F34" s="6" t="s">
        <v>19</v>
      </c>
      <c r="G34" s="1">
        <v>1</v>
      </c>
      <c r="H34" s="1" t="s">
        <v>179</v>
      </c>
      <c r="I34" s="1" t="s">
        <v>124</v>
      </c>
      <c r="M34" s="2">
        <f t="shared" si="1"/>
        <v>0</v>
      </c>
      <c r="N34" s="2">
        <f t="shared" si="0"/>
        <v>0</v>
      </c>
    </row>
    <row r="35" spans="2:14" x14ac:dyDescent="0.4">
      <c r="B35" s="1" t="s">
        <v>48</v>
      </c>
      <c r="C35" s="1" t="s">
        <v>8</v>
      </c>
      <c r="D35" s="1" t="s">
        <v>20</v>
      </c>
      <c r="E35" s="1" t="s">
        <v>98</v>
      </c>
      <c r="F35" s="6" t="s">
        <v>19</v>
      </c>
      <c r="G35" s="1">
        <f>2+2</f>
        <v>4</v>
      </c>
      <c r="H35" s="1" t="s">
        <v>98</v>
      </c>
      <c r="I35" s="1" t="s">
        <v>124</v>
      </c>
      <c r="M35" s="2">
        <f t="shared" si="1"/>
        <v>0</v>
      </c>
      <c r="N35" s="2">
        <f t="shared" si="0"/>
        <v>0</v>
      </c>
    </row>
    <row r="36" spans="2:14" x14ac:dyDescent="0.4">
      <c r="B36" s="1" t="s">
        <v>48</v>
      </c>
      <c r="C36" s="1" t="s">
        <v>10</v>
      </c>
      <c r="D36" s="1" t="s">
        <v>71</v>
      </c>
      <c r="E36" s="1" t="s">
        <v>149</v>
      </c>
      <c r="F36" s="6" t="s">
        <v>19</v>
      </c>
      <c r="G36" s="1">
        <f>4+6</f>
        <v>10</v>
      </c>
      <c r="H36" s="1" t="s">
        <v>100</v>
      </c>
      <c r="I36" s="1" t="s">
        <v>124</v>
      </c>
      <c r="J36" s="1" t="s">
        <v>83</v>
      </c>
      <c r="M36" s="2">
        <f t="shared" si="1"/>
        <v>0</v>
      </c>
      <c r="N36" s="2">
        <f t="shared" si="0"/>
        <v>0</v>
      </c>
    </row>
    <row r="37" spans="2:14" x14ac:dyDescent="0.4">
      <c r="B37" s="1" t="s">
        <v>57</v>
      </c>
      <c r="C37" s="1" t="s">
        <v>10</v>
      </c>
      <c r="D37" s="1" t="s">
        <v>23</v>
      </c>
      <c r="F37" s="6" t="s">
        <v>19</v>
      </c>
      <c r="G37" s="1">
        <f>2+2+2+2+2+6</f>
        <v>16</v>
      </c>
      <c r="H37" s="1" t="s">
        <v>100</v>
      </c>
      <c r="I37" s="1" t="s">
        <v>124</v>
      </c>
      <c r="J37" s="1" t="s">
        <v>85</v>
      </c>
      <c r="M37" s="2">
        <f t="shared" si="1"/>
        <v>0</v>
      </c>
      <c r="N37" s="2">
        <f t="shared" si="0"/>
        <v>0</v>
      </c>
    </row>
    <row r="38" spans="2:14" x14ac:dyDescent="0.4">
      <c r="B38" s="1" t="s">
        <v>58</v>
      </c>
      <c r="C38" s="1" t="s">
        <v>10</v>
      </c>
      <c r="D38" s="1" t="s">
        <v>37</v>
      </c>
      <c r="F38" s="6" t="s">
        <v>19</v>
      </c>
      <c r="G38" s="1">
        <f>4+4+4</f>
        <v>12</v>
      </c>
      <c r="H38" s="1" t="s">
        <v>100</v>
      </c>
      <c r="I38" s="1" t="s">
        <v>124</v>
      </c>
      <c r="J38" s="1" t="s">
        <v>150</v>
      </c>
      <c r="M38" s="2">
        <f t="shared" si="1"/>
        <v>0</v>
      </c>
      <c r="N38" s="2">
        <f t="shared" si="0"/>
        <v>0</v>
      </c>
    </row>
    <row r="39" spans="2:14" x14ac:dyDescent="0.4">
      <c r="B39" s="1" t="s">
        <v>58</v>
      </c>
      <c r="C39" s="1" t="s">
        <v>8</v>
      </c>
      <c r="D39" s="1" t="s">
        <v>68</v>
      </c>
      <c r="E39" s="1" t="s">
        <v>24</v>
      </c>
      <c r="F39" s="6" t="s">
        <v>19</v>
      </c>
      <c r="G39" s="1">
        <v>3</v>
      </c>
      <c r="H39" s="1" t="s">
        <v>87</v>
      </c>
      <c r="I39" s="1" t="s">
        <v>125</v>
      </c>
      <c r="J39" s="1" t="s">
        <v>86</v>
      </c>
      <c r="M39" s="2">
        <f t="shared" si="1"/>
        <v>0</v>
      </c>
      <c r="N39" s="2">
        <f t="shared" si="0"/>
        <v>0</v>
      </c>
    </row>
    <row r="40" spans="2:14" x14ac:dyDescent="0.4">
      <c r="B40" s="1" t="s">
        <v>59</v>
      </c>
      <c r="C40" s="1" t="s">
        <v>10</v>
      </c>
      <c r="D40" s="1" t="s">
        <v>66</v>
      </c>
      <c r="F40" s="6" t="s">
        <v>19</v>
      </c>
      <c r="G40" s="1">
        <v>10</v>
      </c>
      <c r="H40" s="1" t="s">
        <v>100</v>
      </c>
      <c r="I40" s="1" t="s">
        <v>124</v>
      </c>
      <c r="M40" s="2">
        <f t="shared" si="1"/>
        <v>0</v>
      </c>
      <c r="N40" s="2">
        <f t="shared" si="0"/>
        <v>0</v>
      </c>
    </row>
    <row r="41" spans="2:14" x14ac:dyDescent="0.4">
      <c r="B41" s="1" t="s">
        <v>59</v>
      </c>
      <c r="C41" s="1" t="s">
        <v>8</v>
      </c>
      <c r="D41" s="1" t="s">
        <v>131</v>
      </c>
      <c r="F41" s="6" t="s">
        <v>19</v>
      </c>
      <c r="G41" s="1">
        <v>1</v>
      </c>
      <c r="H41" s="1" t="s">
        <v>91</v>
      </c>
      <c r="I41" s="1" t="s">
        <v>124</v>
      </c>
      <c r="M41" s="2">
        <f t="shared" si="1"/>
        <v>0</v>
      </c>
      <c r="N41" s="2">
        <f t="shared" si="0"/>
        <v>0</v>
      </c>
    </row>
    <row r="42" spans="2:14" x14ac:dyDescent="0.4">
      <c r="B42" s="1" t="s">
        <v>60</v>
      </c>
      <c r="C42" s="1" t="s">
        <v>8</v>
      </c>
      <c r="D42" s="1" t="s">
        <v>18</v>
      </c>
      <c r="E42" s="1" t="s">
        <v>189</v>
      </c>
      <c r="F42" s="6" t="s">
        <v>19</v>
      </c>
      <c r="G42" s="1">
        <v>1</v>
      </c>
      <c r="H42" s="1" t="s">
        <v>93</v>
      </c>
      <c r="I42" s="1" t="s">
        <v>124</v>
      </c>
      <c r="J42" s="1" t="s">
        <v>190</v>
      </c>
      <c r="M42" s="2">
        <f t="shared" si="1"/>
        <v>0</v>
      </c>
      <c r="N42" s="2">
        <f t="shared" si="0"/>
        <v>0</v>
      </c>
    </row>
    <row r="43" spans="2:14" x14ac:dyDescent="0.4">
      <c r="B43" s="1" t="s">
        <v>60</v>
      </c>
      <c r="C43" s="1" t="s">
        <v>10</v>
      </c>
      <c r="D43" s="1" t="s">
        <v>158</v>
      </c>
      <c r="F43" s="6" t="s">
        <v>19</v>
      </c>
      <c r="G43" s="1">
        <v>3</v>
      </c>
      <c r="I43" s="1" t="s">
        <v>124</v>
      </c>
      <c r="M43" s="2">
        <f t="shared" si="1"/>
        <v>0</v>
      </c>
      <c r="N43" s="2">
        <f t="shared" si="0"/>
        <v>0</v>
      </c>
    </row>
    <row r="44" spans="2:14" x14ac:dyDescent="0.4">
      <c r="B44" s="1" t="s">
        <v>60</v>
      </c>
      <c r="C44" s="1" t="s">
        <v>10</v>
      </c>
      <c r="D44" s="1" t="s">
        <v>188</v>
      </c>
      <c r="F44" s="6" t="s">
        <v>19</v>
      </c>
      <c r="G44" s="1">
        <v>2</v>
      </c>
      <c r="I44" s="1" t="s">
        <v>124</v>
      </c>
      <c r="M44" s="2">
        <f t="shared" si="1"/>
        <v>0</v>
      </c>
      <c r="N44" s="2">
        <f t="shared" si="0"/>
        <v>0</v>
      </c>
    </row>
    <row r="45" spans="2:14" x14ac:dyDescent="0.4">
      <c r="B45" s="1" t="s">
        <v>61</v>
      </c>
      <c r="C45" s="1" t="s">
        <v>10</v>
      </c>
      <c r="D45" s="1" t="s">
        <v>22</v>
      </c>
      <c r="E45" s="1" t="s">
        <v>84</v>
      </c>
      <c r="F45" s="6" t="s">
        <v>19</v>
      </c>
      <c r="G45" s="1">
        <v>2</v>
      </c>
      <c r="H45" s="1" t="s">
        <v>84</v>
      </c>
      <c r="I45" s="1" t="s">
        <v>124</v>
      </c>
      <c r="M45" s="2">
        <f t="shared" si="1"/>
        <v>0</v>
      </c>
      <c r="N45" s="2">
        <f t="shared" si="0"/>
        <v>0</v>
      </c>
    </row>
    <row r="46" spans="2:14" x14ac:dyDescent="0.4">
      <c r="B46" s="1" t="s">
        <v>61</v>
      </c>
      <c r="C46" s="1" t="s">
        <v>8</v>
      </c>
      <c r="D46" s="1" t="s">
        <v>21</v>
      </c>
      <c r="E46" s="1" t="s">
        <v>75</v>
      </c>
      <c r="F46" s="6" t="s">
        <v>19</v>
      </c>
      <c r="G46" s="1">
        <v>1</v>
      </c>
      <c r="H46" s="1" t="s">
        <v>90</v>
      </c>
      <c r="I46" s="1" t="s">
        <v>124</v>
      </c>
      <c r="M46" s="2">
        <f t="shared" si="1"/>
        <v>0</v>
      </c>
      <c r="N46" s="2">
        <f t="shared" si="0"/>
        <v>0</v>
      </c>
    </row>
    <row r="47" spans="2:14" x14ac:dyDescent="0.4">
      <c r="B47" s="1" t="s">
        <v>62</v>
      </c>
      <c r="C47" s="1" t="s">
        <v>10</v>
      </c>
      <c r="D47" s="1" t="s">
        <v>37</v>
      </c>
      <c r="F47" s="6" t="s">
        <v>19</v>
      </c>
      <c r="G47" s="1">
        <v>8</v>
      </c>
      <c r="H47" s="1" t="s">
        <v>100</v>
      </c>
      <c r="I47" s="1" t="s">
        <v>124</v>
      </c>
      <c r="J47" s="1" t="s">
        <v>150</v>
      </c>
      <c r="M47" s="2">
        <f t="shared" ref="M47:M71" si="2">L47*G47</f>
        <v>0</v>
      </c>
      <c r="N47" s="2">
        <f t="shared" ref="N47:N71" si="3">M47*1.21</f>
        <v>0</v>
      </c>
    </row>
    <row r="48" spans="2:14" x14ac:dyDescent="0.4">
      <c r="B48" s="1" t="s">
        <v>62</v>
      </c>
      <c r="C48" s="1" t="s">
        <v>8</v>
      </c>
      <c r="D48" s="1" t="s">
        <v>68</v>
      </c>
      <c r="E48" s="1" t="s">
        <v>94</v>
      </c>
      <c r="F48" s="6" t="s">
        <v>19</v>
      </c>
      <c r="G48" s="1">
        <v>1</v>
      </c>
      <c r="H48" s="1" t="s">
        <v>95</v>
      </c>
      <c r="I48" s="1" t="s">
        <v>124</v>
      </c>
      <c r="M48" s="2">
        <f t="shared" si="2"/>
        <v>0</v>
      </c>
      <c r="N48" s="2">
        <f t="shared" si="3"/>
        <v>0</v>
      </c>
    </row>
    <row r="49" spans="2:14" x14ac:dyDescent="0.4">
      <c r="B49" s="1" t="s">
        <v>63</v>
      </c>
      <c r="C49" s="1" t="s">
        <v>10</v>
      </c>
      <c r="D49" s="1" t="s">
        <v>66</v>
      </c>
      <c r="E49" s="1" t="s">
        <v>67</v>
      </c>
      <c r="F49" s="6" t="s">
        <v>19</v>
      </c>
      <c r="G49" s="1">
        <v>2</v>
      </c>
      <c r="H49" s="1" t="s">
        <v>100</v>
      </c>
      <c r="I49" s="1" t="s">
        <v>124</v>
      </c>
      <c r="M49" s="2">
        <f t="shared" si="2"/>
        <v>0</v>
      </c>
      <c r="N49" s="2">
        <f t="shared" si="3"/>
        <v>0</v>
      </c>
    </row>
    <row r="50" spans="2:14" x14ac:dyDescent="0.4">
      <c r="B50" s="1" t="s">
        <v>63</v>
      </c>
      <c r="C50" s="1" t="s">
        <v>8</v>
      </c>
      <c r="D50" s="1" t="s">
        <v>131</v>
      </c>
      <c r="E50" s="1" t="s">
        <v>67</v>
      </c>
      <c r="F50" s="6" t="s">
        <v>19</v>
      </c>
      <c r="G50" s="1">
        <v>2</v>
      </c>
      <c r="H50" s="1" t="s">
        <v>90</v>
      </c>
      <c r="I50" s="1" t="s">
        <v>124</v>
      </c>
      <c r="M50" s="2">
        <f t="shared" si="2"/>
        <v>0</v>
      </c>
      <c r="N50" s="2">
        <f t="shared" si="3"/>
        <v>0</v>
      </c>
    </row>
    <row r="51" spans="2:14" x14ac:dyDescent="0.4">
      <c r="B51" s="1" t="s">
        <v>63</v>
      </c>
      <c r="C51" s="1" t="s">
        <v>12</v>
      </c>
      <c r="D51" s="1" t="s">
        <v>14</v>
      </c>
      <c r="E51" s="1" t="s">
        <v>67</v>
      </c>
      <c r="F51" s="6" t="s">
        <v>19</v>
      </c>
      <c r="G51" s="1">
        <v>2</v>
      </c>
      <c r="H51" s="1" t="s">
        <v>99</v>
      </c>
      <c r="I51" s="1" t="s">
        <v>125</v>
      </c>
      <c r="M51" s="2">
        <f t="shared" si="2"/>
        <v>0</v>
      </c>
      <c r="N51" s="2">
        <f t="shared" si="3"/>
        <v>0</v>
      </c>
    </row>
    <row r="52" spans="2:14" x14ac:dyDescent="0.4">
      <c r="B52" s="1" t="s">
        <v>64</v>
      </c>
      <c r="C52" s="1" t="s">
        <v>10</v>
      </c>
      <c r="D52" s="1" t="s">
        <v>37</v>
      </c>
      <c r="F52" s="6" t="s">
        <v>19</v>
      </c>
      <c r="G52" s="1">
        <v>9</v>
      </c>
      <c r="H52" s="1" t="s">
        <v>100</v>
      </c>
      <c r="I52" s="1" t="s">
        <v>124</v>
      </c>
      <c r="J52" s="1" t="s">
        <v>150</v>
      </c>
      <c r="M52" s="2">
        <f t="shared" si="2"/>
        <v>0</v>
      </c>
      <c r="N52" s="2">
        <f t="shared" si="3"/>
        <v>0</v>
      </c>
    </row>
    <row r="53" spans="2:14" x14ac:dyDescent="0.4">
      <c r="B53" s="1" t="s">
        <v>64</v>
      </c>
      <c r="C53" s="1" t="s">
        <v>8</v>
      </c>
      <c r="D53" s="1" t="s">
        <v>13</v>
      </c>
      <c r="E53" s="1" t="s">
        <v>76</v>
      </c>
      <c r="F53" s="6" t="s">
        <v>19</v>
      </c>
      <c r="G53" s="1">
        <v>3</v>
      </c>
      <c r="H53" s="1" t="s">
        <v>96</v>
      </c>
      <c r="I53" s="1" t="s">
        <v>125</v>
      </c>
      <c r="M53" s="2">
        <f t="shared" si="2"/>
        <v>0</v>
      </c>
      <c r="N53" s="2">
        <f t="shared" si="3"/>
        <v>0</v>
      </c>
    </row>
    <row r="54" spans="2:14" x14ac:dyDescent="0.4">
      <c r="B54" s="1" t="s">
        <v>65</v>
      </c>
      <c r="C54" s="1" t="s">
        <v>10</v>
      </c>
      <c r="D54" s="1" t="s">
        <v>37</v>
      </c>
      <c r="F54" s="6" t="s">
        <v>19</v>
      </c>
      <c r="G54" s="1">
        <v>6</v>
      </c>
      <c r="H54" s="9" t="s">
        <v>100</v>
      </c>
      <c r="I54" s="1" t="s">
        <v>124</v>
      </c>
      <c r="J54" s="1" t="s">
        <v>150</v>
      </c>
      <c r="M54" s="2">
        <f t="shared" si="2"/>
        <v>0</v>
      </c>
      <c r="N54" s="2">
        <f t="shared" si="3"/>
        <v>0</v>
      </c>
    </row>
    <row r="55" spans="2:14" x14ac:dyDescent="0.4">
      <c r="B55" s="1" t="s">
        <v>65</v>
      </c>
      <c r="C55" s="1" t="s">
        <v>8</v>
      </c>
      <c r="D55" s="1" t="s">
        <v>68</v>
      </c>
      <c r="E55" s="1" t="s">
        <v>77</v>
      </c>
      <c r="F55" s="6" t="s">
        <v>19</v>
      </c>
      <c r="G55" s="1">
        <v>1</v>
      </c>
      <c r="H55" s="1" t="s">
        <v>97</v>
      </c>
      <c r="I55" s="1" t="s">
        <v>124</v>
      </c>
      <c r="M55" s="2">
        <f t="shared" si="2"/>
        <v>0</v>
      </c>
      <c r="N55" s="2">
        <f t="shared" si="3"/>
        <v>0</v>
      </c>
    </row>
    <row r="56" spans="2:14" x14ac:dyDescent="0.4">
      <c r="B56" s="1" t="s">
        <v>49</v>
      </c>
      <c r="C56" s="1" t="s">
        <v>12</v>
      </c>
      <c r="D56" s="1" t="s">
        <v>2</v>
      </c>
      <c r="E56" s="1" t="s">
        <v>143</v>
      </c>
      <c r="F56" s="10" t="s">
        <v>17</v>
      </c>
      <c r="G56" s="1">
        <v>10</v>
      </c>
      <c r="H56" s="1" t="s">
        <v>5</v>
      </c>
      <c r="I56" s="1" t="s">
        <v>125</v>
      </c>
      <c r="J56" s="1" t="s">
        <v>142</v>
      </c>
      <c r="K56" s="1" t="s">
        <v>144</v>
      </c>
      <c r="M56" s="2">
        <f t="shared" si="2"/>
        <v>0</v>
      </c>
      <c r="N56" s="2">
        <f t="shared" si="3"/>
        <v>0</v>
      </c>
    </row>
    <row r="57" spans="2:14" x14ac:dyDescent="0.4">
      <c r="B57" s="1" t="s">
        <v>50</v>
      </c>
      <c r="C57" s="1" t="s">
        <v>10</v>
      </c>
      <c r="D57" s="1" t="s">
        <v>180</v>
      </c>
      <c r="F57" s="10" t="s">
        <v>17</v>
      </c>
      <c r="G57" s="1">
        <f>4*2</f>
        <v>8</v>
      </c>
      <c r="H57" s="1" t="s">
        <v>181</v>
      </c>
      <c r="I57" s="1" t="s">
        <v>124</v>
      </c>
      <c r="M57" s="2">
        <f t="shared" si="2"/>
        <v>0</v>
      </c>
      <c r="N57" s="2">
        <f t="shared" si="3"/>
        <v>0</v>
      </c>
    </row>
    <row r="58" spans="2:14" x14ac:dyDescent="0.4">
      <c r="B58" s="1" t="s">
        <v>50</v>
      </c>
      <c r="C58" s="1" t="s">
        <v>8</v>
      </c>
      <c r="D58" s="1" t="s">
        <v>182</v>
      </c>
      <c r="E58" s="1" t="s">
        <v>78</v>
      </c>
      <c r="F58" s="10" t="s">
        <v>17</v>
      </c>
      <c r="G58" s="1">
        <v>4</v>
      </c>
      <c r="H58" s="1" t="s">
        <v>183</v>
      </c>
      <c r="I58" s="1" t="s">
        <v>124</v>
      </c>
      <c r="J58" s="1" t="s">
        <v>146</v>
      </c>
      <c r="K58" s="1" t="s">
        <v>173</v>
      </c>
      <c r="M58" s="2">
        <f t="shared" si="2"/>
        <v>0</v>
      </c>
      <c r="N58" s="2">
        <f t="shared" si="3"/>
        <v>0</v>
      </c>
    </row>
    <row r="59" spans="2:14" x14ac:dyDescent="0.4">
      <c r="B59" s="1" t="s">
        <v>51</v>
      </c>
      <c r="C59" s="1" t="s">
        <v>12</v>
      </c>
      <c r="D59" s="1" t="s">
        <v>25</v>
      </c>
      <c r="E59" s="1" t="s">
        <v>107</v>
      </c>
      <c r="F59" s="10" t="s">
        <v>17</v>
      </c>
      <c r="G59" s="1">
        <v>4</v>
      </c>
      <c r="H59" s="1" t="s">
        <v>147</v>
      </c>
      <c r="I59" s="1" t="s">
        <v>124</v>
      </c>
      <c r="J59" s="1" t="s">
        <v>148</v>
      </c>
      <c r="M59" s="2">
        <f t="shared" si="2"/>
        <v>0</v>
      </c>
      <c r="N59" s="2">
        <f t="shared" si="3"/>
        <v>0</v>
      </c>
    </row>
    <row r="60" spans="2:14" x14ac:dyDescent="0.4">
      <c r="B60" s="1" t="s">
        <v>53</v>
      </c>
      <c r="C60" s="1" t="s">
        <v>10</v>
      </c>
      <c r="D60" s="1" t="s">
        <v>180</v>
      </c>
      <c r="F60" s="10" t="s">
        <v>17</v>
      </c>
      <c r="G60" s="1">
        <v>6</v>
      </c>
      <c r="H60" s="1" t="s">
        <v>181</v>
      </c>
      <c r="I60" s="1" t="s">
        <v>124</v>
      </c>
      <c r="M60" s="2">
        <f t="shared" si="2"/>
        <v>0</v>
      </c>
      <c r="N60" s="2">
        <f t="shared" si="3"/>
        <v>0</v>
      </c>
    </row>
    <row r="61" spans="2:14" x14ac:dyDescent="0.4">
      <c r="B61" s="1" t="s">
        <v>53</v>
      </c>
      <c r="C61" s="1" t="s">
        <v>8</v>
      </c>
      <c r="D61" s="1" t="s">
        <v>182</v>
      </c>
      <c r="E61" s="1" t="s">
        <v>145</v>
      </c>
      <c r="F61" s="10" t="s">
        <v>17</v>
      </c>
      <c r="G61" s="1">
        <v>1</v>
      </c>
      <c r="H61" s="1" t="s">
        <v>184</v>
      </c>
      <c r="I61" s="1" t="s">
        <v>124</v>
      </c>
      <c r="K61" s="1" t="s">
        <v>173</v>
      </c>
      <c r="M61" s="2">
        <f t="shared" si="2"/>
        <v>0</v>
      </c>
      <c r="N61" s="2">
        <f t="shared" si="3"/>
        <v>0</v>
      </c>
    </row>
    <row r="62" spans="2:14" x14ac:dyDescent="0.4">
      <c r="B62" s="1" t="s">
        <v>54</v>
      </c>
      <c r="C62" s="1" t="s">
        <v>8</v>
      </c>
      <c r="D62" s="1" t="s">
        <v>20</v>
      </c>
      <c r="E62" s="1" t="s">
        <v>98</v>
      </c>
      <c r="F62" s="10" t="s">
        <v>17</v>
      </c>
      <c r="G62" s="1">
        <v>3</v>
      </c>
      <c r="H62" s="1" t="s">
        <v>102</v>
      </c>
      <c r="I62" s="1" t="s">
        <v>124</v>
      </c>
      <c r="M62" s="2">
        <f t="shared" si="2"/>
        <v>0</v>
      </c>
      <c r="N62" s="2">
        <f t="shared" si="3"/>
        <v>0</v>
      </c>
    </row>
    <row r="63" spans="2:14" x14ac:dyDescent="0.4">
      <c r="B63" s="1" t="s">
        <v>54</v>
      </c>
      <c r="C63" s="1" t="s">
        <v>10</v>
      </c>
      <c r="D63" s="1" t="s">
        <v>71</v>
      </c>
      <c r="E63" s="1" t="s">
        <v>149</v>
      </c>
      <c r="F63" s="10" t="s">
        <v>17</v>
      </c>
      <c r="G63" s="1">
        <v>6</v>
      </c>
      <c r="H63" s="1" t="s">
        <v>101</v>
      </c>
      <c r="I63" s="1" t="s">
        <v>124</v>
      </c>
      <c r="M63" s="2">
        <f t="shared" si="2"/>
        <v>0</v>
      </c>
      <c r="N63" s="2">
        <f t="shared" si="3"/>
        <v>0</v>
      </c>
    </row>
    <row r="64" spans="2:14" x14ac:dyDescent="0.4">
      <c r="B64" s="1" t="s">
        <v>52</v>
      </c>
      <c r="C64" s="1" t="s">
        <v>10</v>
      </c>
      <c r="D64" s="1" t="s">
        <v>66</v>
      </c>
      <c r="F64" s="10" t="s">
        <v>17</v>
      </c>
      <c r="G64" s="1">
        <v>6</v>
      </c>
      <c r="H64" s="1" t="s">
        <v>101</v>
      </c>
      <c r="I64" s="1" t="s">
        <v>124</v>
      </c>
      <c r="J64" s="1" t="s">
        <v>150</v>
      </c>
      <c r="M64" s="2">
        <f t="shared" si="2"/>
        <v>0</v>
      </c>
      <c r="N64" s="2">
        <f t="shared" si="3"/>
        <v>0</v>
      </c>
    </row>
    <row r="65" spans="2:14" x14ac:dyDescent="0.4">
      <c r="B65" s="1" t="s">
        <v>52</v>
      </c>
      <c r="C65" s="1" t="s">
        <v>8</v>
      </c>
      <c r="D65" s="1" t="s">
        <v>131</v>
      </c>
      <c r="F65" s="10" t="s">
        <v>17</v>
      </c>
      <c r="G65" s="1">
        <v>2</v>
      </c>
      <c r="H65" s="1" t="s">
        <v>110</v>
      </c>
      <c r="I65" s="1" t="s">
        <v>124</v>
      </c>
      <c r="M65" s="2">
        <f t="shared" si="2"/>
        <v>0</v>
      </c>
      <c r="N65" s="2">
        <f t="shared" si="3"/>
        <v>0</v>
      </c>
    </row>
    <row r="66" spans="2:14" x14ac:dyDescent="0.4">
      <c r="B66" s="1" t="s">
        <v>52</v>
      </c>
      <c r="C66" s="1" t="s">
        <v>12</v>
      </c>
      <c r="D66" s="1" t="s">
        <v>14</v>
      </c>
      <c r="E66" s="1" t="s">
        <v>111</v>
      </c>
      <c r="F66" s="10" t="s">
        <v>17</v>
      </c>
      <c r="G66" s="1">
        <v>3</v>
      </c>
      <c r="H66" s="1" t="s">
        <v>151</v>
      </c>
      <c r="I66" s="1" t="s">
        <v>125</v>
      </c>
      <c r="J66" s="1" t="s">
        <v>112</v>
      </c>
      <c r="M66" s="2">
        <f t="shared" si="2"/>
        <v>0</v>
      </c>
      <c r="N66" s="2">
        <f t="shared" si="3"/>
        <v>0</v>
      </c>
    </row>
    <row r="67" spans="2:14" x14ac:dyDescent="0.4">
      <c r="B67" s="1" t="s">
        <v>55</v>
      </c>
      <c r="C67" s="1" t="s">
        <v>10</v>
      </c>
      <c r="D67" s="1" t="s">
        <v>4</v>
      </c>
      <c r="E67" s="1" t="s">
        <v>152</v>
      </c>
      <c r="F67" s="10" t="s">
        <v>17</v>
      </c>
      <c r="G67" s="1">
        <v>8</v>
      </c>
      <c r="H67" s="1" t="s">
        <v>101</v>
      </c>
      <c r="I67" s="1" t="s">
        <v>124</v>
      </c>
      <c r="M67" s="2">
        <f t="shared" si="2"/>
        <v>0</v>
      </c>
      <c r="N67" s="2">
        <f t="shared" si="3"/>
        <v>0</v>
      </c>
    </row>
    <row r="68" spans="2:14" x14ac:dyDescent="0.4">
      <c r="B68" s="1" t="s">
        <v>56</v>
      </c>
      <c r="C68" s="1" t="s">
        <v>10</v>
      </c>
      <c r="D68" s="1" t="s">
        <v>37</v>
      </c>
      <c r="F68" s="10" t="s">
        <v>17</v>
      </c>
      <c r="G68" s="1">
        <v>8</v>
      </c>
      <c r="H68" s="1" t="s">
        <v>101</v>
      </c>
      <c r="I68" s="1" t="s">
        <v>124</v>
      </c>
      <c r="J68" s="1" t="s">
        <v>150</v>
      </c>
      <c r="M68" s="2">
        <f t="shared" si="2"/>
        <v>0</v>
      </c>
      <c r="N68" s="2">
        <f t="shared" si="3"/>
        <v>0</v>
      </c>
    </row>
    <row r="69" spans="2:14" x14ac:dyDescent="0.4">
      <c r="B69" s="1" t="s">
        <v>56</v>
      </c>
      <c r="C69" s="1" t="s">
        <v>8</v>
      </c>
      <c r="D69" s="1" t="s">
        <v>68</v>
      </c>
      <c r="F69" s="10" t="s">
        <v>17</v>
      </c>
      <c r="G69" s="1">
        <v>1</v>
      </c>
      <c r="H69" s="1" t="s">
        <v>113</v>
      </c>
      <c r="I69" s="1" t="s">
        <v>124</v>
      </c>
      <c r="M69" s="2">
        <f t="shared" si="2"/>
        <v>0</v>
      </c>
      <c r="N69" s="2">
        <f t="shared" si="3"/>
        <v>0</v>
      </c>
    </row>
    <row r="70" spans="2:14" x14ac:dyDescent="0.4">
      <c r="B70" s="1" t="s">
        <v>106</v>
      </c>
      <c r="C70" s="1" t="s">
        <v>12</v>
      </c>
      <c r="D70" s="1" t="s">
        <v>26</v>
      </c>
      <c r="E70" s="1" t="s">
        <v>108</v>
      </c>
      <c r="F70" s="10" t="s">
        <v>17</v>
      </c>
      <c r="G70" s="1">
        <v>2</v>
      </c>
      <c r="H70" s="1" t="s">
        <v>186</v>
      </c>
      <c r="I70" s="1" t="s">
        <v>124</v>
      </c>
      <c r="J70" s="1" t="s">
        <v>109</v>
      </c>
      <c r="K70" s="1" t="s">
        <v>187</v>
      </c>
      <c r="M70" s="2">
        <f t="shared" si="2"/>
        <v>0</v>
      </c>
      <c r="N70" s="2">
        <f t="shared" si="3"/>
        <v>0</v>
      </c>
    </row>
    <row r="71" spans="2:14" x14ac:dyDescent="0.4">
      <c r="B71" s="1" t="s">
        <v>126</v>
      </c>
      <c r="C71" s="1" t="s">
        <v>8</v>
      </c>
      <c r="D71" s="1" t="s">
        <v>69</v>
      </c>
      <c r="E71" s="1" t="s">
        <v>129</v>
      </c>
      <c r="F71" s="10" t="s">
        <v>17</v>
      </c>
      <c r="G71" s="1">
        <v>2</v>
      </c>
      <c r="H71" s="1" t="s">
        <v>127</v>
      </c>
      <c r="I71" s="1" t="s">
        <v>125</v>
      </c>
      <c r="J71" s="1" t="s">
        <v>128</v>
      </c>
      <c r="K71" s="1" t="s">
        <v>168</v>
      </c>
      <c r="M71" s="2">
        <f t="shared" si="2"/>
        <v>0</v>
      </c>
      <c r="N71" s="2">
        <f t="shared" si="3"/>
        <v>0</v>
      </c>
    </row>
    <row r="73" spans="2:14" ht="21" x14ac:dyDescent="0.55000000000000004">
      <c r="M73" s="25">
        <f>SUM(M15:M71)</f>
        <v>0</v>
      </c>
      <c r="N73" s="25">
        <f>M73*1.21</f>
        <v>0</v>
      </c>
    </row>
    <row r="75" spans="2:14" ht="21" x14ac:dyDescent="0.55000000000000004">
      <c r="J75" s="26"/>
      <c r="K75" s="11"/>
      <c r="L75" s="27" t="s">
        <v>202</v>
      </c>
      <c r="M75" s="28">
        <v>0</v>
      </c>
      <c r="N75" s="28">
        <f>M75*1.21</f>
        <v>0</v>
      </c>
    </row>
    <row r="76" spans="2:14" ht="16" x14ac:dyDescent="0.45">
      <c r="D76" s="16" t="s">
        <v>200</v>
      </c>
      <c r="E76"/>
      <c r="F76" s="17"/>
      <c r="G76" s="18"/>
      <c r="H76" s="19"/>
    </row>
    <row r="77" spans="2:14" ht="16.5" thickBot="1" x14ac:dyDescent="0.5">
      <c r="D77"/>
      <c r="E77"/>
      <c r="F77" s="17"/>
      <c r="G77" s="18"/>
      <c r="H77" s="19"/>
    </row>
    <row r="78" spans="2:14" ht="17" thickBot="1" x14ac:dyDescent="0.5">
      <c r="D78" s="20" t="s">
        <v>196</v>
      </c>
      <c r="E78" s="20"/>
      <c r="F78" s="21"/>
      <c r="G78" s="22"/>
      <c r="H78" s="23"/>
    </row>
    <row r="79" spans="2:14" ht="17" thickBot="1" x14ac:dyDescent="0.5">
      <c r="D79" s="24" t="s">
        <v>197</v>
      </c>
      <c r="E79" s="20"/>
      <c r="F79" s="21"/>
      <c r="G79" s="22"/>
      <c r="H79" s="23"/>
    </row>
    <row r="80" spans="2:14" ht="17" thickBot="1" x14ac:dyDescent="0.5">
      <c r="D80" s="24" t="s">
        <v>198</v>
      </c>
      <c r="E80" s="20"/>
      <c r="F80" s="21"/>
      <c r="G80" s="22"/>
      <c r="H80" s="23"/>
    </row>
    <row r="81" spans="4:8" ht="17" thickBot="1" x14ac:dyDescent="0.5">
      <c r="D81" s="24" t="s">
        <v>199</v>
      </c>
      <c r="E81" s="20"/>
      <c r="F81" s="21"/>
      <c r="G81" s="22"/>
      <c r="H81" s="23"/>
    </row>
  </sheetData>
  <autoFilter ref="B14:N71" xr:uid="{680449FF-F826-4D0D-84BA-083DA487975D}">
    <sortState xmlns:xlrd2="http://schemas.microsoft.com/office/spreadsheetml/2017/richdata2" ref="B15:N71">
      <sortCondition ref="B14:B71"/>
    </sortState>
  </autoFilter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5d0c4-c213-4038-9cc1-375cdc149d80">
      <Terms xmlns="http://schemas.microsoft.com/office/infopath/2007/PartnerControls"/>
    </lcf76f155ced4ddcb4097134ff3c332f>
    <TaxCatchAll xmlns="921a863f-2158-4960-a699-56acc36deae6" xsi:nil="true"/>
    <_ip_UnifiedCompliancePolicyUIAction xmlns="http://schemas.microsoft.com/sharepoint/v3" xsi:nil="true"/>
    <_ip_UnifiedCompliancePolicyProperties xmlns="http://schemas.microsoft.com/sharepoint/v3" xsi:nil="true"/>
    <_dlc_DocId xmlns="921a863f-2158-4960-a699-56acc36deae6">HRSSK3YWNC4Z-65355166-779403</_dlc_DocId>
    <_dlc_DocIdUrl xmlns="921a863f-2158-4960-a699-56acc36deae6">
      <Url>https://rysebv.sharepoint.com/sites/BU/_layouts/15/DocIdRedir.aspx?ID=HRSSK3YWNC4Z-65355166-779403</Url>
      <Description>HRSSK3YWNC4Z-65355166-779403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64393A73AA943B6BFAC92BE1EB3C0" ma:contentTypeVersion="18" ma:contentTypeDescription="Een nieuw document maken." ma:contentTypeScope="" ma:versionID="8bab624c9bff3e28c7211c5aceeb6361">
  <xsd:schema xmlns:xsd="http://www.w3.org/2001/XMLSchema" xmlns:xs="http://www.w3.org/2001/XMLSchema" xmlns:p="http://schemas.microsoft.com/office/2006/metadata/properties" xmlns:ns1="http://schemas.microsoft.com/sharepoint/v3" xmlns:ns2="921a863f-2158-4960-a699-56acc36deae6" xmlns:ns3="eea5d0c4-c213-4038-9cc1-375cdc149d80" targetNamespace="http://schemas.microsoft.com/office/2006/metadata/properties" ma:root="true" ma:fieldsID="cd308d3082ab8055b20a473face7e6c0" ns1:_="" ns2:_="" ns3:_="">
    <xsd:import namespace="http://schemas.microsoft.com/sharepoint/v3"/>
    <xsd:import namespace="921a863f-2158-4960-a699-56acc36deae6"/>
    <xsd:import namespace="eea5d0c4-c213-4038-9cc1-375cdc149d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a863f-2158-4960-a699-56acc36deae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41a2edf-2520-4747-bdca-0eaa2b7378ca}" ma:internalName="TaxCatchAll" ma:showField="CatchAllData" ma:web="921a863f-2158-4960-a699-56acc36de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5d0c4-c213-4038-9cc1-375cdc149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16ff5da-4fde-4543-9aee-7bf5f3f88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EE7B4D-3454-42A9-852D-FA65703544E3}">
  <ds:schemaRefs>
    <ds:schemaRef ds:uri="eea5d0c4-c213-4038-9cc1-375cdc149d80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21a863f-2158-4960-a699-56acc36deae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C31D76A-2D0A-43A9-B1C9-4A5F17AF8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1a863f-2158-4960-a699-56acc36deae6"/>
    <ds:schemaRef ds:uri="eea5d0c4-c213-4038-9cc1-375cdc149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72E1B-61EA-4325-98DB-2014E7D507B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B2A4A0-1F69-4D35-9CE9-E6227D007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indicatie telling per code</vt:lpstr>
      <vt:lpstr>'indicatie telling per code'!Afdrukbereik</vt:lpstr>
      <vt:lpstr>'indicatie telling per code'!Afdruktitels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Geerke | Studio Feniks</dc:creator>
  <cp:lastModifiedBy>Gerine Hoorn | RYSE</cp:lastModifiedBy>
  <cp:lastPrinted>2025-07-04T14:36:22Z</cp:lastPrinted>
  <dcterms:created xsi:type="dcterms:W3CDTF">2024-11-04T11:26:01Z</dcterms:created>
  <dcterms:modified xsi:type="dcterms:W3CDTF">2025-07-04T14:36:39Z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0x010100EBD64393A73AA943B6BFAC92BE1EB3C0</vt:lpwstr>
  </property>
  <property fmtid="{D5CDD505-2E9C-101B-9397-08002B2CF9AE}" pid="3" name="MediaServiceImageTags">
    <vt:lpwstr/>
  </property>
  <property fmtid="{D5CDD505-2E9C-101B-9397-08002B2CF9AE}" pid="4" name="_dlc_DocIdItemGuid">
    <vt:lpwstr>817abd08-0b82-422f-b813-90efee6f850a</vt:lpwstr>
  </property>
</Properties>
</file>