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OVO/Schoonmaak 2024/3. Leidraad/"/>
    </mc:Choice>
  </mc:AlternateContent>
  <xr:revisionPtr revIDLastSave="386" documentId="13_ncr:1_{8357FDCF-8A4D-4C9C-8F00-6555D001A190}" xr6:coauthVersionLast="47" xr6:coauthVersionMax="47" xr10:uidLastSave="{8E52DD56-8295-473D-9A38-0C7EAF45ABCA}"/>
  <bookViews>
    <workbookView xWindow="28680" yWindow="-120" windowWidth="29040" windowHeight="15720" xr2:uid="{00000000-000D-0000-FFFF-FFFF00000000}"/>
  </bookViews>
  <sheets>
    <sheet name="KPI scoringsmodel" sheetId="4" r:id="rId1"/>
  </sheets>
  <definedNames>
    <definedName name="_xlnm.Print_Area" localSheetId="0">'KPI scoringsmodel'!$A$1:$S$67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0" i="4" l="1"/>
  <c r="K14" i="4" l="1"/>
  <c r="M14" i="4"/>
  <c r="O14" i="4"/>
  <c r="Q14" i="4"/>
  <c r="K15" i="4"/>
  <c r="M15" i="4"/>
  <c r="O15" i="4"/>
  <c r="Q15" i="4"/>
  <c r="H46" i="4"/>
  <c r="H24" i="4"/>
  <c r="B6" i="4"/>
  <c r="B8" i="4" s="1"/>
  <c r="B10" i="4" s="1"/>
  <c r="B12" i="4" s="1"/>
  <c r="B14" i="4" s="1"/>
  <c r="B16" i="4" s="1"/>
  <c r="B18" i="4" l="1"/>
  <c r="B20" i="4" s="1"/>
  <c r="B22" i="4" s="1"/>
  <c r="B26" i="4" s="1"/>
  <c r="B33" i="4" s="1"/>
  <c r="B35" i="4" s="1"/>
  <c r="B38" i="4" s="1"/>
  <c r="B40" i="4" s="1"/>
  <c r="B42" i="4" s="1"/>
  <c r="B44" i="4" s="1"/>
  <c r="B48" i="4" s="1"/>
  <c r="B50" i="4" s="1"/>
  <c r="B52" i="4" s="1"/>
  <c r="B57" i="4" s="1"/>
  <c r="B59" i="4" s="1"/>
  <c r="K31" i="4"/>
  <c r="M31" i="4"/>
  <c r="O31" i="4"/>
  <c r="Q31" i="4"/>
  <c r="H55" i="4" l="1"/>
  <c r="Q43" i="4"/>
  <c r="O43" i="4"/>
  <c r="M43" i="4"/>
  <c r="K43" i="4"/>
  <c r="Q42" i="4"/>
  <c r="O42" i="4"/>
  <c r="M42" i="4"/>
  <c r="K42" i="4"/>
  <c r="Q41" i="4"/>
  <c r="O41" i="4"/>
  <c r="M41" i="4"/>
  <c r="K41" i="4"/>
  <c r="Q40" i="4"/>
  <c r="O40" i="4"/>
  <c r="M40" i="4"/>
  <c r="K40" i="4"/>
  <c r="Q45" i="4"/>
  <c r="O45" i="4"/>
  <c r="M45" i="4"/>
  <c r="K45" i="4"/>
  <c r="Q44" i="4"/>
  <c r="O44" i="4"/>
  <c r="M44" i="4"/>
  <c r="K44" i="4"/>
  <c r="Q23" i="4"/>
  <c r="O23" i="4"/>
  <c r="M23" i="4"/>
  <c r="K23" i="4"/>
  <c r="Q22" i="4"/>
  <c r="O22" i="4"/>
  <c r="M22" i="4"/>
  <c r="K22" i="4"/>
  <c r="Q19" i="4"/>
  <c r="O19" i="4"/>
  <c r="M19" i="4"/>
  <c r="K19" i="4"/>
  <c r="Q18" i="4"/>
  <c r="O18" i="4"/>
  <c r="M18" i="4"/>
  <c r="K18" i="4"/>
  <c r="Q13" i="4"/>
  <c r="O13" i="4"/>
  <c r="M13" i="4"/>
  <c r="K13" i="4"/>
  <c r="Q12" i="4"/>
  <c r="O12" i="4"/>
  <c r="M12" i="4"/>
  <c r="K12" i="4"/>
  <c r="Q11" i="4"/>
  <c r="O11" i="4"/>
  <c r="M11" i="4"/>
  <c r="K11" i="4"/>
  <c r="Q10" i="4"/>
  <c r="O10" i="4"/>
  <c r="M10" i="4"/>
  <c r="K10" i="4"/>
  <c r="Q51" i="4" l="1"/>
  <c r="O51" i="4"/>
  <c r="M51" i="4"/>
  <c r="K51" i="4"/>
  <c r="Q50" i="4"/>
  <c r="O50" i="4"/>
  <c r="M50" i="4"/>
  <c r="K50" i="4"/>
  <c r="K72" i="4" l="1"/>
  <c r="M72" i="4"/>
  <c r="O72" i="4"/>
  <c r="Q72" i="4"/>
  <c r="K71" i="4"/>
  <c r="M71" i="4"/>
  <c r="O71" i="4"/>
  <c r="Q71" i="4"/>
  <c r="K70" i="4"/>
  <c r="M70" i="4"/>
  <c r="O70" i="4"/>
  <c r="Q70" i="4"/>
  <c r="K69" i="4"/>
  <c r="M69" i="4"/>
  <c r="O69" i="4"/>
  <c r="Q69" i="4"/>
  <c r="Q39" i="4"/>
  <c r="O39" i="4"/>
  <c r="M39" i="4"/>
  <c r="K39" i="4"/>
  <c r="Q38" i="4"/>
  <c r="O38" i="4"/>
  <c r="M38" i="4"/>
  <c r="K38" i="4"/>
  <c r="Q32" i="4"/>
  <c r="O32" i="4"/>
  <c r="M32" i="4"/>
  <c r="K32" i="4"/>
  <c r="Q30" i="4"/>
  <c r="O30" i="4"/>
  <c r="M30" i="4"/>
  <c r="K30" i="4"/>
  <c r="Q76" i="4"/>
  <c r="O76" i="4"/>
  <c r="M76" i="4"/>
  <c r="K76" i="4"/>
  <c r="Q75" i="4"/>
  <c r="O75" i="4"/>
  <c r="M75" i="4"/>
  <c r="K75" i="4"/>
  <c r="Q74" i="4"/>
  <c r="O74" i="4"/>
  <c r="M74" i="4"/>
  <c r="K74" i="4"/>
  <c r="Q73" i="4"/>
  <c r="O73" i="4"/>
  <c r="M73" i="4"/>
  <c r="K73" i="4"/>
  <c r="H61" i="4"/>
  <c r="H64" i="4" s="1"/>
  <c r="Q60" i="4"/>
  <c r="O60" i="4"/>
  <c r="M60" i="4"/>
  <c r="K60" i="4"/>
  <c r="Q59" i="4"/>
  <c r="O59" i="4"/>
  <c r="M59" i="4"/>
  <c r="K59" i="4"/>
  <c r="K57" i="4" l="1"/>
  <c r="M57" i="4"/>
  <c r="O57" i="4"/>
  <c r="K52" i="4"/>
  <c r="M52" i="4"/>
  <c r="O52" i="4"/>
  <c r="K53" i="4"/>
  <c r="M53" i="4"/>
  <c r="O53" i="4"/>
  <c r="K54" i="4"/>
  <c r="M54" i="4"/>
  <c r="O54" i="4"/>
  <c r="K48" i="4"/>
  <c r="M48" i="4"/>
  <c r="O48" i="4"/>
  <c r="K49" i="4"/>
  <c r="M49" i="4"/>
  <c r="O49" i="4"/>
  <c r="K26" i="4"/>
  <c r="M26" i="4"/>
  <c r="O26" i="4"/>
  <c r="K27" i="4"/>
  <c r="M27" i="4"/>
  <c r="O27" i="4"/>
  <c r="K28" i="4"/>
  <c r="M28" i="4"/>
  <c r="O28" i="4"/>
  <c r="K29" i="4"/>
  <c r="M29" i="4"/>
  <c r="O29" i="4"/>
  <c r="K77" i="4"/>
  <c r="M77" i="4"/>
  <c r="O77" i="4"/>
  <c r="K78" i="4"/>
  <c r="M78" i="4"/>
  <c r="O78" i="4"/>
  <c r="K33" i="4"/>
  <c r="M33" i="4"/>
  <c r="O33" i="4"/>
  <c r="K34" i="4"/>
  <c r="M34" i="4"/>
  <c r="O34" i="4"/>
  <c r="K35" i="4"/>
  <c r="M35" i="4"/>
  <c r="O35" i="4"/>
  <c r="K36" i="4"/>
  <c r="M36" i="4"/>
  <c r="O36" i="4"/>
  <c r="K37" i="4"/>
  <c r="M37" i="4"/>
  <c r="O37" i="4"/>
  <c r="K4" i="4"/>
  <c r="M4" i="4"/>
  <c r="O4" i="4"/>
  <c r="K5" i="4"/>
  <c r="M5" i="4"/>
  <c r="O5" i="4"/>
  <c r="K6" i="4"/>
  <c r="M6" i="4"/>
  <c r="O6" i="4"/>
  <c r="K7" i="4"/>
  <c r="M7" i="4"/>
  <c r="O7" i="4"/>
  <c r="K8" i="4"/>
  <c r="M8" i="4"/>
  <c r="O8" i="4"/>
  <c r="K9" i="4"/>
  <c r="M9" i="4"/>
  <c r="O9" i="4"/>
  <c r="K16" i="4"/>
  <c r="M16" i="4"/>
  <c r="O16" i="4"/>
  <c r="K17" i="4"/>
  <c r="M17" i="4"/>
  <c r="O17" i="4"/>
  <c r="K20" i="4"/>
  <c r="M20" i="4"/>
  <c r="O20" i="4"/>
  <c r="K21" i="4"/>
  <c r="M21" i="4"/>
  <c r="O21" i="4"/>
  <c r="Q58" i="4"/>
  <c r="Q57" i="4"/>
  <c r="Q54" i="4"/>
  <c r="Q53" i="4"/>
  <c r="Q52" i="4"/>
  <c r="Q49" i="4"/>
  <c r="Q48" i="4"/>
  <c r="Q37" i="4"/>
  <c r="Q36" i="4"/>
  <c r="Q35" i="4"/>
  <c r="Q34" i="4"/>
  <c r="Q33" i="4"/>
  <c r="Q78" i="4"/>
  <c r="Q77" i="4"/>
  <c r="Q29" i="4"/>
  <c r="Q28" i="4"/>
  <c r="Q27" i="4"/>
  <c r="Q26" i="4"/>
  <c r="Q21" i="4"/>
  <c r="Q20" i="4"/>
  <c r="Q17" i="4"/>
  <c r="Q16" i="4"/>
  <c r="Q9" i="4"/>
  <c r="Q8" i="4"/>
  <c r="Q7" i="4"/>
  <c r="Q6" i="4"/>
  <c r="Q5" i="4"/>
  <c r="Q4" i="4"/>
  <c r="O58" i="4"/>
  <c r="M58" i="4"/>
  <c r="K58" i="4"/>
  <c r="P61" i="4" l="1"/>
  <c r="J61" i="4"/>
  <c r="L61" i="4"/>
  <c r="N61" i="4"/>
  <c r="J46" i="4"/>
  <c r="J55" i="4"/>
  <c r="N55" i="4"/>
  <c r="L55" i="4"/>
  <c r="P55" i="4"/>
  <c r="P46" i="4"/>
  <c r="N46" i="4"/>
  <c r="L46" i="4"/>
  <c r="J24" i="4" l="1"/>
  <c r="J64" i="4" s="1"/>
  <c r="J66" i="4" s="1"/>
  <c r="P24" i="4"/>
  <c r="P64" i="4" s="1"/>
  <c r="P66" i="4" s="1"/>
  <c r="N24" i="4"/>
  <c r="N64" i="4" s="1"/>
  <c r="N66" i="4" s="1"/>
  <c r="L24" i="4"/>
  <c r="L64" i="4" s="1"/>
  <c r="L66" i="4" s="1"/>
</calcChain>
</file>

<file path=xl/sharedStrings.xml><?xml version="1.0" encoding="utf-8"?>
<sst xmlns="http://schemas.openxmlformats.org/spreadsheetml/2006/main" count="250" uniqueCount="155">
  <si>
    <t>Logboek</t>
  </si>
  <si>
    <t>Werkkleding</t>
  </si>
  <si>
    <t>KPI nr.</t>
  </si>
  <si>
    <t>Norm</t>
  </si>
  <si>
    <t>Per kwartaal</t>
  </si>
  <si>
    <t>Scorings-mogelijkheden</t>
  </si>
  <si>
    <t>Score Q1</t>
  </si>
  <si>
    <t>Score Q2</t>
  </si>
  <si>
    <t>Score Q3</t>
  </si>
  <si>
    <t>Score Q4</t>
  </si>
  <si>
    <t>Inzet vaste medewerkers</t>
  </si>
  <si>
    <t>Opleidingseisen personeel</t>
  </si>
  <si>
    <t>Verklaring Omtrent Gedrag (VOG)</t>
  </si>
  <si>
    <t>Iedere medewerker draagt herkenbare, nette en deugdelijke werkkleding tijdens de uitvoering van de werkzaamheden.</t>
  </si>
  <si>
    <t>Kwaliteitscontroles DKS</t>
  </si>
  <si>
    <t>Verbeterplannen</t>
  </si>
  <si>
    <t>Betreding en sluiten van gebouwen en alarm</t>
  </si>
  <si>
    <t>Evaluaties en verslaglegging</t>
  </si>
  <si>
    <t>Klachten en afhandeling</t>
  </si>
  <si>
    <t>Correcte facturering</t>
  </si>
  <si>
    <t>TOTAAL SCORE</t>
  </si>
  <si>
    <t>Score</t>
  </si>
  <si>
    <t xml:space="preserve">Onderwerp: Personeel </t>
  </si>
  <si>
    <t>Onderwerp: Uitvoering</t>
  </si>
  <si>
    <t>Onderwerp: Communicatie en evaluatie</t>
  </si>
  <si>
    <t>Onderwerp: Financieel</t>
  </si>
  <si>
    <t>Wie dient KPI aan te tonen?</t>
  </si>
  <si>
    <t>Bewijs aanleveren?</t>
  </si>
  <si>
    <t>Ja</t>
  </si>
  <si>
    <t>Nee</t>
  </si>
  <si>
    <t>Ja, af te tekenen lijst door medewerkers</t>
  </si>
  <si>
    <t>Ja, resultaten overhandigen aan opdrachtgever, inclusief totalisatie van de uitgevoerde DKS metingen</t>
  </si>
  <si>
    <t>Oplevering samen met opdrachtgever</t>
  </si>
  <si>
    <t>Maximale score</t>
  </si>
  <si>
    <t>Inzet uren</t>
  </si>
  <si>
    <t>Belevingsmeting</t>
  </si>
  <si>
    <t>Contractafspraken</t>
  </si>
  <si>
    <t>Werkroosters dagelijks</t>
  </si>
  <si>
    <t>Werkplanning periodiek</t>
  </si>
  <si>
    <t>Ja, rapportage aanleveren</t>
  </si>
  <si>
    <t>Ja, eenmalig overleggen  of bevestiging vanuit HR SMB</t>
  </si>
  <si>
    <t>De uitkomst van de kwaliteitsmeting(en) bevat geen onvoldoende(s)/afkeur(en).</t>
  </si>
  <si>
    <t>Managementrapportage</t>
  </si>
  <si>
    <t>Score per kwartaal</t>
  </si>
  <si>
    <t>Opmerking SMB</t>
  </si>
  <si>
    <t>Inzet jeugd, leerlingen en ouders van leerlingen</t>
  </si>
  <si>
    <t>De inzet van jeugdigen (jonger dan 22 jaar) is niet meer dan 10%. De inzet van eigen leerlingen en ouders van leerlingen is niet toegestaan.</t>
  </si>
  <si>
    <t>Flexpool</t>
  </si>
  <si>
    <t>In- en uitruimen</t>
  </si>
  <si>
    <t>Opdrachtnemer is verantwoordelijk voor het in- en uitruimen van de inventaris van de ruimten. Alle ruimten dienen na het inruimen op dezelfde wijze te zijn ingericht als vóór het uitruimen het geval was.</t>
  </si>
  <si>
    <t>Inzet medewerkers SROI</t>
  </si>
  <si>
    <t>De medewerkers SROI is conform afspraak contract.                            Percentage &lt;&gt; conform PVE / inschrijving SMB.</t>
  </si>
  <si>
    <t>Alle evaluaties zijn uitgevoerd en genotuleerd. Daarnaast zijn de actiepunten uitgevoerd door SMB.</t>
  </si>
  <si>
    <t>Maximaal 2 overleggen gemist of niet genotuleerd of actiepunten niet uitgevoerd.</t>
  </si>
  <si>
    <t>De rapportage is tijdig verstuurd. Alle onderwerpen zijn opgenomen en/of onderbouwd.</t>
  </si>
  <si>
    <t>De rapportage is niet tijdig verstuurd of niet alle onderwerpen zijn opgenomen / onderbouwd.</t>
  </si>
  <si>
    <t>SMB (in de management-rapportage)</t>
  </si>
  <si>
    <t>Zie het Programma van Eisen  voor de werking van het KPI-model.</t>
  </si>
  <si>
    <t>Planning is vastgelegd en de werkzaamheden worden/zijn uitgevoerd conform deze planning. De planning is in bezit van de CP per locatie en wordt afgestemd met Opdrachtgever.</t>
  </si>
  <si>
    <t>Planning is niet vastgelegd, werkzaamheden worden/zijn niet uitgevoerd conform deze planning, planning is niet in bezit van de CP per locatie en/of de planning is niet afgestemd met Opdrachtgever.</t>
  </si>
  <si>
    <t>Instructie nieuw ingezet personeel</t>
  </si>
  <si>
    <t>In ieder gebouw is een (digitaal) logboek, waarin dagelijks door SMB wordt geschreven (op- en of aanmerkingen of paraaf “voor gezien”).</t>
  </si>
  <si>
    <t>- Klachten over het reguliere schoonmaakproces worden op werkdagen binnen 24 uur hersteld;
- Bij ernstige verstoringen, waaronder calamiteiten, geldt een reactietijd van 1 uur;
- Van alle ontvangen klachten worden op werkdagen binnen 24 uur zowel een maatregel als een opvolging teruggekoppeld; 
- Alle klachten die per email, per telefoon of in een formeel overleg worden gemeld, dienen door Opdrachtnemer te worden geregistreerd, inclusief maatregel en opvolging én dienen opgenomen te worden in de managementrapportage.</t>
  </si>
  <si>
    <t>Alle schoonmaakmedewerkers (op de werkkar) en alle contactpersonen van Opdrachtgever beschikken over een actueel werkprogramma, overeenkomstig het prijzenblad, en handelen naar het werkprogramma.</t>
  </si>
  <si>
    <t>Alle toezeggingen die door SMB zijn gedaan in de beantwoording van de open vragen worden nagekomen door SMB. Deze KPI wordt na definitieve gunning uitgewerkt.</t>
  </si>
  <si>
    <t>De objectleider is in het bezit van diploma "Basisopleiding Schoonmaken", "Basisopleiding Direct Leidinggevenden (niveau 1)" of vergelijkbaar, en SVS-diploma "DKS+" of vergelijkbaar.</t>
  </si>
  <si>
    <t>Indien het vaste personeel van Opdrachtnemer verhinderd is, dienen er vaste invalkrachten (flexpool) door Opdrachtnemer ingezet te worden. Deze invalkrachten dienen van te voren bekend te zijn met het gebouw en de daarbij behorende afspraken over de uitvoering van de schoonmaak binnen het betreffende gebouw.</t>
  </si>
  <si>
    <t>Minimaal éénmaal per maand wordt voor alle (taken) in de locaties een DKS meting door opdrachtnemer uitgevoerd, rapportages worden opgestuurd naar opdrachtgever.</t>
  </si>
  <si>
    <t>Kwaliteitsmeting (VSR methodiek)</t>
  </si>
  <si>
    <t>Tweemaal per jaar wordt een belevingsmeting uitgevoerd door Inkada.</t>
  </si>
  <si>
    <t>Oplevering specialistisch periodiek onderhoud</t>
  </si>
  <si>
    <t>Alle periodieke werkzaamheden (vloer, glas, inventaris en dieptereiniging sanitair) zijn ingepland en vastgelegd in een jaarplanning en SMB voert de werkzaamheden uit conform deze planning. Alle contactpersonen van Opdrachtgever beschikken over de jaarplanning. De planning wordt bij (tactisch / strategisch) overleg afgestemd met Opdrachtgever.</t>
  </si>
  <si>
    <t>Na uitvoering van specialistisch periodiek onderhoud (vloer, glas, inventaris en dieptereiniging sanitair) voert SMB een controle uit om vervolgens aan de aangewezen vertegenwoordiger van opdrachtgever op te leveren.</t>
  </si>
  <si>
    <t>Bij onvoldoende op een externe (kwaliteits)controle levert SMB binnen één week een verbeterplan aan.</t>
  </si>
  <si>
    <t>Totaal uitvoering</t>
  </si>
  <si>
    <t>Totaal personeel</t>
  </si>
  <si>
    <t>Totaal communicatie en evaluatie</t>
  </si>
  <si>
    <t>Totaal financieel</t>
  </si>
  <si>
    <t>Meer dan 4 locaties hebben een onvoldoende/afkeur.</t>
  </si>
  <si>
    <t>Werkprogramma's zijn conform het prijzenblad, aanwezig op elke werkkar en in bezit van de CP per locatie en er wordt naar gehandeld.</t>
  </si>
  <si>
    <t>Werkprogramma's niet conform het prijzenblad, niet op werkkar, niet in bezit van CP per locatie en/of er wordt niet naar gehandeld.</t>
  </si>
  <si>
    <t>Maximaal één klacht per locatie, tijdig opgelost en teruggekoppeld.</t>
  </si>
  <si>
    <t>Iedere medewerker beschikt binnen 12 maanden na indiensttreding over een RAS-diploma of gelijkwaardig.</t>
  </si>
  <si>
    <t>Minimaal 90% van de medewerkers werken 6 maanden of langer op de locatie(s).</t>
  </si>
  <si>
    <t>Op locaties waar SMB verantwoordelijk is voor het openen of afsluiten en/of het in- of uitschakelen van het alarm, geschiedt dit zonder verwijtbare incidenten. Verwijtbaar houdt in een alarm door fout/vergissing van medewerker SMB.</t>
  </si>
  <si>
    <t>Voor iedere medewerker is vóór tewerkstelling, een VOG verstrekt.</t>
  </si>
  <si>
    <t>De facturen zijn tijdig ingediend en correct gefactureerd. Eventuele regiewerkzaamheden worden gefactureerd middels werkbonnen met handtekening van opdrachtgever.</t>
  </si>
  <si>
    <t>De inzet van de uren is conform inschrijving van SMB.</t>
  </si>
  <si>
    <t>Alle facturen zijn tijdig en correct.</t>
  </si>
  <si>
    <t>Eén of meerdere facturen niet tijdig of correct.</t>
  </si>
  <si>
    <t>Alle uren zijn gewerkt en conform contract ingezet.</t>
  </si>
  <si>
    <t>Eén of meerdere gebouwen worden de uren niet conform contract ingezet.</t>
  </si>
  <si>
    <t>Méér dan één klacht per locatie én/of niet alle klachten tijdig opgelost en teruggekoppeld.</t>
  </si>
  <si>
    <t>Geen klachten.</t>
  </si>
  <si>
    <t>Werkzaamheden zijn niet volgens afspraak opgeleverd.</t>
  </si>
  <si>
    <t>Alle werkzaamheden zijn volgens afspraak opgeleverd.</t>
  </si>
  <si>
    <t>De ruimten zijn bij het uitvoeren van specialistisch vloeronderhoud niet in- en uitgeruimd en/of niet op dezelfde wijze weer ingericht.</t>
  </si>
  <si>
    <t>De ruimten zijn bij het uitvoeren van specialistisch vloeronderhoud in- en uitgeruimd en vervolgens op dezelfde wijze weer ingericht.</t>
  </si>
  <si>
    <t>Méér dan 3 incidenten.</t>
  </si>
  <si>
    <t>Maximaal 3 incidenten.</t>
  </si>
  <si>
    <t>Géén incidenten.</t>
  </si>
  <si>
    <t>Het (digitale) logboek is niet op alle locaties aanwezig of wordt niet dagelijks gebruikt.</t>
  </si>
  <si>
    <t>Het (digitale) logboek is op alle locaties aanwezig en wordt dagelijks gebruikt.</t>
  </si>
  <si>
    <t>2 of meer van de toezeggingen zijn niet uitgevoerd/nagekomen.</t>
  </si>
  <si>
    <t>1 van de toezeggingen is niet uitgevoerd / nagekomen.</t>
  </si>
  <si>
    <t>Alle toezeggingen zijn uitgevoerd en nagekomen.</t>
  </si>
  <si>
    <t>Voor iedere onvoldoende tijdig een plan.</t>
  </si>
  <si>
    <t>Niet voor iedere onvoldoende een plan.</t>
  </si>
  <si>
    <t>De uitkomst van de belevingsmeting is uitstekend.</t>
  </si>
  <si>
    <t>De uitkomst van de belevingsmeting is goed.</t>
  </si>
  <si>
    <t>De uitkomst van de belevingsmeting is voldoende.</t>
  </si>
  <si>
    <t>De uitkomst van de belevingsmeting is onvoldoende/slecht.</t>
  </si>
  <si>
    <t>Tussen de 3 en 4 locaties hebben een onvoldoende/afkeur.</t>
  </si>
  <si>
    <t>Tussen de 1 en 2 locaties hebben een onvoldoende/afkeur.</t>
  </si>
  <si>
    <t>Minder dan 25% van de DKS metingen uitgevoerd.</t>
  </si>
  <si>
    <t>Tussen 25% en 49,9% van de DKS metingen uitgevoerd.</t>
  </si>
  <si>
    <t>Tussen 50% en 99,9 % van de DKS metingen uitgevoerd .</t>
  </si>
  <si>
    <t>Alle DKS metingen uitgevoerd (100%).</t>
  </si>
  <si>
    <t>Minder dan afgesproken percentage.</t>
  </si>
  <si>
    <t>Afgesproken percentage of meer.</t>
  </si>
  <si>
    <t>Alle medewerkers dragen werkkleding.</t>
  </si>
  <si>
    <t>Niet alle medewerkers dragen werkkleding.</t>
  </si>
  <si>
    <t>Opdrachtnemer werkt niet met vaste invalskrachten en/of de invalskrachten zijn niet bekend met het gebouw en/of de daarbij horende afspraken over de uitvoering van de schoonmaak.</t>
  </si>
  <si>
    <t>Opdrachtnemer werkt met vaste invalskrachten welke bekend zijn met het gebouw en de daarbij horende afspraken over de uitvoering van de schoonmaak.</t>
  </si>
  <si>
    <t>Niet voor iedere medewerker verstrekt.</t>
  </si>
  <si>
    <t>Voor iedere medewerker verstrekt.</t>
  </si>
  <si>
    <t>Bij één of meerdere locaties zijn geen medewerkers BHV getraind.</t>
  </si>
  <si>
    <t>Per locatie is minimaal één medewerker BHV getraind.</t>
  </si>
  <si>
    <t>Er wordt meer dan 10% jeugdigen ingezet en/of er worden eigen leerlingen of ouders van leerlingen ingezet.</t>
  </si>
  <si>
    <t>Er wordt niet meer dan 10% jeugdigen ingezet en er worden geen eigen leerlingen of ouders van leerlingen ingezet.</t>
  </si>
  <si>
    <t>Medewerker ongediplomeerd.</t>
  </si>
  <si>
    <t>Medewerker gediplomeerd.</t>
  </si>
  <si>
    <t>Iedere medewerker gediplomeerd.</t>
  </si>
  <si>
    <t>Niet iedere medewerker tijdig gediplomeerd.</t>
  </si>
  <si>
    <t>Iedere medewerker geïnstrueerd.</t>
  </si>
  <si>
    <t>Niet iedere medewerker tijdig geïnstrueerd.</t>
  </si>
  <si>
    <t>90% of meer dan afgesproken aantal.</t>
  </si>
  <si>
    <t>Minder dan afgesproken aantal.</t>
  </si>
  <si>
    <t>Opleidingseisen leidinggevende</t>
  </si>
  <si>
    <t xml:space="preserve">Iedere medewerker heeft bij aanvang van de werkzaamheden bij opdrachtgever een schoonmaak-instructie gekregen. De schoonmaakinstructie is onder andere gericht op het programma van eisen en het werkprogramma. </t>
  </si>
  <si>
    <t>Bijlage 6. KPI-scoringsmodel - Stichting OVO</t>
  </si>
  <si>
    <t>Looptijd contract: 1 januari 2026 - 31 december 2029. Optiejaren: &lt;&gt;
Opdrachtnemer / SMB: &lt;&gt;</t>
  </si>
  <si>
    <t>Opmerking Stichting OVO</t>
  </si>
  <si>
    <t>Stichting OVO</t>
  </si>
  <si>
    <t>SMB / Stichting OVO</t>
  </si>
  <si>
    <t>SMB (in de management-rapportage) en Stichting OVO</t>
  </si>
  <si>
    <t>Eenmaal per kwartaal wordt voor de locatie(s) de kwaliteit volgens de VSR-KMS methodiek door een onafhankelijk inkoopadviesbureau vastgesteld.</t>
  </si>
  <si>
    <t>Onafhankelijk inkoopadviesbureau (tijdens kwaliteitsmeting) en Stichting OVO</t>
  </si>
  <si>
    <t>Stichting OVO of Onafhankelijk inkoopadviesbureau</t>
  </si>
  <si>
    <t>Optionele KPI's (deze worden mogelijk gedurende de looptijd van de overeenkomst toegevoegd aan deze bijlage)</t>
  </si>
  <si>
    <t>Onafhankelijk inkoopadviesbureau / Stichting OVO</t>
  </si>
  <si>
    <t>BHV</t>
  </si>
  <si>
    <t xml:space="preserve">Opdrachtnemer dient te allen tijde zorg te dragen voor een BHV'er (per locatie) inclusief jaarlijkse herhalingscursussen. Bij locaties waar minder dan drie medewerkers van opdrachtnemer werkzaam zijn, is bovenstaande niet van toepassing en dient opdrachtnemer een noodknop-/alarmsysteem te implementeren. </t>
  </si>
  <si>
    <t>De managementrapportage zoals beschreven in 93 wordt tijdig en volledig aangeleverd.</t>
  </si>
  <si>
    <t>Overleg vindt plaats zoals beschreven in eis 87.
SMB initieërt, plant en notuleert deze overleggen. De actiepunten worden daarnaast uitgevoerd door SMB.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</si>
</sst>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0"/>
      <name val="Arial"/>
      <family val="2"/>
    </font>
    <font>
      <sz val="11"/>
      <color theme="1"/>
      <name val="Calibri"/>
      <family val="2"/>
      <scheme val="minor"/>
    </font>
    <font>
      <sz val="11"/>
      <color theme="1"/>
      <name val="Aptos"/>
      <family val="2"/>
    </font>
    <font>
      <b/>
      <sz val="9"/>
      <color theme="1"/>
      <name val="Aptos"/>
      <family val="2"/>
    </font>
    <font>
      <sz val="9"/>
      <color theme="1"/>
      <name val="Aptos"/>
      <family val="2"/>
    </font>
    <font>
      <b/>
      <sz val="9"/>
      <color theme="0"/>
      <name val="Aptos"/>
      <family val="2"/>
    </font>
    <font>
      <sz val="9"/>
      <name val="Aptos"/>
      <family val="2"/>
    </font>
    <font>
      <b/>
      <sz val="9"/>
      <name val="Aptos"/>
      <family val="2"/>
    </font>
    <font>
      <b/>
      <sz val="9"/>
      <color rgb="FF000000"/>
      <name val="Aptos"/>
      <family val="2"/>
    </font>
    <font>
      <b/>
      <sz val="14"/>
      <color theme="1"/>
      <name val="Aptos"/>
      <family val="2"/>
    </font>
    <font>
      <b/>
      <sz val="11"/>
      <color theme="0"/>
      <name val="Aptos"/>
      <family val="2"/>
    </font>
    <font>
      <b/>
      <sz val="11"/>
      <color theme="1"/>
      <name val="Aptos"/>
      <family val="2"/>
    </font>
  </fonts>
  <fills count="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249977111117893"/>
        <bgColor indexed="64"/>
      </patternFill>
    </fill>
    <fill>
      <patternFill patternType="solid">
        <fgColor rgb="FF2B4155"/>
        <bgColor indexed="64"/>
      </patternFill>
    </fill>
  </fills>
  <borders count="11">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s>
  <cellStyleXfs count="4">
    <xf numFmtId="0" fontId="0" fillId="0" borderId="0"/>
    <xf numFmtId="0" fontId="1" fillId="0" borderId="0"/>
    <xf numFmtId="9" fontId="2" fillId="0" borderId="0" applyFont="0" applyFill="0" applyBorder="0" applyAlignment="0" applyProtection="0"/>
    <xf numFmtId="0" fontId="2" fillId="0" borderId="0"/>
  </cellStyleXfs>
  <cellXfs count="98">
    <xf numFmtId="0" fontId="0" fillId="0" borderId="0" xfId="0"/>
    <xf numFmtId="0" fontId="3" fillId="0" borderId="0" xfId="0" applyFont="1"/>
    <xf numFmtId="0" fontId="3" fillId="2" borderId="0" xfId="0" applyFont="1" applyFill="1"/>
    <xf numFmtId="0" fontId="5" fillId="0" borderId="0" xfId="0" applyFont="1" applyAlignment="1">
      <alignment horizontal="center"/>
    </xf>
    <xf numFmtId="0" fontId="5" fillId="0" borderId="0" xfId="0" applyFont="1"/>
    <xf numFmtId="0" fontId="5" fillId="0" borderId="8" xfId="0" applyFont="1" applyBorder="1" applyAlignment="1">
      <alignment vertical="center" wrapText="1"/>
    </xf>
    <xf numFmtId="0" fontId="6" fillId="6" borderId="2" xfId="0" applyFont="1" applyFill="1" applyBorder="1" applyAlignment="1">
      <alignment vertical="center" wrapText="1"/>
    </xf>
    <xf numFmtId="0" fontId="6" fillId="6" borderId="2" xfId="0" applyFont="1" applyFill="1" applyBorder="1" applyAlignment="1">
      <alignment horizontal="left" vertical="center" wrapText="1"/>
    </xf>
    <xf numFmtId="0" fontId="6" fillId="6" borderId="2" xfId="0" applyFont="1" applyFill="1" applyBorder="1" applyAlignment="1">
      <alignment horizontal="center" vertical="center" wrapText="1"/>
    </xf>
    <xf numFmtId="164" fontId="6" fillId="6"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 xfId="0" applyFont="1" applyFill="1" applyBorder="1" applyAlignment="1">
      <alignment vertical="center" wrapText="1"/>
    </xf>
    <xf numFmtId="164" fontId="5" fillId="2" borderId="2" xfId="2" applyNumberFormat="1" applyFont="1" applyFill="1" applyBorder="1" applyAlignment="1">
      <alignment horizontal="center" vertical="center" wrapText="1"/>
    </xf>
    <xf numFmtId="0" fontId="5" fillId="0" borderId="2" xfId="0" applyFont="1" applyBorder="1" applyAlignment="1">
      <alignment vertical="center" wrapText="1"/>
    </xf>
    <xf numFmtId="0" fontId="5" fillId="2" borderId="0" xfId="0" applyFont="1" applyFill="1"/>
    <xf numFmtId="0" fontId="7" fillId="5" borderId="2" xfId="0" applyFont="1" applyFill="1" applyBorder="1" applyAlignment="1">
      <alignment vertical="center" wrapText="1"/>
    </xf>
    <xf numFmtId="164" fontId="5" fillId="5" borderId="2" xfId="2" applyNumberFormat="1"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vertical="center" wrapText="1"/>
    </xf>
    <xf numFmtId="164" fontId="5" fillId="5" borderId="2" xfId="0" applyNumberFormat="1" applyFont="1" applyFill="1" applyBorder="1" applyAlignment="1">
      <alignment horizontal="center" vertical="center" wrapText="1"/>
    </xf>
    <xf numFmtId="0" fontId="4" fillId="2" borderId="0" xfId="0" applyFont="1" applyFill="1"/>
    <xf numFmtId="0" fontId="4" fillId="5" borderId="2" xfId="0" applyFont="1" applyFill="1" applyBorder="1" applyAlignment="1">
      <alignment vertical="center" wrapText="1"/>
    </xf>
    <xf numFmtId="0" fontId="4" fillId="0" borderId="0" xfId="0" applyFont="1"/>
    <xf numFmtId="0" fontId="7" fillId="2" borderId="2" xfId="0" applyFont="1" applyFill="1" applyBorder="1" applyAlignment="1">
      <alignment vertical="center" wrapText="1"/>
    </xf>
    <xf numFmtId="164" fontId="7" fillId="2" borderId="2" xfId="2" applyNumberFormat="1" applyFont="1" applyFill="1" applyBorder="1" applyAlignment="1">
      <alignment horizontal="center" vertical="center" wrapText="1"/>
    </xf>
    <xf numFmtId="164" fontId="7" fillId="5" borderId="2"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5" borderId="7" xfId="0" applyFont="1" applyFill="1" applyBorder="1" applyAlignment="1">
      <alignment horizontal="center" vertical="center" wrapText="1"/>
    </xf>
    <xf numFmtId="1" fontId="8" fillId="3" borderId="2" xfId="2" applyNumberFormat="1" applyFont="1" applyFill="1" applyBorder="1" applyAlignment="1">
      <alignment horizontal="center" vertical="center" wrapText="1"/>
    </xf>
    <xf numFmtId="1" fontId="4" fillId="3" borderId="2" xfId="2" applyNumberFormat="1" applyFont="1" applyFill="1" applyBorder="1" applyAlignment="1">
      <alignment horizontal="center" vertical="center" wrapText="1"/>
    </xf>
    <xf numFmtId="0" fontId="4" fillId="3" borderId="2" xfId="0" applyFont="1" applyFill="1" applyBorder="1"/>
    <xf numFmtId="0" fontId="4" fillId="3" borderId="7" xfId="0" applyFont="1" applyFill="1" applyBorder="1" applyAlignment="1">
      <alignment horizontal="center"/>
    </xf>
    <xf numFmtId="0" fontId="6" fillId="6" borderId="7" xfId="0" applyFont="1" applyFill="1" applyBorder="1" applyAlignment="1">
      <alignment horizontal="center" vertical="center" wrapText="1"/>
    </xf>
    <xf numFmtId="0" fontId="7" fillId="0" borderId="2" xfId="0" applyFont="1" applyBorder="1" applyAlignment="1">
      <alignment vertical="center" wrapText="1"/>
    </xf>
    <xf numFmtId="164" fontId="7" fillId="2" borderId="2" xfId="0" applyNumberFormat="1"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5" borderId="2" xfId="0" applyFont="1" applyFill="1" applyBorder="1" applyAlignment="1">
      <alignment horizontal="center" vertical="center"/>
    </xf>
    <xf numFmtId="0" fontId="7" fillId="2" borderId="3" xfId="0" applyFont="1" applyFill="1" applyBorder="1" applyAlignment="1">
      <alignment vertical="center" wrapText="1"/>
    </xf>
    <xf numFmtId="1" fontId="8" fillId="3" borderId="1" xfId="2" applyNumberFormat="1" applyFont="1" applyFill="1" applyBorder="1" applyAlignment="1">
      <alignment horizontal="center" vertical="center" wrapText="1"/>
    </xf>
    <xf numFmtId="0" fontId="5" fillId="0" borderId="0" xfId="0" applyFont="1" applyAlignment="1">
      <alignment horizontal="left"/>
    </xf>
    <xf numFmtId="164" fontId="5" fillId="0" borderId="0" xfId="0" applyNumberFormat="1" applyFont="1"/>
    <xf numFmtId="0" fontId="5" fillId="0" borderId="0" xfId="0" applyFont="1" applyAlignment="1">
      <alignment horizontal="center" vertical="center"/>
    </xf>
    <xf numFmtId="0" fontId="5" fillId="0" borderId="2" xfId="0" applyFont="1" applyBorder="1"/>
    <xf numFmtId="0" fontId="9" fillId="4" borderId="2" xfId="0" applyFont="1" applyFill="1" applyBorder="1" applyAlignment="1">
      <alignment vertical="center" wrapText="1"/>
    </xf>
    <xf numFmtId="0" fontId="9" fillId="4" borderId="2" xfId="0" applyFont="1" applyFill="1" applyBorder="1" applyAlignment="1">
      <alignment horizontal="left" vertical="center" wrapText="1"/>
    </xf>
    <xf numFmtId="1" fontId="6" fillId="4" borderId="2" xfId="2"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7" xfId="0" applyFont="1" applyFill="1" applyBorder="1" applyAlignment="1">
      <alignment horizontal="center" vertical="center" wrapText="1"/>
    </xf>
    <xf numFmtId="164" fontId="4" fillId="0" borderId="2" xfId="0" applyNumberFormat="1" applyFont="1" applyBorder="1"/>
    <xf numFmtId="9" fontId="4" fillId="3" borderId="2" xfId="2" applyFont="1" applyFill="1" applyBorder="1" applyAlignment="1">
      <alignment vertical="center"/>
    </xf>
    <xf numFmtId="9" fontId="4" fillId="3" borderId="0" xfId="2" applyFont="1" applyFill="1" applyAlignment="1">
      <alignment vertical="center"/>
    </xf>
    <xf numFmtId="0" fontId="11" fillId="6" borderId="2" xfId="0" applyFont="1" applyFill="1" applyBorder="1" applyAlignment="1">
      <alignment vertical="center" wrapText="1"/>
    </xf>
    <xf numFmtId="0" fontId="11" fillId="6" borderId="2" xfId="0" applyFont="1" applyFill="1" applyBorder="1" applyAlignment="1">
      <alignment horizontal="left" vertical="center" wrapText="1"/>
    </xf>
    <xf numFmtId="0" fontId="11" fillId="6" borderId="2" xfId="0" applyFont="1" applyFill="1" applyBorder="1" applyAlignment="1">
      <alignment horizontal="center" vertical="center" wrapText="1"/>
    </xf>
    <xf numFmtId="164" fontId="11" fillId="6" borderId="2"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7" fillId="5" borderId="10" xfId="0" applyFont="1" applyFill="1" applyBorder="1" applyAlignment="1">
      <alignment vertical="center" wrapText="1"/>
    </xf>
    <xf numFmtId="0" fontId="7" fillId="5" borderId="5" xfId="0" applyFont="1" applyFill="1" applyBorder="1" applyAlignment="1">
      <alignment vertical="center" wrapText="1"/>
    </xf>
    <xf numFmtId="1" fontId="5" fillId="2" borderId="2" xfId="2" applyNumberFormat="1" applyFont="1" applyFill="1" applyBorder="1" applyAlignment="1">
      <alignment horizontal="center" vertical="center" wrapText="1"/>
    </xf>
    <xf numFmtId="0" fontId="5" fillId="2" borderId="2" xfId="0" applyFont="1" applyFill="1" applyBorder="1" applyAlignment="1">
      <alignment horizontal="center" vertical="center"/>
    </xf>
    <xf numFmtId="0" fontId="4" fillId="3" borderId="7" xfId="0" applyFont="1" applyFill="1" applyBorder="1" applyAlignment="1">
      <alignment horizontal="right" vertical="center" wrapText="1"/>
    </xf>
    <xf numFmtId="0" fontId="4" fillId="3" borderId="8" xfId="0" applyFont="1" applyFill="1" applyBorder="1" applyAlignment="1">
      <alignment horizontal="right" vertical="center" wrapText="1"/>
    </xf>
    <xf numFmtId="0" fontId="4" fillId="3" borderId="9" xfId="0" applyFont="1" applyFill="1" applyBorder="1" applyAlignment="1">
      <alignment horizontal="right" vertical="center" wrapText="1"/>
    </xf>
    <xf numFmtId="0" fontId="8" fillId="0" borderId="0" xfId="0" applyFont="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2" xfId="0" quotePrefix="1"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6"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7" fillId="5" borderId="3" xfId="0" applyFont="1" applyFill="1" applyBorder="1" applyAlignment="1">
      <alignment horizontal="left" vertical="center" wrapText="1"/>
    </xf>
    <xf numFmtId="0" fontId="7" fillId="5" borderId="1"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2" borderId="2"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7" fillId="5" borderId="2" xfId="0" applyFont="1" applyFill="1" applyBorder="1" applyAlignment="1">
      <alignment horizontal="center" vertical="center" wrapText="1"/>
    </xf>
    <xf numFmtId="0" fontId="5" fillId="5" borderId="6" xfId="0" applyFont="1" applyFill="1" applyBorder="1" applyAlignment="1">
      <alignment horizontal="center" vertical="center" wrapText="1"/>
    </xf>
    <xf numFmtId="0" fontId="12" fillId="0" borderId="2" xfId="0" applyFont="1" applyBorder="1" applyAlignment="1">
      <alignment horizontal="center" vertical="center"/>
    </xf>
    <xf numFmtId="0" fontId="7" fillId="5" borderId="3"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0" fillId="0" borderId="4" xfId="0" applyFont="1" applyBorder="1" applyAlignment="1">
      <alignment horizontal="center" vertical="top"/>
    </xf>
    <xf numFmtId="0" fontId="10" fillId="0" borderId="0" xfId="0" applyFont="1" applyAlignment="1">
      <alignment horizontal="center" vertical="top"/>
    </xf>
    <xf numFmtId="0" fontId="3" fillId="0" borderId="8" xfId="0" applyFont="1" applyBorder="1" applyAlignment="1">
      <alignment horizontal="center" vertical="center" wrapText="1"/>
    </xf>
  </cellXfs>
  <cellStyles count="4">
    <cellStyle name="Procent" xfId="2" builtinId="5"/>
    <cellStyle name="Standaard" xfId="0" builtinId="0"/>
    <cellStyle name="Standaard 3" xfId="3" xr:uid="{9A20AA05-048F-4196-B85D-0941D6B5D17B}"/>
    <cellStyle name="Standaard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BC944-51CA-4649-81FB-029ADFC02E96}">
  <sheetPr>
    <pageSetUpPr fitToPage="1"/>
  </sheetPr>
  <dimension ref="B1:S78"/>
  <sheetViews>
    <sheetView showGridLines="0" tabSelected="1" zoomScaleNormal="100" zoomScaleSheetLayoutView="100" workbookViewId="0">
      <pane ySplit="3" topLeftCell="A4" activePane="bottomLeft" state="frozen"/>
      <selection pane="bottomLeft" activeCell="E73" sqref="E73:E76"/>
    </sheetView>
  </sheetViews>
  <sheetFormatPr defaultColWidth="9.140625" defaultRowHeight="12" x14ac:dyDescent="0.2"/>
  <cols>
    <col min="1" max="1" width="1.85546875" style="4" customWidth="1"/>
    <col min="2" max="2" width="7.28515625" style="4" customWidth="1"/>
    <col min="3" max="3" width="21.85546875" style="39" customWidth="1"/>
    <col min="4" max="4" width="16.85546875" style="39" customWidth="1"/>
    <col min="5" max="5" width="19.28515625" style="39" customWidth="1"/>
    <col min="6" max="6" width="48.28515625" style="39" customWidth="1"/>
    <col min="7" max="7" width="46.5703125" style="4" customWidth="1"/>
    <col min="8" max="8" width="17.5703125" style="40" bestFit="1" customWidth="1"/>
    <col min="9" max="9" width="1.85546875" style="4" customWidth="1"/>
    <col min="10" max="10" width="7.7109375" style="41" customWidth="1"/>
    <col min="11" max="11" width="6.28515625" style="3" hidden="1" customWidth="1"/>
    <col min="12" max="12" width="7.7109375" style="3" customWidth="1"/>
    <col min="13" max="13" width="6.28515625" style="3" hidden="1" customWidth="1"/>
    <col min="14" max="14" width="7.7109375" style="3" customWidth="1"/>
    <col min="15" max="15" width="6.28515625" style="3" hidden="1" customWidth="1"/>
    <col min="16" max="16" width="7.7109375" style="3" customWidth="1"/>
    <col min="17" max="17" width="6.28515625" style="3" hidden="1" customWidth="1"/>
    <col min="18" max="18" width="14.140625" style="4" customWidth="1"/>
    <col min="19" max="19" width="14.42578125" style="4" customWidth="1"/>
    <col min="20" max="16384" width="9.140625" style="4"/>
  </cols>
  <sheetData>
    <row r="1" spans="2:19" ht="18.75" x14ac:dyDescent="0.2">
      <c r="B1" s="95" t="s">
        <v>140</v>
      </c>
      <c r="C1" s="95"/>
      <c r="D1" s="95"/>
      <c r="E1" s="95"/>
      <c r="F1" s="95"/>
      <c r="G1" s="95"/>
      <c r="H1" s="95"/>
      <c r="I1" s="96"/>
      <c r="J1" s="96"/>
      <c r="K1" s="96"/>
      <c r="L1" s="96"/>
      <c r="M1" s="96"/>
      <c r="N1" s="96"/>
      <c r="O1" s="96"/>
      <c r="P1" s="96"/>
    </row>
    <row r="2" spans="2:19" ht="36" customHeight="1" x14ac:dyDescent="0.2">
      <c r="B2" s="97" t="s">
        <v>141</v>
      </c>
      <c r="C2" s="97"/>
      <c r="D2" s="97"/>
      <c r="E2" s="97"/>
      <c r="F2" s="97"/>
      <c r="G2" s="97"/>
      <c r="H2" s="5"/>
      <c r="J2" s="91">
        <v>2026</v>
      </c>
      <c r="K2" s="91"/>
      <c r="L2" s="91"/>
      <c r="M2" s="91"/>
      <c r="N2" s="91"/>
      <c r="O2" s="91"/>
      <c r="P2" s="91"/>
      <c r="Q2" s="91"/>
    </row>
    <row r="3" spans="2:19" s="1" customFormat="1" ht="45" x14ac:dyDescent="0.25">
      <c r="B3" s="51" t="s">
        <v>2</v>
      </c>
      <c r="C3" s="52" t="s">
        <v>22</v>
      </c>
      <c r="D3" s="53" t="s">
        <v>26</v>
      </c>
      <c r="E3" s="53" t="s">
        <v>27</v>
      </c>
      <c r="F3" s="52" t="s">
        <v>3</v>
      </c>
      <c r="G3" s="51" t="s">
        <v>4</v>
      </c>
      <c r="H3" s="54" t="s">
        <v>5</v>
      </c>
      <c r="J3" s="53" t="s">
        <v>6</v>
      </c>
      <c r="K3" s="53" t="s">
        <v>21</v>
      </c>
      <c r="L3" s="53" t="s">
        <v>7</v>
      </c>
      <c r="M3" s="53" t="s">
        <v>21</v>
      </c>
      <c r="N3" s="53" t="s">
        <v>8</v>
      </c>
      <c r="O3" s="53" t="s">
        <v>21</v>
      </c>
      <c r="P3" s="53" t="s">
        <v>9</v>
      </c>
      <c r="Q3" s="53" t="s">
        <v>21</v>
      </c>
      <c r="R3" s="53" t="s">
        <v>142</v>
      </c>
      <c r="S3" s="53" t="s">
        <v>44</v>
      </c>
    </row>
    <row r="4" spans="2:19" ht="18.75" customHeight="1" x14ac:dyDescent="0.2">
      <c r="B4" s="65">
        <v>1</v>
      </c>
      <c r="C4" s="70" t="s">
        <v>10</v>
      </c>
      <c r="D4" s="71" t="s">
        <v>56</v>
      </c>
      <c r="E4" s="71" t="s">
        <v>28</v>
      </c>
      <c r="F4" s="86" t="s">
        <v>83</v>
      </c>
      <c r="G4" s="11" t="s">
        <v>136</v>
      </c>
      <c r="H4" s="12">
        <v>10</v>
      </c>
      <c r="J4" s="10"/>
      <c r="K4" s="10">
        <f t="shared" ref="K4:K21" si="0">IF(J4="x",H4,0)</f>
        <v>0</v>
      </c>
      <c r="L4" s="10"/>
      <c r="M4" s="10">
        <f t="shared" ref="M4:M21" si="1">IF(L4="x",H4,0)</f>
        <v>0</v>
      </c>
      <c r="N4" s="10"/>
      <c r="O4" s="10">
        <f t="shared" ref="O4:O21" si="2">IF(N4="x",H4,0)</f>
        <v>0</v>
      </c>
      <c r="P4" s="10"/>
      <c r="Q4" s="10">
        <f t="shared" ref="Q4:Q21" si="3">IF(P4="x",H4,0)</f>
        <v>0</v>
      </c>
      <c r="R4" s="13"/>
      <c r="S4" s="13"/>
    </row>
    <row r="5" spans="2:19" ht="18.75" customHeight="1" x14ac:dyDescent="0.2">
      <c r="B5" s="65"/>
      <c r="C5" s="70"/>
      <c r="D5" s="75"/>
      <c r="E5" s="75"/>
      <c r="F5" s="86"/>
      <c r="G5" s="11" t="s">
        <v>137</v>
      </c>
      <c r="H5" s="12">
        <v>0</v>
      </c>
      <c r="I5" s="14"/>
      <c r="J5" s="10"/>
      <c r="K5" s="10">
        <f t="shared" si="0"/>
        <v>0</v>
      </c>
      <c r="L5" s="10"/>
      <c r="M5" s="10">
        <f t="shared" si="1"/>
        <v>0</v>
      </c>
      <c r="N5" s="10"/>
      <c r="O5" s="10">
        <f t="shared" si="2"/>
        <v>0</v>
      </c>
      <c r="P5" s="10"/>
      <c r="Q5" s="10">
        <f t="shared" si="3"/>
        <v>0</v>
      </c>
      <c r="R5" s="13"/>
      <c r="S5" s="13"/>
    </row>
    <row r="6" spans="2:19" ht="26.25" customHeight="1" x14ac:dyDescent="0.2">
      <c r="B6" s="90">
        <f>1+B4</f>
        <v>2</v>
      </c>
      <c r="C6" s="88" t="s">
        <v>60</v>
      </c>
      <c r="D6" s="92" t="s">
        <v>56</v>
      </c>
      <c r="E6" s="76" t="s">
        <v>30</v>
      </c>
      <c r="F6" s="85" t="s">
        <v>139</v>
      </c>
      <c r="G6" s="15" t="s">
        <v>134</v>
      </c>
      <c r="H6" s="16">
        <v>3</v>
      </c>
      <c r="I6" s="14"/>
      <c r="J6" s="17"/>
      <c r="K6" s="17">
        <f t="shared" si="0"/>
        <v>0</v>
      </c>
      <c r="L6" s="17"/>
      <c r="M6" s="17">
        <f t="shared" si="1"/>
        <v>0</v>
      </c>
      <c r="N6" s="17"/>
      <c r="O6" s="17">
        <f t="shared" si="2"/>
        <v>0</v>
      </c>
      <c r="P6" s="17"/>
      <c r="Q6" s="17">
        <f t="shared" si="3"/>
        <v>0</v>
      </c>
      <c r="R6" s="18"/>
      <c r="S6" s="18"/>
    </row>
    <row r="7" spans="2:19" ht="26.25" customHeight="1" x14ac:dyDescent="0.2">
      <c r="B7" s="77"/>
      <c r="C7" s="88"/>
      <c r="D7" s="93"/>
      <c r="E7" s="77"/>
      <c r="F7" s="85"/>
      <c r="G7" s="15" t="s">
        <v>135</v>
      </c>
      <c r="H7" s="16">
        <v>0</v>
      </c>
      <c r="I7" s="14"/>
      <c r="J7" s="17"/>
      <c r="K7" s="17">
        <f t="shared" si="0"/>
        <v>0</v>
      </c>
      <c r="L7" s="17"/>
      <c r="M7" s="17">
        <f t="shared" si="1"/>
        <v>0</v>
      </c>
      <c r="N7" s="17"/>
      <c r="O7" s="17">
        <f t="shared" si="2"/>
        <v>0</v>
      </c>
      <c r="P7" s="17"/>
      <c r="Q7" s="17">
        <f t="shared" si="3"/>
        <v>0</v>
      </c>
      <c r="R7" s="18"/>
      <c r="S7" s="18"/>
    </row>
    <row r="8" spans="2:19" ht="18.75" customHeight="1" x14ac:dyDescent="0.2">
      <c r="B8" s="72">
        <f>1+B6</f>
        <v>3</v>
      </c>
      <c r="C8" s="70" t="s">
        <v>11</v>
      </c>
      <c r="D8" s="71" t="s">
        <v>56</v>
      </c>
      <c r="E8" s="71" t="s">
        <v>30</v>
      </c>
      <c r="F8" s="70" t="s">
        <v>82</v>
      </c>
      <c r="G8" s="11" t="s">
        <v>132</v>
      </c>
      <c r="H8" s="12">
        <v>5</v>
      </c>
      <c r="I8" s="14"/>
      <c r="J8" s="10"/>
      <c r="K8" s="10">
        <f t="shared" si="0"/>
        <v>0</v>
      </c>
      <c r="L8" s="10"/>
      <c r="M8" s="10">
        <f t="shared" si="1"/>
        <v>0</v>
      </c>
      <c r="N8" s="10"/>
      <c r="O8" s="10">
        <f t="shared" si="2"/>
        <v>0</v>
      </c>
      <c r="P8" s="10"/>
      <c r="Q8" s="10">
        <f t="shared" si="3"/>
        <v>0</v>
      </c>
      <c r="R8" s="13"/>
      <c r="S8" s="13"/>
    </row>
    <row r="9" spans="2:19" ht="18.75" customHeight="1" x14ac:dyDescent="0.2">
      <c r="B9" s="75"/>
      <c r="C9" s="70"/>
      <c r="D9" s="75"/>
      <c r="E9" s="75"/>
      <c r="F9" s="70"/>
      <c r="G9" s="11" t="s">
        <v>133</v>
      </c>
      <c r="H9" s="12">
        <v>0</v>
      </c>
      <c r="I9" s="14"/>
      <c r="J9" s="10"/>
      <c r="K9" s="10">
        <f t="shared" si="0"/>
        <v>0</v>
      </c>
      <c r="L9" s="10"/>
      <c r="M9" s="10">
        <f t="shared" si="1"/>
        <v>0</v>
      </c>
      <c r="N9" s="10"/>
      <c r="O9" s="10">
        <f t="shared" si="2"/>
        <v>0</v>
      </c>
      <c r="P9" s="10"/>
      <c r="Q9" s="10">
        <f t="shared" si="3"/>
        <v>0</v>
      </c>
      <c r="R9" s="13"/>
      <c r="S9" s="13"/>
    </row>
    <row r="10" spans="2:19" ht="18.75" customHeight="1" x14ac:dyDescent="0.2">
      <c r="B10" s="90">
        <f>1+B8</f>
        <v>4</v>
      </c>
      <c r="C10" s="88" t="s">
        <v>138</v>
      </c>
      <c r="D10" s="76" t="s">
        <v>56</v>
      </c>
      <c r="E10" s="76" t="s">
        <v>28</v>
      </c>
      <c r="F10" s="85" t="s">
        <v>65</v>
      </c>
      <c r="G10" s="18" t="s">
        <v>131</v>
      </c>
      <c r="H10" s="19">
        <v>3</v>
      </c>
      <c r="I10" s="14"/>
      <c r="J10" s="17"/>
      <c r="K10" s="17">
        <f t="shared" ref="K10:K15" si="4">IF(J10="x",H10,0)</f>
        <v>0</v>
      </c>
      <c r="L10" s="17"/>
      <c r="M10" s="17">
        <f t="shared" ref="M10:M15" si="5">IF(L10="x",H10,0)</f>
        <v>0</v>
      </c>
      <c r="N10" s="17"/>
      <c r="O10" s="17">
        <f t="shared" ref="O10:O15" si="6">IF(N10="x",H10,0)</f>
        <v>0</v>
      </c>
      <c r="P10" s="17"/>
      <c r="Q10" s="17">
        <f t="shared" ref="Q10:Q15" si="7">IF(P10="x",H10,0)</f>
        <v>0</v>
      </c>
      <c r="R10" s="18"/>
      <c r="S10" s="18"/>
    </row>
    <row r="11" spans="2:19" s="22" customFormat="1" ht="18.75" customHeight="1" x14ac:dyDescent="0.2">
      <c r="B11" s="77"/>
      <c r="C11" s="88"/>
      <c r="D11" s="77"/>
      <c r="E11" s="77"/>
      <c r="F11" s="85"/>
      <c r="G11" s="18" t="s">
        <v>130</v>
      </c>
      <c r="H11" s="19">
        <v>0</v>
      </c>
      <c r="I11" s="20"/>
      <c r="J11" s="17"/>
      <c r="K11" s="17">
        <f t="shared" si="4"/>
        <v>0</v>
      </c>
      <c r="L11" s="17"/>
      <c r="M11" s="17">
        <f t="shared" si="5"/>
        <v>0</v>
      </c>
      <c r="N11" s="17"/>
      <c r="O11" s="17">
        <f t="shared" si="6"/>
        <v>0</v>
      </c>
      <c r="P11" s="17"/>
      <c r="Q11" s="17">
        <f t="shared" si="7"/>
        <v>0</v>
      </c>
      <c r="R11" s="21"/>
      <c r="S11" s="21"/>
    </row>
    <row r="12" spans="2:19" ht="24" x14ac:dyDescent="0.2">
      <c r="B12" s="72">
        <f>1+B10</f>
        <v>5</v>
      </c>
      <c r="C12" s="86" t="s">
        <v>45</v>
      </c>
      <c r="D12" s="82" t="s">
        <v>56</v>
      </c>
      <c r="E12" s="82" t="s">
        <v>28</v>
      </c>
      <c r="F12" s="73" t="s">
        <v>46</v>
      </c>
      <c r="G12" s="23" t="s">
        <v>129</v>
      </c>
      <c r="H12" s="24">
        <v>3</v>
      </c>
      <c r="I12" s="14"/>
      <c r="J12" s="10"/>
      <c r="K12" s="10">
        <f t="shared" si="4"/>
        <v>0</v>
      </c>
      <c r="L12" s="10"/>
      <c r="M12" s="10">
        <f t="shared" si="5"/>
        <v>0</v>
      </c>
      <c r="N12" s="10"/>
      <c r="O12" s="10">
        <f t="shared" si="6"/>
        <v>0</v>
      </c>
      <c r="P12" s="10"/>
      <c r="Q12" s="10">
        <f t="shared" si="7"/>
        <v>0</v>
      </c>
      <c r="R12" s="13"/>
      <c r="S12" s="13"/>
    </row>
    <row r="13" spans="2:19" ht="24" x14ac:dyDescent="0.2">
      <c r="B13" s="75"/>
      <c r="C13" s="86"/>
      <c r="D13" s="83"/>
      <c r="E13" s="83"/>
      <c r="F13" s="84"/>
      <c r="G13" s="23" t="s">
        <v>128</v>
      </c>
      <c r="H13" s="24">
        <v>0</v>
      </c>
      <c r="I13" s="14"/>
      <c r="J13" s="10"/>
      <c r="K13" s="10">
        <f t="shared" si="4"/>
        <v>0</v>
      </c>
      <c r="L13" s="10"/>
      <c r="M13" s="10">
        <f t="shared" si="5"/>
        <v>0</v>
      </c>
      <c r="N13" s="10"/>
      <c r="O13" s="10">
        <f t="shared" si="6"/>
        <v>0</v>
      </c>
      <c r="P13" s="10"/>
      <c r="Q13" s="10">
        <f t="shared" si="7"/>
        <v>0</v>
      </c>
      <c r="R13" s="13"/>
      <c r="S13" s="13"/>
    </row>
    <row r="14" spans="2:19" ht="33.6" customHeight="1" x14ac:dyDescent="0.2">
      <c r="B14" s="76">
        <f>1+B12</f>
        <v>6</v>
      </c>
      <c r="C14" s="78" t="s">
        <v>151</v>
      </c>
      <c r="D14" s="92" t="s">
        <v>56</v>
      </c>
      <c r="E14" s="92" t="s">
        <v>28</v>
      </c>
      <c r="F14" s="78" t="s">
        <v>152</v>
      </c>
      <c r="G14" s="15" t="s">
        <v>127</v>
      </c>
      <c r="H14" s="25">
        <v>5</v>
      </c>
      <c r="I14" s="14"/>
      <c r="J14" s="17"/>
      <c r="K14" s="17">
        <f t="shared" si="4"/>
        <v>0</v>
      </c>
      <c r="L14" s="17"/>
      <c r="M14" s="17">
        <f t="shared" si="5"/>
        <v>0</v>
      </c>
      <c r="N14" s="17"/>
      <c r="O14" s="17">
        <f t="shared" si="6"/>
        <v>0</v>
      </c>
      <c r="P14" s="17"/>
      <c r="Q14" s="17">
        <f t="shared" si="7"/>
        <v>0</v>
      </c>
      <c r="R14" s="18"/>
      <c r="S14" s="18"/>
    </row>
    <row r="15" spans="2:19" ht="36" customHeight="1" x14ac:dyDescent="0.2">
      <c r="B15" s="77"/>
      <c r="C15" s="79"/>
      <c r="D15" s="93"/>
      <c r="E15" s="93"/>
      <c r="F15" s="79"/>
      <c r="G15" s="15" t="s">
        <v>126</v>
      </c>
      <c r="H15" s="25">
        <v>0</v>
      </c>
      <c r="I15" s="14"/>
      <c r="J15" s="17"/>
      <c r="K15" s="17">
        <f t="shared" si="4"/>
        <v>0</v>
      </c>
      <c r="L15" s="17"/>
      <c r="M15" s="17">
        <f t="shared" si="5"/>
        <v>0</v>
      </c>
      <c r="N15" s="17"/>
      <c r="O15" s="17">
        <f t="shared" si="6"/>
        <v>0</v>
      </c>
      <c r="P15" s="17"/>
      <c r="Q15" s="17">
        <f t="shared" si="7"/>
        <v>0</v>
      </c>
      <c r="R15" s="18"/>
      <c r="S15" s="18"/>
    </row>
    <row r="16" spans="2:19" ht="18.75" customHeight="1" x14ac:dyDescent="0.2">
      <c r="B16" s="71">
        <f>1+B14</f>
        <v>7</v>
      </c>
      <c r="C16" s="66" t="s">
        <v>12</v>
      </c>
      <c r="D16" s="71" t="s">
        <v>56</v>
      </c>
      <c r="E16" s="82" t="s">
        <v>40</v>
      </c>
      <c r="F16" s="66" t="s">
        <v>85</v>
      </c>
      <c r="G16" s="11" t="s">
        <v>125</v>
      </c>
      <c r="H16" s="26">
        <v>3</v>
      </c>
      <c r="I16" s="14"/>
      <c r="J16" s="10"/>
      <c r="K16" s="10">
        <f t="shared" si="0"/>
        <v>0</v>
      </c>
      <c r="L16" s="10"/>
      <c r="M16" s="10">
        <f t="shared" si="1"/>
        <v>0</v>
      </c>
      <c r="N16" s="10"/>
      <c r="O16" s="10">
        <f t="shared" si="2"/>
        <v>0</v>
      </c>
      <c r="P16" s="10"/>
      <c r="Q16" s="10">
        <f t="shared" si="3"/>
        <v>0</v>
      </c>
      <c r="R16" s="11"/>
      <c r="S16" s="11"/>
    </row>
    <row r="17" spans="2:19" ht="18.75" customHeight="1" x14ac:dyDescent="0.2">
      <c r="B17" s="75"/>
      <c r="C17" s="68"/>
      <c r="D17" s="75"/>
      <c r="E17" s="83"/>
      <c r="F17" s="68"/>
      <c r="G17" s="11" t="s">
        <v>124</v>
      </c>
      <c r="H17" s="26">
        <v>0</v>
      </c>
      <c r="I17" s="14"/>
      <c r="J17" s="10"/>
      <c r="K17" s="10">
        <f t="shared" si="0"/>
        <v>0</v>
      </c>
      <c r="L17" s="10"/>
      <c r="M17" s="10">
        <f t="shared" si="1"/>
        <v>0</v>
      </c>
      <c r="N17" s="10"/>
      <c r="O17" s="10">
        <f t="shared" si="2"/>
        <v>0</v>
      </c>
      <c r="P17" s="10"/>
      <c r="Q17" s="10">
        <f t="shared" si="3"/>
        <v>0</v>
      </c>
      <c r="R17" s="11"/>
      <c r="S17" s="11"/>
    </row>
    <row r="18" spans="2:19" ht="36" x14ac:dyDescent="0.2">
      <c r="B18" s="76">
        <f>1+B16</f>
        <v>8</v>
      </c>
      <c r="C18" s="78" t="s">
        <v>47</v>
      </c>
      <c r="D18" s="92" t="s">
        <v>56</v>
      </c>
      <c r="E18" s="92" t="s">
        <v>28</v>
      </c>
      <c r="F18" s="78" t="s">
        <v>66</v>
      </c>
      <c r="G18" s="15" t="s">
        <v>123</v>
      </c>
      <c r="H18" s="25">
        <v>5</v>
      </c>
      <c r="I18" s="14"/>
      <c r="J18" s="17"/>
      <c r="K18" s="17">
        <f t="shared" si="0"/>
        <v>0</v>
      </c>
      <c r="L18" s="17"/>
      <c r="M18" s="17">
        <f t="shared" si="1"/>
        <v>0</v>
      </c>
      <c r="N18" s="17"/>
      <c r="O18" s="17">
        <f t="shared" si="2"/>
        <v>0</v>
      </c>
      <c r="P18" s="17"/>
      <c r="Q18" s="17">
        <f t="shared" si="3"/>
        <v>0</v>
      </c>
      <c r="R18" s="18"/>
      <c r="S18" s="18"/>
    </row>
    <row r="19" spans="2:19" ht="48" x14ac:dyDescent="0.2">
      <c r="B19" s="77"/>
      <c r="C19" s="79"/>
      <c r="D19" s="93"/>
      <c r="E19" s="93"/>
      <c r="F19" s="79"/>
      <c r="G19" s="15" t="s">
        <v>122</v>
      </c>
      <c r="H19" s="25">
        <v>0</v>
      </c>
      <c r="I19" s="14"/>
      <c r="J19" s="17"/>
      <c r="K19" s="17">
        <f t="shared" si="0"/>
        <v>0</v>
      </c>
      <c r="L19" s="17"/>
      <c r="M19" s="17">
        <f t="shared" si="1"/>
        <v>0</v>
      </c>
      <c r="N19" s="17"/>
      <c r="O19" s="17">
        <f t="shared" si="2"/>
        <v>0</v>
      </c>
      <c r="P19" s="17"/>
      <c r="Q19" s="17">
        <f t="shared" si="3"/>
        <v>0</v>
      </c>
      <c r="R19" s="18"/>
      <c r="S19" s="18"/>
    </row>
    <row r="20" spans="2:19" ht="18.75" customHeight="1" x14ac:dyDescent="0.2">
      <c r="B20" s="71">
        <f>1+B18</f>
        <v>9</v>
      </c>
      <c r="C20" s="66" t="s">
        <v>1</v>
      </c>
      <c r="D20" s="71" t="s">
        <v>143</v>
      </c>
      <c r="E20" s="71" t="s">
        <v>29</v>
      </c>
      <c r="F20" s="66" t="s">
        <v>13</v>
      </c>
      <c r="G20" s="11" t="s">
        <v>120</v>
      </c>
      <c r="H20" s="26">
        <v>3</v>
      </c>
      <c r="I20" s="14"/>
      <c r="J20" s="10"/>
      <c r="K20" s="10">
        <f t="shared" si="0"/>
        <v>0</v>
      </c>
      <c r="L20" s="10"/>
      <c r="M20" s="10">
        <f t="shared" si="1"/>
        <v>0</v>
      </c>
      <c r="N20" s="10"/>
      <c r="O20" s="10">
        <f t="shared" si="2"/>
        <v>0</v>
      </c>
      <c r="P20" s="10"/>
      <c r="Q20" s="10">
        <f t="shared" si="3"/>
        <v>0</v>
      </c>
      <c r="R20" s="13"/>
      <c r="S20" s="13"/>
    </row>
    <row r="21" spans="2:19" ht="18.75" customHeight="1" x14ac:dyDescent="0.2">
      <c r="B21" s="75"/>
      <c r="C21" s="68"/>
      <c r="D21" s="75"/>
      <c r="E21" s="75"/>
      <c r="F21" s="68"/>
      <c r="G21" s="11" t="s">
        <v>121</v>
      </c>
      <c r="H21" s="26">
        <v>0</v>
      </c>
      <c r="I21" s="14"/>
      <c r="J21" s="10"/>
      <c r="K21" s="10">
        <f t="shared" si="0"/>
        <v>0</v>
      </c>
      <c r="L21" s="10"/>
      <c r="M21" s="10">
        <f t="shared" si="1"/>
        <v>0</v>
      </c>
      <c r="N21" s="10"/>
      <c r="O21" s="10">
        <f t="shared" si="2"/>
        <v>0</v>
      </c>
      <c r="P21" s="10"/>
      <c r="Q21" s="10">
        <f t="shared" si="3"/>
        <v>0</v>
      </c>
      <c r="R21" s="13"/>
      <c r="S21" s="13"/>
    </row>
    <row r="22" spans="2:19" s="14" customFormat="1" ht="18.75" customHeight="1" x14ac:dyDescent="0.2">
      <c r="B22" s="87">
        <f>1+B20</f>
        <v>10</v>
      </c>
      <c r="C22" s="78" t="s">
        <v>50</v>
      </c>
      <c r="D22" s="87" t="s">
        <v>56</v>
      </c>
      <c r="E22" s="87" t="s">
        <v>28</v>
      </c>
      <c r="F22" s="80" t="s">
        <v>51</v>
      </c>
      <c r="G22" s="15" t="s">
        <v>119</v>
      </c>
      <c r="H22" s="25">
        <v>10</v>
      </c>
      <c r="J22" s="17"/>
      <c r="K22" s="17">
        <f t="shared" ref="K22" si="8">IF(J22="x",H22,0)</f>
        <v>0</v>
      </c>
      <c r="L22" s="17"/>
      <c r="M22" s="17">
        <f t="shared" ref="M22" si="9">IF(L22="x",H22,0)</f>
        <v>0</v>
      </c>
      <c r="N22" s="17"/>
      <c r="O22" s="17">
        <f t="shared" ref="O22" si="10">IF(N22="x",H22,0)</f>
        <v>0</v>
      </c>
      <c r="P22" s="17"/>
      <c r="Q22" s="27">
        <f t="shared" ref="Q22" si="11">IF(P22="x",H22,0)</f>
        <v>0</v>
      </c>
      <c r="R22" s="18"/>
      <c r="S22" s="18"/>
    </row>
    <row r="23" spans="2:19" s="14" customFormat="1" ht="18.75" customHeight="1" x14ac:dyDescent="0.2">
      <c r="B23" s="87"/>
      <c r="C23" s="79"/>
      <c r="D23" s="87"/>
      <c r="E23" s="87"/>
      <c r="F23" s="81"/>
      <c r="G23" s="18" t="s">
        <v>118</v>
      </c>
      <c r="H23" s="25">
        <v>0</v>
      </c>
      <c r="J23" s="17"/>
      <c r="K23" s="17">
        <f>IF(J23="x",H23,0)</f>
        <v>0</v>
      </c>
      <c r="L23" s="17"/>
      <c r="M23" s="17">
        <f>IF(L23="x",H23,0)</f>
        <v>0</v>
      </c>
      <c r="N23" s="17"/>
      <c r="O23" s="17">
        <f>IF(N23="x",H23,0)</f>
        <v>0</v>
      </c>
      <c r="P23" s="17"/>
      <c r="Q23" s="27">
        <f>IF(P23="x",H23,0)</f>
        <v>0</v>
      </c>
      <c r="R23" s="18"/>
      <c r="S23" s="18"/>
    </row>
    <row r="24" spans="2:19" s="22" customFormat="1" x14ac:dyDescent="0.2">
      <c r="B24" s="61" t="s">
        <v>75</v>
      </c>
      <c r="C24" s="62"/>
      <c r="D24" s="62"/>
      <c r="E24" s="62"/>
      <c r="F24" s="62"/>
      <c r="G24" s="63"/>
      <c r="H24" s="28">
        <f>H4+H6+H8+H10+H12+H14+H16+H18+H20+H22</f>
        <v>50</v>
      </c>
      <c r="I24" s="20"/>
      <c r="J24" s="29">
        <f>SUM(K4:K23)</f>
        <v>0</v>
      </c>
      <c r="K24" s="30"/>
      <c r="L24" s="29">
        <f>SUM(M4:M23)</f>
        <v>0</v>
      </c>
      <c r="M24" s="29"/>
      <c r="N24" s="29">
        <f>SUM(O4:O23)</f>
        <v>0</v>
      </c>
      <c r="O24" s="29"/>
      <c r="P24" s="29">
        <f>SUM(Q4:Q23)</f>
        <v>0</v>
      </c>
      <c r="Q24" s="31"/>
      <c r="R24" s="29"/>
      <c r="S24" s="29"/>
    </row>
    <row r="25" spans="2:19" s="1" customFormat="1" ht="45" x14ac:dyDescent="0.25">
      <c r="B25" s="51" t="s">
        <v>2</v>
      </c>
      <c r="C25" s="52" t="s">
        <v>23</v>
      </c>
      <c r="D25" s="53" t="s">
        <v>26</v>
      </c>
      <c r="E25" s="53" t="s">
        <v>27</v>
      </c>
      <c r="F25" s="52" t="s">
        <v>3</v>
      </c>
      <c r="G25" s="51" t="s">
        <v>4</v>
      </c>
      <c r="H25" s="54" t="s">
        <v>5</v>
      </c>
      <c r="I25" s="2"/>
      <c r="J25" s="55" t="s">
        <v>6</v>
      </c>
      <c r="K25" s="53" t="s">
        <v>21</v>
      </c>
      <c r="L25" s="55" t="s">
        <v>7</v>
      </c>
      <c r="M25" s="53" t="s">
        <v>21</v>
      </c>
      <c r="N25" s="55" t="s">
        <v>8</v>
      </c>
      <c r="O25" s="53" t="s">
        <v>21</v>
      </c>
      <c r="P25" s="55" t="s">
        <v>9</v>
      </c>
      <c r="Q25" s="56" t="s">
        <v>21</v>
      </c>
      <c r="R25" s="53" t="s">
        <v>142</v>
      </c>
      <c r="S25" s="53" t="s">
        <v>44</v>
      </c>
    </row>
    <row r="26" spans="2:19" ht="18.75" customHeight="1" x14ac:dyDescent="0.2">
      <c r="B26" s="65">
        <f>1+B22</f>
        <v>11</v>
      </c>
      <c r="C26" s="70" t="s">
        <v>14</v>
      </c>
      <c r="D26" s="65" t="s">
        <v>56</v>
      </c>
      <c r="E26" s="65" t="s">
        <v>31</v>
      </c>
      <c r="F26" s="70" t="s">
        <v>67</v>
      </c>
      <c r="G26" s="11" t="s">
        <v>117</v>
      </c>
      <c r="H26" s="26">
        <v>5</v>
      </c>
      <c r="I26" s="14"/>
      <c r="J26" s="10"/>
      <c r="K26" s="10">
        <f t="shared" ref="K26:K29" si="12">IF(J26="x",H26,0)</f>
        <v>0</v>
      </c>
      <c r="L26" s="10"/>
      <c r="M26" s="10">
        <f t="shared" ref="M26:M29" si="13">IF(L26="x",H26,0)</f>
        <v>0</v>
      </c>
      <c r="N26" s="10"/>
      <c r="O26" s="10">
        <f t="shared" ref="O26:O29" si="14">IF(N26="x",H26,0)</f>
        <v>0</v>
      </c>
      <c r="P26" s="10"/>
      <c r="Q26" s="35">
        <f t="shared" ref="Q26:Q29" si="15">IF(P26="x",H26,0)</f>
        <v>0</v>
      </c>
      <c r="R26" s="11"/>
      <c r="S26" s="11"/>
    </row>
    <row r="27" spans="2:19" ht="18.75" customHeight="1" x14ac:dyDescent="0.2">
      <c r="B27" s="65"/>
      <c r="C27" s="70"/>
      <c r="D27" s="65"/>
      <c r="E27" s="65"/>
      <c r="F27" s="70"/>
      <c r="G27" s="11" t="s">
        <v>116</v>
      </c>
      <c r="H27" s="26">
        <v>3</v>
      </c>
      <c r="I27" s="14"/>
      <c r="J27" s="10"/>
      <c r="K27" s="10">
        <f t="shared" si="12"/>
        <v>0</v>
      </c>
      <c r="L27" s="10"/>
      <c r="M27" s="10">
        <f t="shared" si="13"/>
        <v>0</v>
      </c>
      <c r="N27" s="10"/>
      <c r="O27" s="10">
        <f t="shared" si="14"/>
        <v>0</v>
      </c>
      <c r="P27" s="10"/>
      <c r="Q27" s="35">
        <f t="shared" si="15"/>
        <v>0</v>
      </c>
      <c r="R27" s="11"/>
      <c r="S27" s="11"/>
    </row>
    <row r="28" spans="2:19" ht="18.75" customHeight="1" x14ac:dyDescent="0.2">
      <c r="B28" s="65"/>
      <c r="C28" s="70"/>
      <c r="D28" s="65"/>
      <c r="E28" s="65"/>
      <c r="F28" s="70"/>
      <c r="G28" s="11" t="s">
        <v>115</v>
      </c>
      <c r="H28" s="26">
        <v>1</v>
      </c>
      <c r="I28" s="14"/>
      <c r="J28" s="10"/>
      <c r="K28" s="10">
        <f t="shared" si="12"/>
        <v>0</v>
      </c>
      <c r="L28" s="10"/>
      <c r="M28" s="10">
        <f t="shared" si="13"/>
        <v>0</v>
      </c>
      <c r="N28" s="10"/>
      <c r="O28" s="10">
        <f t="shared" si="14"/>
        <v>0</v>
      </c>
      <c r="P28" s="10"/>
      <c r="Q28" s="35">
        <f t="shared" si="15"/>
        <v>0</v>
      </c>
      <c r="R28" s="11"/>
      <c r="S28" s="11"/>
    </row>
    <row r="29" spans="2:19" ht="18.75" customHeight="1" x14ac:dyDescent="0.2">
      <c r="B29" s="65"/>
      <c r="C29" s="70"/>
      <c r="D29" s="65"/>
      <c r="E29" s="65"/>
      <c r="F29" s="70"/>
      <c r="G29" s="11" t="s">
        <v>114</v>
      </c>
      <c r="H29" s="26">
        <v>0</v>
      </c>
      <c r="I29" s="14"/>
      <c r="J29" s="10"/>
      <c r="K29" s="10">
        <f t="shared" si="12"/>
        <v>0</v>
      </c>
      <c r="L29" s="10"/>
      <c r="M29" s="10">
        <f t="shared" si="13"/>
        <v>0</v>
      </c>
      <c r="N29" s="10"/>
      <c r="O29" s="10">
        <f t="shared" si="14"/>
        <v>0</v>
      </c>
      <c r="P29" s="10"/>
      <c r="Q29" s="35">
        <f t="shared" si="15"/>
        <v>0</v>
      </c>
      <c r="R29" s="11"/>
      <c r="S29" s="11"/>
    </row>
    <row r="30" spans="2:19" ht="18.75" customHeight="1" x14ac:dyDescent="0.2">
      <c r="B30" s="89">
        <f>1+B26</f>
        <v>12</v>
      </c>
      <c r="C30" s="85" t="s">
        <v>36</v>
      </c>
      <c r="D30" s="87" t="s">
        <v>144</v>
      </c>
      <c r="E30" s="87" t="s">
        <v>29</v>
      </c>
      <c r="F30" s="85" t="s">
        <v>64</v>
      </c>
      <c r="G30" s="15" t="s">
        <v>105</v>
      </c>
      <c r="H30" s="25">
        <v>15</v>
      </c>
      <c r="I30" s="14"/>
      <c r="J30" s="17"/>
      <c r="K30" s="17">
        <f t="shared" ref="K30:K45" si="16">IF(J30="x",H30,0)</f>
        <v>0</v>
      </c>
      <c r="L30" s="17"/>
      <c r="M30" s="17">
        <f t="shared" ref="M30:M45" si="17">IF(L30="x",H30,0)</f>
        <v>0</v>
      </c>
      <c r="N30" s="17"/>
      <c r="O30" s="17">
        <f t="shared" ref="O30:O45" si="18">IF(N30="x",H30,0)</f>
        <v>0</v>
      </c>
      <c r="P30" s="17"/>
      <c r="Q30" s="27">
        <f t="shared" ref="Q30:Q45" si="19">IF(P30="x",H30,0)</f>
        <v>0</v>
      </c>
      <c r="R30" s="18"/>
      <c r="S30" s="18"/>
    </row>
    <row r="31" spans="2:19" ht="18.75" customHeight="1" x14ac:dyDescent="0.2">
      <c r="B31" s="89"/>
      <c r="C31" s="85"/>
      <c r="D31" s="87"/>
      <c r="E31" s="87"/>
      <c r="F31" s="85"/>
      <c r="G31" s="15" t="s">
        <v>104</v>
      </c>
      <c r="H31" s="25">
        <v>8</v>
      </c>
      <c r="I31" s="14"/>
      <c r="J31" s="17"/>
      <c r="K31" s="17">
        <f t="shared" si="16"/>
        <v>0</v>
      </c>
      <c r="L31" s="17"/>
      <c r="M31" s="17">
        <f t="shared" si="17"/>
        <v>0</v>
      </c>
      <c r="N31" s="17"/>
      <c r="O31" s="17">
        <f t="shared" si="18"/>
        <v>0</v>
      </c>
      <c r="P31" s="17"/>
      <c r="Q31" s="27">
        <f t="shared" si="19"/>
        <v>0</v>
      </c>
      <c r="R31" s="18"/>
      <c r="S31" s="18"/>
    </row>
    <row r="32" spans="2:19" ht="21.75" customHeight="1" x14ac:dyDescent="0.2">
      <c r="B32" s="89"/>
      <c r="C32" s="85"/>
      <c r="D32" s="87"/>
      <c r="E32" s="87"/>
      <c r="F32" s="85"/>
      <c r="G32" s="15" t="s">
        <v>103</v>
      </c>
      <c r="H32" s="25">
        <v>0</v>
      </c>
      <c r="I32" s="14"/>
      <c r="J32" s="17"/>
      <c r="K32" s="17">
        <f t="shared" si="16"/>
        <v>0</v>
      </c>
      <c r="L32" s="17"/>
      <c r="M32" s="17">
        <f t="shared" si="17"/>
        <v>0</v>
      </c>
      <c r="N32" s="17"/>
      <c r="O32" s="17">
        <f t="shared" si="18"/>
        <v>0</v>
      </c>
      <c r="P32" s="17"/>
      <c r="Q32" s="27">
        <f t="shared" si="19"/>
        <v>0</v>
      </c>
      <c r="R32" s="18"/>
      <c r="S32" s="18"/>
    </row>
    <row r="33" spans="2:19" ht="31.9" customHeight="1" x14ac:dyDescent="0.2">
      <c r="B33" s="94">
        <f>1+B30</f>
        <v>13</v>
      </c>
      <c r="C33" s="70" t="s">
        <v>0</v>
      </c>
      <c r="D33" s="82" t="s">
        <v>147</v>
      </c>
      <c r="E33" s="71" t="s">
        <v>29</v>
      </c>
      <c r="F33" s="70" t="s">
        <v>61</v>
      </c>
      <c r="G33" s="23" t="s">
        <v>102</v>
      </c>
      <c r="H33" s="26">
        <v>2</v>
      </c>
      <c r="I33" s="14"/>
      <c r="J33" s="10"/>
      <c r="K33" s="10">
        <f t="shared" si="16"/>
        <v>0</v>
      </c>
      <c r="L33" s="10"/>
      <c r="M33" s="10">
        <f t="shared" si="17"/>
        <v>0</v>
      </c>
      <c r="N33" s="10"/>
      <c r="O33" s="10">
        <f t="shared" si="18"/>
        <v>0</v>
      </c>
      <c r="P33" s="10"/>
      <c r="Q33" s="35">
        <f t="shared" si="19"/>
        <v>0</v>
      </c>
      <c r="R33" s="11"/>
      <c r="S33" s="11"/>
    </row>
    <row r="34" spans="2:19" ht="31.9" customHeight="1" x14ac:dyDescent="0.2">
      <c r="B34" s="94"/>
      <c r="C34" s="70"/>
      <c r="D34" s="83"/>
      <c r="E34" s="75"/>
      <c r="F34" s="70"/>
      <c r="G34" s="23" t="s">
        <v>101</v>
      </c>
      <c r="H34" s="26">
        <v>0</v>
      </c>
      <c r="I34" s="14"/>
      <c r="J34" s="10"/>
      <c r="K34" s="10">
        <f t="shared" si="16"/>
        <v>0</v>
      </c>
      <c r="L34" s="10"/>
      <c r="M34" s="10">
        <f t="shared" si="17"/>
        <v>0</v>
      </c>
      <c r="N34" s="10"/>
      <c r="O34" s="10">
        <f t="shared" si="18"/>
        <v>0</v>
      </c>
      <c r="P34" s="10"/>
      <c r="Q34" s="35">
        <f t="shared" si="19"/>
        <v>0</v>
      </c>
      <c r="R34" s="11"/>
      <c r="S34" s="11"/>
    </row>
    <row r="35" spans="2:19" ht="18.75" customHeight="1" x14ac:dyDescent="0.2">
      <c r="B35" s="89">
        <f>1+B33</f>
        <v>14</v>
      </c>
      <c r="C35" s="88" t="s">
        <v>16</v>
      </c>
      <c r="D35" s="87" t="s">
        <v>143</v>
      </c>
      <c r="E35" s="87" t="s">
        <v>29</v>
      </c>
      <c r="F35" s="85" t="s">
        <v>84</v>
      </c>
      <c r="G35" s="18" t="s">
        <v>100</v>
      </c>
      <c r="H35" s="19">
        <v>3</v>
      </c>
      <c r="I35" s="14"/>
      <c r="J35" s="36"/>
      <c r="K35" s="17">
        <f t="shared" si="16"/>
        <v>0</v>
      </c>
      <c r="L35" s="36"/>
      <c r="M35" s="17">
        <f t="shared" si="17"/>
        <v>0</v>
      </c>
      <c r="N35" s="36"/>
      <c r="O35" s="17">
        <f t="shared" si="18"/>
        <v>0</v>
      </c>
      <c r="P35" s="36"/>
      <c r="Q35" s="27">
        <f t="shared" si="19"/>
        <v>0</v>
      </c>
      <c r="R35" s="18"/>
      <c r="S35" s="18"/>
    </row>
    <row r="36" spans="2:19" ht="18.75" customHeight="1" x14ac:dyDescent="0.2">
      <c r="B36" s="89"/>
      <c r="C36" s="88"/>
      <c r="D36" s="87"/>
      <c r="E36" s="87"/>
      <c r="F36" s="85"/>
      <c r="G36" s="15" t="s">
        <v>99</v>
      </c>
      <c r="H36" s="19">
        <v>1</v>
      </c>
      <c r="I36" s="14"/>
      <c r="J36" s="36"/>
      <c r="K36" s="17">
        <f t="shared" si="16"/>
        <v>0</v>
      </c>
      <c r="L36" s="36"/>
      <c r="M36" s="17">
        <f t="shared" si="17"/>
        <v>0</v>
      </c>
      <c r="N36" s="36"/>
      <c r="O36" s="17">
        <f t="shared" si="18"/>
        <v>0</v>
      </c>
      <c r="P36" s="36"/>
      <c r="Q36" s="27">
        <f t="shared" si="19"/>
        <v>0</v>
      </c>
      <c r="R36" s="18"/>
      <c r="S36" s="18"/>
    </row>
    <row r="37" spans="2:19" ht="18.75" customHeight="1" x14ac:dyDescent="0.2">
      <c r="B37" s="89"/>
      <c r="C37" s="88"/>
      <c r="D37" s="87"/>
      <c r="E37" s="87"/>
      <c r="F37" s="85"/>
      <c r="G37" s="15" t="s">
        <v>98</v>
      </c>
      <c r="H37" s="19">
        <v>0</v>
      </c>
      <c r="I37" s="14"/>
      <c r="J37" s="36"/>
      <c r="K37" s="17">
        <f t="shared" si="16"/>
        <v>0</v>
      </c>
      <c r="L37" s="36"/>
      <c r="M37" s="17">
        <f t="shared" si="17"/>
        <v>0</v>
      </c>
      <c r="N37" s="36"/>
      <c r="O37" s="17">
        <f t="shared" si="18"/>
        <v>0</v>
      </c>
      <c r="P37" s="36"/>
      <c r="Q37" s="27">
        <f t="shared" si="19"/>
        <v>0</v>
      </c>
      <c r="R37" s="18"/>
      <c r="S37" s="18"/>
    </row>
    <row r="38" spans="2:19" ht="36" customHeight="1" x14ac:dyDescent="0.2">
      <c r="B38" s="65">
        <f>1+B35</f>
        <v>15</v>
      </c>
      <c r="C38" s="66" t="s">
        <v>37</v>
      </c>
      <c r="D38" s="82" t="s">
        <v>147</v>
      </c>
      <c r="E38" s="65" t="s">
        <v>29</v>
      </c>
      <c r="F38" s="86" t="s">
        <v>63</v>
      </c>
      <c r="G38" s="37" t="s">
        <v>79</v>
      </c>
      <c r="H38" s="26">
        <v>5</v>
      </c>
      <c r="I38" s="14"/>
      <c r="J38" s="10"/>
      <c r="K38" s="10">
        <f t="shared" si="16"/>
        <v>0</v>
      </c>
      <c r="L38" s="10"/>
      <c r="M38" s="10">
        <f t="shared" si="17"/>
        <v>0</v>
      </c>
      <c r="N38" s="10"/>
      <c r="O38" s="10">
        <f t="shared" si="18"/>
        <v>0</v>
      </c>
      <c r="P38" s="10"/>
      <c r="Q38" s="35">
        <f t="shared" si="19"/>
        <v>0</v>
      </c>
      <c r="R38" s="11"/>
      <c r="S38" s="11"/>
    </row>
    <row r="39" spans="2:19" ht="36" x14ac:dyDescent="0.2">
      <c r="B39" s="65"/>
      <c r="C39" s="68"/>
      <c r="D39" s="83"/>
      <c r="E39" s="65"/>
      <c r="F39" s="86"/>
      <c r="G39" s="23" t="s">
        <v>80</v>
      </c>
      <c r="H39" s="26">
        <v>0</v>
      </c>
      <c r="I39" s="14"/>
      <c r="J39" s="10"/>
      <c r="K39" s="10">
        <f t="shared" si="16"/>
        <v>0</v>
      </c>
      <c r="L39" s="10"/>
      <c r="M39" s="10">
        <f t="shared" si="17"/>
        <v>0</v>
      </c>
      <c r="N39" s="10"/>
      <c r="O39" s="10">
        <f t="shared" si="18"/>
        <v>0</v>
      </c>
      <c r="P39" s="10"/>
      <c r="Q39" s="35">
        <f t="shared" si="19"/>
        <v>0</v>
      </c>
      <c r="R39" s="11"/>
      <c r="S39" s="11"/>
    </row>
    <row r="40" spans="2:19" ht="48" x14ac:dyDescent="0.2">
      <c r="B40" s="87">
        <f>1+B38</f>
        <v>16</v>
      </c>
      <c r="C40" s="78" t="s">
        <v>38</v>
      </c>
      <c r="D40" s="87" t="s">
        <v>143</v>
      </c>
      <c r="E40" s="87" t="s">
        <v>29</v>
      </c>
      <c r="F40" s="78" t="s">
        <v>71</v>
      </c>
      <c r="G40" s="57" t="s">
        <v>58</v>
      </c>
      <c r="H40" s="25">
        <v>5</v>
      </c>
      <c r="I40" s="14"/>
      <c r="J40" s="17"/>
      <c r="K40" s="17">
        <f t="shared" ref="K40:K43" si="20">IF(J40="x",H40,0)</f>
        <v>0</v>
      </c>
      <c r="L40" s="17"/>
      <c r="M40" s="17">
        <f t="shared" ref="M40:M43" si="21">IF(L40="x",H40,0)</f>
        <v>0</v>
      </c>
      <c r="N40" s="17"/>
      <c r="O40" s="17">
        <f t="shared" ref="O40:O43" si="22">IF(N40="x",H40,0)</f>
        <v>0</v>
      </c>
      <c r="P40" s="17"/>
      <c r="Q40" s="27">
        <f t="shared" ref="Q40:Q43" si="23">IF(P40="x",H40,0)</f>
        <v>0</v>
      </c>
      <c r="R40" s="18"/>
      <c r="S40" s="18"/>
    </row>
    <row r="41" spans="2:19" ht="48" x14ac:dyDescent="0.2">
      <c r="B41" s="87"/>
      <c r="C41" s="79"/>
      <c r="D41" s="87"/>
      <c r="E41" s="87"/>
      <c r="F41" s="79"/>
      <c r="G41" s="58" t="s">
        <v>59</v>
      </c>
      <c r="H41" s="25">
        <v>0</v>
      </c>
      <c r="I41" s="14"/>
      <c r="J41" s="17"/>
      <c r="K41" s="17">
        <f t="shared" si="20"/>
        <v>0</v>
      </c>
      <c r="L41" s="17"/>
      <c r="M41" s="17">
        <f t="shared" si="21"/>
        <v>0</v>
      </c>
      <c r="N41" s="17"/>
      <c r="O41" s="17">
        <f t="shared" si="22"/>
        <v>0</v>
      </c>
      <c r="P41" s="17"/>
      <c r="Q41" s="27">
        <f t="shared" si="23"/>
        <v>0</v>
      </c>
      <c r="R41" s="18"/>
      <c r="S41" s="18"/>
    </row>
    <row r="42" spans="2:19" ht="36" x14ac:dyDescent="0.2">
      <c r="B42" s="71">
        <f>1+B40</f>
        <v>17</v>
      </c>
      <c r="C42" s="73" t="s">
        <v>48</v>
      </c>
      <c r="D42" s="82" t="s">
        <v>143</v>
      </c>
      <c r="E42" s="82" t="s">
        <v>29</v>
      </c>
      <c r="F42" s="86" t="s">
        <v>49</v>
      </c>
      <c r="G42" s="23" t="s">
        <v>97</v>
      </c>
      <c r="H42" s="34">
        <v>3</v>
      </c>
      <c r="I42" s="14"/>
      <c r="J42" s="10"/>
      <c r="K42" s="10">
        <f t="shared" si="20"/>
        <v>0</v>
      </c>
      <c r="L42" s="10"/>
      <c r="M42" s="10">
        <f t="shared" si="21"/>
        <v>0</v>
      </c>
      <c r="N42" s="10"/>
      <c r="O42" s="10">
        <f t="shared" si="22"/>
        <v>0</v>
      </c>
      <c r="P42" s="10"/>
      <c r="Q42" s="35">
        <f t="shared" si="23"/>
        <v>0</v>
      </c>
      <c r="R42" s="11"/>
      <c r="S42" s="11"/>
    </row>
    <row r="43" spans="2:19" ht="36" x14ac:dyDescent="0.2">
      <c r="B43" s="75"/>
      <c r="C43" s="84"/>
      <c r="D43" s="83"/>
      <c r="E43" s="83"/>
      <c r="F43" s="86"/>
      <c r="G43" s="23" t="s">
        <v>96</v>
      </c>
      <c r="H43" s="34">
        <v>0</v>
      </c>
      <c r="I43" s="14"/>
      <c r="J43" s="10"/>
      <c r="K43" s="10">
        <f t="shared" si="20"/>
        <v>0</v>
      </c>
      <c r="L43" s="10"/>
      <c r="M43" s="10">
        <f t="shared" si="21"/>
        <v>0</v>
      </c>
      <c r="N43" s="10"/>
      <c r="O43" s="10">
        <f t="shared" si="22"/>
        <v>0</v>
      </c>
      <c r="P43" s="10"/>
      <c r="Q43" s="35">
        <f t="shared" si="23"/>
        <v>0</v>
      </c>
      <c r="R43" s="11"/>
      <c r="S43" s="11"/>
    </row>
    <row r="44" spans="2:19" ht="24" customHeight="1" x14ac:dyDescent="0.2">
      <c r="B44" s="76">
        <f>1+B42</f>
        <v>18</v>
      </c>
      <c r="C44" s="78" t="s">
        <v>70</v>
      </c>
      <c r="D44" s="76" t="s">
        <v>145</v>
      </c>
      <c r="E44" s="76" t="s">
        <v>32</v>
      </c>
      <c r="F44" s="88" t="s">
        <v>72</v>
      </c>
      <c r="G44" s="18" t="s">
        <v>95</v>
      </c>
      <c r="H44" s="19">
        <v>8</v>
      </c>
      <c r="I44" s="14"/>
      <c r="J44" s="17"/>
      <c r="K44" s="17">
        <f t="shared" si="16"/>
        <v>0</v>
      </c>
      <c r="L44" s="17"/>
      <c r="M44" s="17">
        <f t="shared" si="17"/>
        <v>0</v>
      </c>
      <c r="N44" s="17"/>
      <c r="O44" s="17">
        <f t="shared" si="18"/>
        <v>0</v>
      </c>
      <c r="P44" s="17"/>
      <c r="Q44" s="27">
        <f t="shared" si="19"/>
        <v>0</v>
      </c>
      <c r="R44" s="18"/>
      <c r="S44" s="18"/>
    </row>
    <row r="45" spans="2:19" ht="24" customHeight="1" x14ac:dyDescent="0.2">
      <c r="B45" s="77"/>
      <c r="C45" s="79"/>
      <c r="D45" s="77"/>
      <c r="E45" s="77"/>
      <c r="F45" s="88"/>
      <c r="G45" s="18" t="s">
        <v>94</v>
      </c>
      <c r="H45" s="19">
        <v>0</v>
      </c>
      <c r="I45" s="14"/>
      <c r="J45" s="17"/>
      <c r="K45" s="17">
        <f t="shared" si="16"/>
        <v>0</v>
      </c>
      <c r="L45" s="17"/>
      <c r="M45" s="17">
        <f t="shared" si="17"/>
        <v>0</v>
      </c>
      <c r="N45" s="17"/>
      <c r="O45" s="17">
        <f t="shared" si="18"/>
        <v>0</v>
      </c>
      <c r="P45" s="17"/>
      <c r="Q45" s="27">
        <f t="shared" si="19"/>
        <v>0</v>
      </c>
      <c r="R45" s="18"/>
      <c r="S45" s="18"/>
    </row>
    <row r="46" spans="2:19" s="22" customFormat="1" x14ac:dyDescent="0.2">
      <c r="B46" s="61" t="s">
        <v>74</v>
      </c>
      <c r="C46" s="62"/>
      <c r="D46" s="62"/>
      <c r="E46" s="62"/>
      <c r="F46" s="62"/>
      <c r="G46" s="63"/>
      <c r="H46" s="38">
        <f>H26+H69+H73+H77+H30+H33+H35+H38+H40+H42+H44</f>
        <v>72</v>
      </c>
      <c r="I46" s="20"/>
      <c r="J46" s="29">
        <f>SUM(K26:K45)</f>
        <v>0</v>
      </c>
      <c r="K46" s="29"/>
      <c r="L46" s="29">
        <f>SUM(M26:M45)</f>
        <v>0</v>
      </c>
      <c r="M46" s="29"/>
      <c r="N46" s="29">
        <f>SUM(O26:O45)</f>
        <v>0</v>
      </c>
      <c r="O46" s="29"/>
      <c r="P46" s="29">
        <f>SUM(Q26:Q45)</f>
        <v>0</v>
      </c>
      <c r="Q46" s="31"/>
      <c r="R46" s="29"/>
      <c r="S46" s="29"/>
    </row>
    <row r="47" spans="2:19" s="1" customFormat="1" ht="45" x14ac:dyDescent="0.25">
      <c r="B47" s="51" t="s">
        <v>2</v>
      </c>
      <c r="C47" s="52" t="s">
        <v>24</v>
      </c>
      <c r="D47" s="53" t="s">
        <v>26</v>
      </c>
      <c r="E47" s="53" t="s">
        <v>27</v>
      </c>
      <c r="F47" s="52" t="s">
        <v>3</v>
      </c>
      <c r="G47" s="51" t="s">
        <v>4</v>
      </c>
      <c r="H47" s="54" t="s">
        <v>5</v>
      </c>
      <c r="I47" s="2"/>
      <c r="J47" s="53" t="s">
        <v>6</v>
      </c>
      <c r="K47" s="53" t="s">
        <v>21</v>
      </c>
      <c r="L47" s="53" t="s">
        <v>7</v>
      </c>
      <c r="M47" s="53" t="s">
        <v>21</v>
      </c>
      <c r="N47" s="53" t="s">
        <v>8</v>
      </c>
      <c r="O47" s="53" t="s">
        <v>21</v>
      </c>
      <c r="P47" s="53" t="s">
        <v>9</v>
      </c>
      <c r="Q47" s="56" t="s">
        <v>21</v>
      </c>
      <c r="R47" s="53" t="s">
        <v>142</v>
      </c>
      <c r="S47" s="53" t="s">
        <v>44</v>
      </c>
    </row>
    <row r="48" spans="2:19" ht="24" x14ac:dyDescent="0.2">
      <c r="B48" s="71">
        <f>1+B44</f>
        <v>19</v>
      </c>
      <c r="C48" s="66" t="s">
        <v>17</v>
      </c>
      <c r="D48" s="71" t="s">
        <v>143</v>
      </c>
      <c r="E48" s="71" t="s">
        <v>29</v>
      </c>
      <c r="F48" s="73" t="s">
        <v>154</v>
      </c>
      <c r="G48" s="11" t="s">
        <v>52</v>
      </c>
      <c r="H48" s="26">
        <v>5</v>
      </c>
      <c r="I48" s="14"/>
      <c r="J48" s="59"/>
      <c r="K48" s="10">
        <f t="shared" ref="K48:K54" si="24">IF(J48="x",H48,0)</f>
        <v>0</v>
      </c>
      <c r="L48" s="59"/>
      <c r="M48" s="10">
        <f t="shared" ref="M48:M54" si="25">IF(L48="x",H48,0)</f>
        <v>0</v>
      </c>
      <c r="N48" s="59"/>
      <c r="O48" s="10">
        <f t="shared" ref="O48:O54" si="26">IF(N48="x",H48,0)</f>
        <v>0</v>
      </c>
      <c r="P48" s="59"/>
      <c r="Q48" s="35">
        <f t="shared" ref="Q48:Q54" si="27">IF(P48="x",H48,0)</f>
        <v>0</v>
      </c>
      <c r="R48" s="11"/>
      <c r="S48" s="11"/>
    </row>
    <row r="49" spans="2:19" ht="24" x14ac:dyDescent="0.2">
      <c r="B49" s="72"/>
      <c r="C49" s="67"/>
      <c r="D49" s="72"/>
      <c r="E49" s="72"/>
      <c r="F49" s="74"/>
      <c r="G49" s="23" t="s">
        <v>53</v>
      </c>
      <c r="H49" s="26">
        <v>0</v>
      </c>
      <c r="I49" s="14"/>
      <c r="J49" s="59"/>
      <c r="K49" s="10">
        <f t="shared" si="24"/>
        <v>0</v>
      </c>
      <c r="L49" s="59"/>
      <c r="M49" s="10">
        <f t="shared" si="25"/>
        <v>0</v>
      </c>
      <c r="N49" s="59"/>
      <c r="O49" s="10">
        <f t="shared" si="26"/>
        <v>0</v>
      </c>
      <c r="P49" s="59"/>
      <c r="Q49" s="35">
        <f t="shared" si="27"/>
        <v>0</v>
      </c>
      <c r="R49" s="11"/>
      <c r="S49" s="11"/>
    </row>
    <row r="50" spans="2:19" ht="24" x14ac:dyDescent="0.2">
      <c r="B50" s="76">
        <f>1+B48</f>
        <v>20</v>
      </c>
      <c r="C50" s="80" t="s">
        <v>42</v>
      </c>
      <c r="D50" s="76" t="s">
        <v>143</v>
      </c>
      <c r="E50" s="76" t="s">
        <v>29</v>
      </c>
      <c r="F50" s="78" t="s">
        <v>153</v>
      </c>
      <c r="G50" s="58" t="s">
        <v>54</v>
      </c>
      <c r="H50" s="19">
        <v>5</v>
      </c>
      <c r="I50" s="14"/>
      <c r="J50" s="17"/>
      <c r="K50" s="17">
        <f t="shared" ref="K50:K51" si="28">IF(J50="x",H50,0)</f>
        <v>0</v>
      </c>
      <c r="L50" s="17"/>
      <c r="M50" s="17">
        <f t="shared" ref="M50:M51" si="29">IF(L50="x",H50,0)</f>
        <v>0</v>
      </c>
      <c r="N50" s="17"/>
      <c r="O50" s="17">
        <f t="shared" ref="O50:O51" si="30">IF(N50="x",H50,0)</f>
        <v>0</v>
      </c>
      <c r="P50" s="17"/>
      <c r="Q50" s="27">
        <f t="shared" ref="Q50:Q51" si="31">IF(P50="x",H50,0)</f>
        <v>0</v>
      </c>
      <c r="R50" s="18"/>
      <c r="S50" s="18"/>
    </row>
    <row r="51" spans="2:19" ht="24" x14ac:dyDescent="0.2">
      <c r="B51" s="77"/>
      <c r="C51" s="81"/>
      <c r="D51" s="77"/>
      <c r="E51" s="77"/>
      <c r="F51" s="79"/>
      <c r="G51" s="15" t="s">
        <v>55</v>
      </c>
      <c r="H51" s="19">
        <v>0</v>
      </c>
      <c r="I51" s="14"/>
      <c r="J51" s="17"/>
      <c r="K51" s="17">
        <f t="shared" si="28"/>
        <v>0</v>
      </c>
      <c r="L51" s="17"/>
      <c r="M51" s="17">
        <f t="shared" si="29"/>
        <v>0</v>
      </c>
      <c r="N51" s="17"/>
      <c r="O51" s="17">
        <f t="shared" si="30"/>
        <v>0</v>
      </c>
      <c r="P51" s="17"/>
      <c r="Q51" s="27">
        <f t="shared" si="31"/>
        <v>0</v>
      </c>
      <c r="R51" s="18"/>
      <c r="S51" s="18"/>
    </row>
    <row r="52" spans="2:19" ht="42" customHeight="1" x14ac:dyDescent="0.2">
      <c r="B52" s="65">
        <f>1+B50</f>
        <v>21</v>
      </c>
      <c r="C52" s="66" t="s">
        <v>18</v>
      </c>
      <c r="D52" s="71" t="s">
        <v>143</v>
      </c>
      <c r="E52" s="71" t="s">
        <v>29</v>
      </c>
      <c r="F52" s="69" t="s">
        <v>62</v>
      </c>
      <c r="G52" s="23" t="s">
        <v>93</v>
      </c>
      <c r="H52" s="26">
        <v>10</v>
      </c>
      <c r="I52" s="14"/>
      <c r="J52" s="60"/>
      <c r="K52" s="10">
        <f t="shared" si="24"/>
        <v>0</v>
      </c>
      <c r="L52" s="60"/>
      <c r="M52" s="10">
        <f t="shared" si="25"/>
        <v>0</v>
      </c>
      <c r="N52" s="60"/>
      <c r="O52" s="10">
        <f t="shared" si="26"/>
        <v>0</v>
      </c>
      <c r="P52" s="60"/>
      <c r="Q52" s="35">
        <f t="shared" si="27"/>
        <v>0</v>
      </c>
      <c r="R52" s="11"/>
      <c r="S52" s="11"/>
    </row>
    <row r="53" spans="2:19" ht="42" customHeight="1" x14ac:dyDescent="0.2">
      <c r="B53" s="65"/>
      <c r="C53" s="67"/>
      <c r="D53" s="72"/>
      <c r="E53" s="72"/>
      <c r="F53" s="70"/>
      <c r="G53" s="23" t="s">
        <v>81</v>
      </c>
      <c r="H53" s="26">
        <v>5</v>
      </c>
      <c r="I53" s="14"/>
      <c r="J53" s="60"/>
      <c r="K53" s="10">
        <f t="shared" si="24"/>
        <v>0</v>
      </c>
      <c r="L53" s="60"/>
      <c r="M53" s="10">
        <f t="shared" si="25"/>
        <v>0</v>
      </c>
      <c r="N53" s="60"/>
      <c r="O53" s="10">
        <f t="shared" si="26"/>
        <v>0</v>
      </c>
      <c r="P53" s="60"/>
      <c r="Q53" s="35">
        <f t="shared" si="27"/>
        <v>0</v>
      </c>
      <c r="R53" s="11"/>
      <c r="S53" s="11"/>
    </row>
    <row r="54" spans="2:19" ht="42" customHeight="1" x14ac:dyDescent="0.2">
      <c r="B54" s="65"/>
      <c r="C54" s="68"/>
      <c r="D54" s="75"/>
      <c r="E54" s="75"/>
      <c r="F54" s="70"/>
      <c r="G54" s="23" t="s">
        <v>92</v>
      </c>
      <c r="H54" s="26">
        <v>0</v>
      </c>
      <c r="I54" s="14"/>
      <c r="J54" s="60"/>
      <c r="K54" s="10">
        <f t="shared" si="24"/>
        <v>0</v>
      </c>
      <c r="L54" s="60"/>
      <c r="M54" s="10">
        <f t="shared" si="25"/>
        <v>0</v>
      </c>
      <c r="N54" s="60"/>
      <c r="O54" s="10">
        <f t="shared" si="26"/>
        <v>0</v>
      </c>
      <c r="P54" s="60"/>
      <c r="Q54" s="35">
        <f t="shared" si="27"/>
        <v>0</v>
      </c>
      <c r="R54" s="11"/>
      <c r="S54" s="11"/>
    </row>
    <row r="55" spans="2:19" s="22" customFormat="1" x14ac:dyDescent="0.2">
      <c r="B55" s="61" t="s">
        <v>76</v>
      </c>
      <c r="C55" s="62"/>
      <c r="D55" s="62"/>
      <c r="E55" s="62"/>
      <c r="F55" s="62"/>
      <c r="G55" s="63"/>
      <c r="H55" s="38">
        <f>H48+H50+H52</f>
        <v>20</v>
      </c>
      <c r="I55" s="20"/>
      <c r="J55" s="29">
        <f>SUM(K48:K54)</f>
        <v>0</v>
      </c>
      <c r="K55" s="29"/>
      <c r="L55" s="29">
        <f>SUM(M48:M54)</f>
        <v>0</v>
      </c>
      <c r="M55" s="29"/>
      <c r="N55" s="29">
        <f>SUM(O48:O54)</f>
        <v>0</v>
      </c>
      <c r="O55" s="29"/>
      <c r="P55" s="29">
        <f>SUM(Q48:Q54)</f>
        <v>0</v>
      </c>
      <c r="Q55" s="31"/>
      <c r="R55" s="29"/>
      <c r="S55" s="29"/>
    </row>
    <row r="56" spans="2:19" s="1" customFormat="1" ht="45" x14ac:dyDescent="0.25">
      <c r="B56" s="51" t="s">
        <v>2</v>
      </c>
      <c r="C56" s="52" t="s">
        <v>25</v>
      </c>
      <c r="D56" s="53" t="s">
        <v>26</v>
      </c>
      <c r="E56" s="53" t="s">
        <v>27</v>
      </c>
      <c r="F56" s="52" t="s">
        <v>3</v>
      </c>
      <c r="G56" s="51" t="s">
        <v>4</v>
      </c>
      <c r="H56" s="54" t="s">
        <v>5</v>
      </c>
      <c r="I56" s="2"/>
      <c r="J56" s="53" t="s">
        <v>6</v>
      </c>
      <c r="K56" s="53" t="s">
        <v>21</v>
      </c>
      <c r="L56" s="53" t="s">
        <v>7</v>
      </c>
      <c r="M56" s="53" t="s">
        <v>21</v>
      </c>
      <c r="N56" s="53" t="s">
        <v>8</v>
      </c>
      <c r="O56" s="53" t="s">
        <v>21</v>
      </c>
      <c r="P56" s="53" t="s">
        <v>9</v>
      </c>
      <c r="Q56" s="56" t="s">
        <v>21</v>
      </c>
      <c r="R56" s="53" t="s">
        <v>142</v>
      </c>
      <c r="S56" s="53" t="s">
        <v>44</v>
      </c>
    </row>
    <row r="57" spans="2:19" ht="18.75" customHeight="1" x14ac:dyDescent="0.2">
      <c r="B57" s="76">
        <f>1+B52</f>
        <v>22</v>
      </c>
      <c r="C57" s="80" t="s">
        <v>19</v>
      </c>
      <c r="D57" s="76" t="s">
        <v>148</v>
      </c>
      <c r="E57" s="76" t="s">
        <v>29</v>
      </c>
      <c r="F57" s="78" t="s">
        <v>86</v>
      </c>
      <c r="G57" s="18" t="s">
        <v>88</v>
      </c>
      <c r="H57" s="19">
        <v>5</v>
      </c>
      <c r="I57" s="14"/>
      <c r="J57" s="17"/>
      <c r="K57" s="17">
        <f>IF(J57="x",H57,0)</f>
        <v>0</v>
      </c>
      <c r="L57" s="17"/>
      <c r="M57" s="17">
        <f>IF(L57="x",H57,0)</f>
        <v>0</v>
      </c>
      <c r="N57" s="17"/>
      <c r="O57" s="17">
        <f>IF(N57="x",H57,0)</f>
        <v>0</v>
      </c>
      <c r="P57" s="17"/>
      <c r="Q57" s="27">
        <f>IF(P57="x",H57,0)</f>
        <v>0</v>
      </c>
      <c r="R57" s="18"/>
      <c r="S57" s="18"/>
    </row>
    <row r="58" spans="2:19" ht="18.75" customHeight="1" x14ac:dyDescent="0.2">
      <c r="B58" s="77"/>
      <c r="C58" s="81"/>
      <c r="D58" s="77"/>
      <c r="E58" s="77"/>
      <c r="F58" s="79"/>
      <c r="G58" s="18" t="s">
        <v>89</v>
      </c>
      <c r="H58" s="19">
        <v>0</v>
      </c>
      <c r="I58" s="14"/>
      <c r="J58" s="17"/>
      <c r="K58" s="17">
        <f>IF(J58="x",H58,0)</f>
        <v>0</v>
      </c>
      <c r="L58" s="17"/>
      <c r="M58" s="17">
        <f>IF(L58="x",H58,0)</f>
        <v>0</v>
      </c>
      <c r="N58" s="17"/>
      <c r="O58" s="17">
        <f>IF(N58="x",H58,0)</f>
        <v>0</v>
      </c>
      <c r="P58" s="17"/>
      <c r="Q58" s="27">
        <f>IF(P58="x",H58,0)</f>
        <v>0</v>
      </c>
      <c r="R58" s="18"/>
      <c r="S58" s="18"/>
    </row>
    <row r="59" spans="2:19" ht="25.5" customHeight="1" x14ac:dyDescent="0.2">
      <c r="B59" s="82">
        <f>1+B57</f>
        <v>23</v>
      </c>
      <c r="C59" s="73" t="s">
        <v>34</v>
      </c>
      <c r="D59" s="65" t="s">
        <v>56</v>
      </c>
      <c r="E59" s="65" t="s">
        <v>28</v>
      </c>
      <c r="F59" s="73" t="s">
        <v>87</v>
      </c>
      <c r="G59" s="23" t="s">
        <v>90</v>
      </c>
      <c r="H59" s="34">
        <v>10</v>
      </c>
      <c r="I59" s="14"/>
      <c r="J59" s="10"/>
      <c r="K59" s="10">
        <f>IF(J59="x",H59,0)</f>
        <v>0</v>
      </c>
      <c r="L59" s="10"/>
      <c r="M59" s="10">
        <f>IF(L59="x",H59,0)</f>
        <v>0</v>
      </c>
      <c r="N59" s="10"/>
      <c r="O59" s="10">
        <f>IF(N59="x",H59,0)</f>
        <v>0</v>
      </c>
      <c r="P59" s="10"/>
      <c r="Q59" s="35">
        <f>IF(P59="x",H59,0)</f>
        <v>0</v>
      </c>
      <c r="R59" s="11"/>
      <c r="S59" s="11"/>
    </row>
    <row r="60" spans="2:19" ht="25.5" customHeight="1" x14ac:dyDescent="0.2">
      <c r="B60" s="83"/>
      <c r="C60" s="84"/>
      <c r="D60" s="65"/>
      <c r="E60" s="65"/>
      <c r="F60" s="84"/>
      <c r="G60" s="23" t="s">
        <v>91</v>
      </c>
      <c r="H60" s="26">
        <v>0</v>
      </c>
      <c r="I60" s="14"/>
      <c r="J60" s="10"/>
      <c r="K60" s="10">
        <f>IF(J60="x",H60,0)</f>
        <v>0</v>
      </c>
      <c r="L60" s="10"/>
      <c r="M60" s="10">
        <f>IF(L60="x",H60,0)</f>
        <v>0</v>
      </c>
      <c r="N60" s="10"/>
      <c r="O60" s="10">
        <f>IF(N60="x",H60,0)</f>
        <v>0</v>
      </c>
      <c r="P60" s="10"/>
      <c r="Q60" s="35">
        <f>IF(P60="x",H60,0)</f>
        <v>0</v>
      </c>
      <c r="R60" s="11"/>
      <c r="S60" s="11"/>
    </row>
    <row r="61" spans="2:19" s="22" customFormat="1" x14ac:dyDescent="0.2">
      <c r="B61" s="61" t="s">
        <v>77</v>
      </c>
      <c r="C61" s="62"/>
      <c r="D61" s="62"/>
      <c r="E61" s="62"/>
      <c r="F61" s="62"/>
      <c r="G61" s="63"/>
      <c r="H61" s="38">
        <f>H57+H59</f>
        <v>15</v>
      </c>
      <c r="I61" s="20"/>
      <c r="J61" s="29">
        <f>SUM(K57:K60)</f>
        <v>0</v>
      </c>
      <c r="K61" s="29"/>
      <c r="L61" s="29">
        <f>SUM(M57:M60)</f>
        <v>0</v>
      </c>
      <c r="M61" s="29"/>
      <c r="N61" s="29">
        <f>SUM(O57:O60)</f>
        <v>0</v>
      </c>
      <c r="O61" s="29"/>
      <c r="P61" s="29">
        <f>SUM(Q57:Q60)</f>
        <v>0</v>
      </c>
      <c r="Q61" s="31"/>
      <c r="R61" s="29"/>
      <c r="S61" s="29"/>
    </row>
    <row r="62" spans="2:19" x14ac:dyDescent="0.2">
      <c r="I62" s="14"/>
      <c r="R62" s="42"/>
      <c r="S62" s="42"/>
    </row>
    <row r="63" spans="2:19" s="22" customFormat="1" ht="45" x14ac:dyDescent="0.2">
      <c r="B63" s="6"/>
      <c r="C63" s="7"/>
      <c r="D63" s="7"/>
      <c r="E63" s="8"/>
      <c r="F63" s="7"/>
      <c r="G63" s="6"/>
      <c r="H63" s="9" t="s">
        <v>33</v>
      </c>
      <c r="J63" s="53" t="s">
        <v>6</v>
      </c>
      <c r="K63" s="53"/>
      <c r="L63" s="53" t="s">
        <v>7</v>
      </c>
      <c r="M63" s="53"/>
      <c r="N63" s="53" t="s">
        <v>8</v>
      </c>
      <c r="O63" s="53"/>
      <c r="P63" s="53" t="s">
        <v>9</v>
      </c>
      <c r="Q63" s="32"/>
      <c r="R63" s="53" t="s">
        <v>142</v>
      </c>
      <c r="S63" s="53" t="s">
        <v>44</v>
      </c>
    </row>
    <row r="64" spans="2:19" x14ac:dyDescent="0.2">
      <c r="B64" s="43"/>
      <c r="C64" s="44" t="s">
        <v>20</v>
      </c>
      <c r="D64" s="44"/>
      <c r="E64" s="44"/>
      <c r="F64" s="44"/>
      <c r="G64" s="43"/>
      <c r="H64" s="45">
        <f>H61+H55+H46+H24</f>
        <v>157</v>
      </c>
      <c r="J64" s="45">
        <f>J61+J55+J46+J24</f>
        <v>0</v>
      </c>
      <c r="K64" s="46"/>
      <c r="L64" s="45">
        <f>L61+L55+L46+L24</f>
        <v>0</v>
      </c>
      <c r="M64" s="46"/>
      <c r="N64" s="45">
        <f>N61+N55+N46+N24</f>
        <v>0</v>
      </c>
      <c r="O64" s="46"/>
      <c r="P64" s="45">
        <f>P61+P55+P46+P24</f>
        <v>0</v>
      </c>
      <c r="Q64" s="47"/>
      <c r="R64" s="13"/>
      <c r="S64" s="13"/>
    </row>
    <row r="66" spans="2:19" x14ac:dyDescent="0.2">
      <c r="B66" s="64" t="s">
        <v>57</v>
      </c>
      <c r="C66" s="64"/>
      <c r="D66" s="64"/>
      <c r="E66" s="64"/>
      <c r="F66" s="64"/>
      <c r="H66" s="48" t="s">
        <v>43</v>
      </c>
      <c r="I66" s="42"/>
      <c r="J66" s="49">
        <f>J64/$H$64</f>
        <v>0</v>
      </c>
      <c r="K66" s="50"/>
      <c r="L66" s="49">
        <f>L64/$H$64</f>
        <v>0</v>
      </c>
      <c r="N66" s="49">
        <f>N64/$H$64</f>
        <v>0</v>
      </c>
      <c r="P66" s="49">
        <f>P64/$H$64</f>
        <v>0</v>
      </c>
    </row>
    <row r="67" spans="2:19" x14ac:dyDescent="0.2">
      <c r="B67" s="64"/>
      <c r="C67" s="64"/>
      <c r="D67" s="64"/>
      <c r="E67" s="64"/>
      <c r="F67" s="64"/>
    </row>
    <row r="68" spans="2:19" x14ac:dyDescent="0.2">
      <c r="B68" s="22" t="s">
        <v>149</v>
      </c>
    </row>
    <row r="69" spans="2:19" ht="24" x14ac:dyDescent="0.2">
      <c r="B69" s="94"/>
      <c r="C69" s="86" t="s">
        <v>68</v>
      </c>
      <c r="D69" s="94" t="s">
        <v>150</v>
      </c>
      <c r="E69" s="71" t="s">
        <v>39</v>
      </c>
      <c r="F69" s="73" t="s">
        <v>146</v>
      </c>
      <c r="G69" s="33" t="s">
        <v>41</v>
      </c>
      <c r="H69" s="34">
        <v>10</v>
      </c>
      <c r="I69" s="14"/>
      <c r="J69" s="10"/>
      <c r="K69" s="10">
        <f>IF(J69="x",H69,0)</f>
        <v>0</v>
      </c>
      <c r="L69" s="10"/>
      <c r="M69" s="10">
        <f>IF(L69="x",H69,0)</f>
        <v>0</v>
      </c>
      <c r="N69" s="10"/>
      <c r="O69" s="10">
        <f>IF(N69="x",H69,0)</f>
        <v>0</v>
      </c>
      <c r="P69" s="10"/>
      <c r="Q69" s="35">
        <f>IF(P69="x",H69,0)</f>
        <v>0</v>
      </c>
      <c r="R69" s="13"/>
      <c r="S69" s="13"/>
    </row>
    <row r="70" spans="2:19" ht="18.75" customHeight="1" x14ac:dyDescent="0.2">
      <c r="B70" s="94"/>
      <c r="C70" s="86"/>
      <c r="D70" s="94"/>
      <c r="E70" s="72"/>
      <c r="F70" s="74"/>
      <c r="G70" s="33" t="s">
        <v>113</v>
      </c>
      <c r="H70" s="34">
        <v>5</v>
      </c>
      <c r="I70" s="14"/>
      <c r="J70" s="10"/>
      <c r="K70" s="10">
        <f>IF(J70="x",H70,0)</f>
        <v>0</v>
      </c>
      <c r="L70" s="10"/>
      <c r="M70" s="10">
        <f>IF(L70="x",H70,0)</f>
        <v>0</v>
      </c>
      <c r="N70" s="10"/>
      <c r="O70" s="10">
        <f>IF(N70="x",H70,0)</f>
        <v>0</v>
      </c>
      <c r="P70" s="10"/>
      <c r="Q70" s="35">
        <f>IF(P70="x",H70,0)</f>
        <v>0</v>
      </c>
      <c r="R70" s="13"/>
      <c r="S70" s="13"/>
    </row>
    <row r="71" spans="2:19" ht="18.75" customHeight="1" x14ac:dyDescent="0.2">
      <c r="B71" s="94"/>
      <c r="C71" s="86"/>
      <c r="D71" s="94"/>
      <c r="E71" s="72"/>
      <c r="F71" s="74"/>
      <c r="G71" s="33" t="s">
        <v>112</v>
      </c>
      <c r="H71" s="34">
        <v>2</v>
      </c>
      <c r="I71" s="14"/>
      <c r="J71" s="10"/>
      <c r="K71" s="10">
        <f>IF(J71="x",H71,0)</f>
        <v>0</v>
      </c>
      <c r="L71" s="10"/>
      <c r="M71" s="10">
        <f>IF(L71="x",H71,0)</f>
        <v>0</v>
      </c>
      <c r="N71" s="10"/>
      <c r="O71" s="10">
        <f>IF(N71="x",H71,0)</f>
        <v>0</v>
      </c>
      <c r="P71" s="10"/>
      <c r="Q71" s="35">
        <f>IF(P71="x",H71,0)</f>
        <v>0</v>
      </c>
      <c r="R71" s="13"/>
      <c r="S71" s="13"/>
    </row>
    <row r="72" spans="2:19" ht="18.75" customHeight="1" x14ac:dyDescent="0.2">
      <c r="B72" s="94"/>
      <c r="C72" s="86"/>
      <c r="D72" s="94"/>
      <c r="E72" s="75"/>
      <c r="F72" s="84"/>
      <c r="G72" s="33" t="s">
        <v>78</v>
      </c>
      <c r="H72" s="34">
        <v>0</v>
      </c>
      <c r="I72" s="14"/>
      <c r="J72" s="10"/>
      <c r="K72" s="10">
        <f>IF(J72="x",H72,0)</f>
        <v>0</v>
      </c>
      <c r="L72" s="10"/>
      <c r="M72" s="10">
        <f>IF(L72="x",H72,0)</f>
        <v>0</v>
      </c>
      <c r="N72" s="10"/>
      <c r="O72" s="10">
        <f>IF(N72="x",H72,0)</f>
        <v>0</v>
      </c>
      <c r="P72" s="10"/>
      <c r="Q72" s="35">
        <f>IF(P72="x",H72,0)</f>
        <v>0</v>
      </c>
      <c r="R72" s="13"/>
      <c r="S72" s="13"/>
    </row>
    <row r="73" spans="2:19" ht="18.75" customHeight="1" x14ac:dyDescent="0.2">
      <c r="B73" s="89"/>
      <c r="C73" s="85" t="s">
        <v>35</v>
      </c>
      <c r="D73" s="89" t="s">
        <v>150</v>
      </c>
      <c r="E73" s="89" t="s">
        <v>39</v>
      </c>
      <c r="F73" s="85" t="s">
        <v>69</v>
      </c>
      <c r="G73" s="15" t="s">
        <v>108</v>
      </c>
      <c r="H73" s="25">
        <v>10</v>
      </c>
      <c r="I73" s="14"/>
      <c r="J73" s="17"/>
      <c r="K73" s="17">
        <f t="shared" ref="K73:K76" si="32">IF(J73="x",H73,0)</f>
        <v>0</v>
      </c>
      <c r="L73" s="17"/>
      <c r="M73" s="17">
        <f t="shared" ref="M73:M76" si="33">IF(L73="x",H73,0)</f>
        <v>0</v>
      </c>
      <c r="N73" s="17"/>
      <c r="O73" s="17">
        <f t="shared" ref="O73:O76" si="34">IF(N73="x",H73,0)</f>
        <v>0</v>
      </c>
      <c r="P73" s="17"/>
      <c r="Q73" s="27">
        <f t="shared" ref="Q73:Q76" si="35">IF(P73="x",H73,0)</f>
        <v>0</v>
      </c>
      <c r="R73" s="18"/>
      <c r="S73" s="18"/>
    </row>
    <row r="74" spans="2:19" ht="18.75" customHeight="1" x14ac:dyDescent="0.2">
      <c r="B74" s="89"/>
      <c r="C74" s="85"/>
      <c r="D74" s="89"/>
      <c r="E74" s="89"/>
      <c r="F74" s="85"/>
      <c r="G74" s="15" t="s">
        <v>109</v>
      </c>
      <c r="H74" s="25">
        <v>7</v>
      </c>
      <c r="I74" s="14"/>
      <c r="J74" s="17"/>
      <c r="K74" s="17">
        <f t="shared" si="32"/>
        <v>0</v>
      </c>
      <c r="L74" s="17"/>
      <c r="M74" s="17">
        <f t="shared" si="33"/>
        <v>0</v>
      </c>
      <c r="N74" s="17"/>
      <c r="O74" s="17">
        <f t="shared" si="34"/>
        <v>0</v>
      </c>
      <c r="P74" s="17"/>
      <c r="Q74" s="27">
        <f t="shared" si="35"/>
        <v>0</v>
      </c>
      <c r="R74" s="18"/>
      <c r="S74" s="18"/>
    </row>
    <row r="75" spans="2:19" ht="18.75" customHeight="1" x14ac:dyDescent="0.2">
      <c r="B75" s="89"/>
      <c r="C75" s="85"/>
      <c r="D75" s="89"/>
      <c r="E75" s="89"/>
      <c r="F75" s="85"/>
      <c r="G75" s="15" t="s">
        <v>110</v>
      </c>
      <c r="H75" s="25">
        <v>4</v>
      </c>
      <c r="I75" s="14"/>
      <c r="J75" s="17"/>
      <c r="K75" s="17">
        <f t="shared" si="32"/>
        <v>0</v>
      </c>
      <c r="L75" s="17"/>
      <c r="M75" s="17">
        <f t="shared" si="33"/>
        <v>0</v>
      </c>
      <c r="N75" s="17"/>
      <c r="O75" s="17">
        <f t="shared" si="34"/>
        <v>0</v>
      </c>
      <c r="P75" s="17"/>
      <c r="Q75" s="27">
        <f t="shared" si="35"/>
        <v>0</v>
      </c>
      <c r="R75" s="18"/>
      <c r="S75" s="18"/>
    </row>
    <row r="76" spans="2:19" ht="18.75" customHeight="1" x14ac:dyDescent="0.2">
      <c r="B76" s="89"/>
      <c r="C76" s="85"/>
      <c r="D76" s="89"/>
      <c r="E76" s="89"/>
      <c r="F76" s="85"/>
      <c r="G76" s="15" t="s">
        <v>111</v>
      </c>
      <c r="H76" s="25">
        <v>0</v>
      </c>
      <c r="I76" s="14"/>
      <c r="J76" s="17"/>
      <c r="K76" s="17">
        <f t="shared" si="32"/>
        <v>0</v>
      </c>
      <c r="L76" s="17"/>
      <c r="M76" s="17">
        <f t="shared" si="33"/>
        <v>0</v>
      </c>
      <c r="N76" s="17"/>
      <c r="O76" s="17">
        <f t="shared" si="34"/>
        <v>0</v>
      </c>
      <c r="P76" s="17"/>
      <c r="Q76" s="27">
        <f t="shared" si="35"/>
        <v>0</v>
      </c>
      <c r="R76" s="18"/>
      <c r="S76" s="18"/>
    </row>
    <row r="77" spans="2:19" ht="18.75" customHeight="1" x14ac:dyDescent="0.2">
      <c r="B77" s="94"/>
      <c r="C77" s="70" t="s">
        <v>15</v>
      </c>
      <c r="D77" s="65" t="s">
        <v>144</v>
      </c>
      <c r="E77" s="65" t="s">
        <v>28</v>
      </c>
      <c r="F77" s="70" t="s">
        <v>73</v>
      </c>
      <c r="G77" s="11" t="s">
        <v>106</v>
      </c>
      <c r="H77" s="26">
        <v>6</v>
      </c>
      <c r="I77" s="14"/>
      <c r="J77" s="10"/>
      <c r="K77" s="10">
        <f>IF(J77="x",H77,0)</f>
        <v>0</v>
      </c>
      <c r="L77" s="10"/>
      <c r="M77" s="10">
        <f>IF(L77="x",H77,0)</f>
        <v>0</v>
      </c>
      <c r="N77" s="10"/>
      <c r="O77" s="10">
        <f>IF(N77="x",H77,0)</f>
        <v>0</v>
      </c>
      <c r="P77" s="10"/>
      <c r="Q77" s="35">
        <f>IF(P77="x",H77,0)</f>
        <v>0</v>
      </c>
      <c r="R77" s="13"/>
      <c r="S77" s="13"/>
    </row>
    <row r="78" spans="2:19" ht="18.75" customHeight="1" x14ac:dyDescent="0.2">
      <c r="B78" s="94"/>
      <c r="C78" s="70"/>
      <c r="D78" s="65"/>
      <c r="E78" s="65"/>
      <c r="F78" s="70"/>
      <c r="G78" s="11" t="s">
        <v>107</v>
      </c>
      <c r="H78" s="26">
        <v>0</v>
      </c>
      <c r="I78" s="14"/>
      <c r="J78" s="10"/>
      <c r="K78" s="10">
        <f>IF(J78="x",H78,0)</f>
        <v>0</v>
      </c>
      <c r="L78" s="10"/>
      <c r="M78" s="10">
        <f>IF(L78="x",H78,0)</f>
        <v>0</v>
      </c>
      <c r="N78" s="10"/>
      <c r="O78" s="10">
        <f>IF(N78="x",H78,0)</f>
        <v>0</v>
      </c>
      <c r="P78" s="10"/>
      <c r="Q78" s="35">
        <f>IF(P78="x",H78,0)</f>
        <v>0</v>
      </c>
      <c r="R78" s="13"/>
      <c r="S78" s="13"/>
    </row>
  </sheetData>
  <mergeCells count="139">
    <mergeCell ref="B20:B21"/>
    <mergeCell ref="C20:C21"/>
    <mergeCell ref="C69:C72"/>
    <mergeCell ref="B35:B37"/>
    <mergeCell ref="C35:C37"/>
    <mergeCell ref="B18:B19"/>
    <mergeCell ref="C18:C19"/>
    <mergeCell ref="D18:D19"/>
    <mergeCell ref="E18:E19"/>
    <mergeCell ref="D33:D34"/>
    <mergeCell ref="E33:E34"/>
    <mergeCell ref="B24:G24"/>
    <mergeCell ref="F69:F72"/>
    <mergeCell ref="B69:B72"/>
    <mergeCell ref="D69:D72"/>
    <mergeCell ref="B1:P1"/>
    <mergeCell ref="B4:B5"/>
    <mergeCell ref="C4:C5"/>
    <mergeCell ref="F4:F5"/>
    <mergeCell ref="B6:B7"/>
    <mergeCell ref="C6:C7"/>
    <mergeCell ref="F6:F7"/>
    <mergeCell ref="B16:B17"/>
    <mergeCell ref="C16:C17"/>
    <mergeCell ref="F16:F17"/>
    <mergeCell ref="B8:B9"/>
    <mergeCell ref="C8:C9"/>
    <mergeCell ref="F8:F9"/>
    <mergeCell ref="E4:E5"/>
    <mergeCell ref="E6:E7"/>
    <mergeCell ref="E8:E9"/>
    <mergeCell ref="E16:E17"/>
    <mergeCell ref="B2:G2"/>
    <mergeCell ref="E42:E43"/>
    <mergeCell ref="F42:F43"/>
    <mergeCell ref="C10:C11"/>
    <mergeCell ref="D10:D11"/>
    <mergeCell ref="J2:Q2"/>
    <mergeCell ref="D4:D5"/>
    <mergeCell ref="F10:F11"/>
    <mergeCell ref="B12:B13"/>
    <mergeCell ref="D6:D7"/>
    <mergeCell ref="D8:D9"/>
    <mergeCell ref="F14:F15"/>
    <mergeCell ref="E10:E11"/>
    <mergeCell ref="B14:B15"/>
    <mergeCell ref="C14:C15"/>
    <mergeCell ref="D14:D15"/>
    <mergeCell ref="E14:E15"/>
    <mergeCell ref="F18:F19"/>
    <mergeCell ref="C12:C13"/>
    <mergeCell ref="D12:D13"/>
    <mergeCell ref="E12:E13"/>
    <mergeCell ref="F12:F13"/>
    <mergeCell ref="D16:D17"/>
    <mergeCell ref="B10:B11"/>
    <mergeCell ref="E69:E72"/>
    <mergeCell ref="D73:D76"/>
    <mergeCell ref="F73:F76"/>
    <mergeCell ref="E73:E76"/>
    <mergeCell ref="F20:F21"/>
    <mergeCell ref="B26:B29"/>
    <mergeCell ref="C26:C29"/>
    <mergeCell ref="F26:F29"/>
    <mergeCell ref="F22:F23"/>
    <mergeCell ref="D26:D29"/>
    <mergeCell ref="E26:E29"/>
    <mergeCell ref="E20:E21"/>
    <mergeCell ref="D20:D21"/>
    <mergeCell ref="B22:B23"/>
    <mergeCell ref="C22:C23"/>
    <mergeCell ref="D22:D23"/>
    <mergeCell ref="E22:E23"/>
    <mergeCell ref="B30:B32"/>
    <mergeCell ref="C30:C32"/>
    <mergeCell ref="D30:D32"/>
    <mergeCell ref="E30:E32"/>
    <mergeCell ref="F30:F32"/>
    <mergeCell ref="E77:E78"/>
    <mergeCell ref="C73:C76"/>
    <mergeCell ref="B73:B76"/>
    <mergeCell ref="F77:F78"/>
    <mergeCell ref="B33:B34"/>
    <mergeCell ref="C33:C34"/>
    <mergeCell ref="B44:B45"/>
    <mergeCell ref="C44:C45"/>
    <mergeCell ref="D44:D45"/>
    <mergeCell ref="E44:E45"/>
    <mergeCell ref="B77:B78"/>
    <mergeCell ref="C77:C78"/>
    <mergeCell ref="D77:D78"/>
    <mergeCell ref="D57:D58"/>
    <mergeCell ref="F33:F34"/>
    <mergeCell ref="F35:F37"/>
    <mergeCell ref="B38:B39"/>
    <mergeCell ref="C38:C39"/>
    <mergeCell ref="F38:F39"/>
    <mergeCell ref="D35:D37"/>
    <mergeCell ref="D38:D39"/>
    <mergeCell ref="E35:E37"/>
    <mergeCell ref="E38:E39"/>
    <mergeCell ref="B57:B58"/>
    <mergeCell ref="C57:C58"/>
    <mergeCell ref="F57:F58"/>
    <mergeCell ref="F44:F45"/>
    <mergeCell ref="B40:B41"/>
    <mergeCell ref="C40:C41"/>
    <mergeCell ref="D40:D41"/>
    <mergeCell ref="E40:E41"/>
    <mergeCell ref="F40:F41"/>
    <mergeCell ref="B46:G46"/>
    <mergeCell ref="B55:G55"/>
    <mergeCell ref="B42:B43"/>
    <mergeCell ref="C42:C43"/>
    <mergeCell ref="D42:D43"/>
    <mergeCell ref="B61:G61"/>
    <mergeCell ref="B66:F66"/>
    <mergeCell ref="B67:F67"/>
    <mergeCell ref="B52:B54"/>
    <mergeCell ref="C52:C54"/>
    <mergeCell ref="F52:F54"/>
    <mergeCell ref="B48:B49"/>
    <mergeCell ref="C48:C49"/>
    <mergeCell ref="F48:F49"/>
    <mergeCell ref="D48:D49"/>
    <mergeCell ref="D52:D54"/>
    <mergeCell ref="E50:E51"/>
    <mergeCell ref="F50:F51"/>
    <mergeCell ref="B50:B51"/>
    <mergeCell ref="C50:C51"/>
    <mergeCell ref="D50:D51"/>
    <mergeCell ref="B59:B60"/>
    <mergeCell ref="C59:C60"/>
    <mergeCell ref="D59:D60"/>
    <mergeCell ref="E59:E60"/>
    <mergeCell ref="F59:F60"/>
    <mergeCell ref="E57:E58"/>
    <mergeCell ref="E48:E49"/>
    <mergeCell ref="E52:E54"/>
  </mergeCells>
  <pageMargins left="0.7" right="0.7" top="0.75" bottom="0.75" header="0.3" footer="0.3"/>
  <pageSetup paperSize="9" scale="54" fitToHeight="0" orientation="landscape" r:id="rId1"/>
  <rowBreaks count="3" manualBreakCount="3">
    <brk id="24" max="16383" man="1"/>
    <brk id="39" max="18" man="1"/>
    <brk id="46" max="1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789d463a-c5ed-4350-bbef-aff1e2b7523d-638497218280000000</MigrationWizIdVersion>
    <lcf76f155ced4ddcb4097134ff3c332f0 xmlns="4f7a1ba3-2415-40f8-897f-cbc9e8918319" xsi:nil="true"/>
    <lcf76f155ced4ddcb4097134ff3c332f2 xmlns="4f7a1ba3-2415-40f8-897f-cbc9e8918319" xsi:nil="true"/>
    <MigrationWizId xmlns="4f7a1ba3-2415-40f8-897f-cbc9e8918319">789d463a-c5ed-4350-bbef-aff1e2b7523d</MigrationWizI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32E632-2A9E-46A6-ACBF-43F39C5D7C91}">
  <ds:schemaRefs>
    <ds:schemaRef ds:uri="http://schemas.microsoft.com/office/2006/documentManagement/types"/>
    <ds:schemaRef ds:uri="http://www.w3.org/XML/1998/namespace"/>
    <ds:schemaRef ds:uri="http://purl.org/dc/elements/1.1/"/>
    <ds:schemaRef ds:uri="http://purl.org/dc/terms/"/>
    <ds:schemaRef ds:uri="5d807127-6dfe-4777-9fc9-8a2ccfc388c3"/>
    <ds:schemaRef ds:uri="46c995e6-7f53-48aa-a5ad-a9d38912b46a"/>
    <ds:schemaRef ds:uri="http://schemas.microsoft.com/office/infopath/2007/PartnerControls"/>
    <ds:schemaRef ds:uri="http://schemas.openxmlformats.org/package/2006/metadata/core-properties"/>
    <ds:schemaRef ds:uri="http://schemas.microsoft.com/office/2006/metadata/properties"/>
    <ds:schemaRef ds:uri="http://purl.org/dc/dcmitype/"/>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A4ABBE22-0878-4727-B24F-6504AFAE8D15}">
  <ds:schemaRefs>
    <ds:schemaRef ds:uri="http://schemas.microsoft.com/sharepoint/v3/contenttype/forms"/>
  </ds:schemaRefs>
</ds:datastoreItem>
</file>

<file path=customXml/itemProps3.xml><?xml version="1.0" encoding="utf-8"?>
<ds:datastoreItem xmlns:ds="http://schemas.openxmlformats.org/officeDocument/2006/customXml" ds:itemID="{C66390B8-268A-490D-9845-0E78FC021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KPI scoringsmodel</vt:lpstr>
      <vt:lpstr>'KPI scoringsmodel'!Afdrukbereik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Myrna</dc:creator>
  <cp:lastModifiedBy>Anke Baas | Inkada Inkoop &amp; Advies</cp:lastModifiedBy>
  <cp:lastPrinted>2021-01-25T15:49:53Z</cp:lastPrinted>
  <dcterms:created xsi:type="dcterms:W3CDTF">2017-12-27T15:21:38Z</dcterms:created>
  <dcterms:modified xsi:type="dcterms:W3CDTF">2025-01-13T15:34:19Z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