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wf2.sharepoint.com/sites/TeamLopendeinkopen-Bedrijfsvoeringengebouwbeheer/Gedeelde documenten/Bedrijfsvoering en gebouwbeheer/Tankpassen/4. Aanbestedingsdocumenten/Definitief/"/>
    </mc:Choice>
  </mc:AlternateContent>
  <xr:revisionPtr revIDLastSave="223" documentId="8_{0541B75D-D4EF-4C3A-801D-A0DA2F0BBA69}" xr6:coauthVersionLast="47" xr6:coauthVersionMax="47" xr10:uidLastSave="{602F4AEF-2705-49C1-BEDE-32F3687548DA}"/>
  <bookViews>
    <workbookView xWindow="-108" yWindow="-108" windowWidth="23256" windowHeight="12576" xr2:uid="{00000000-000D-0000-FFFF-FFFF00000000}"/>
  </bookViews>
  <sheets>
    <sheet name="Prij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5" l="1"/>
  <c r="F18" i="5"/>
  <c r="F17" i="5"/>
  <c r="E13" i="5"/>
  <c r="E12" i="5"/>
  <c r="E11" i="5"/>
  <c r="E10" i="5"/>
  <c r="E9" i="5"/>
  <c r="F20" i="5"/>
  <c r="F13" i="5"/>
  <c r="F12" i="5"/>
  <c r="F11" i="5"/>
  <c r="F10" i="5"/>
  <c r="F9" i="5"/>
  <c r="F14" i="5"/>
  <c r="F23" i="5" l="1"/>
  <c r="F24" i="5" s="1"/>
</calcChain>
</file>

<file path=xl/sharedStrings.xml><?xml version="1.0" encoding="utf-8"?>
<sst xmlns="http://schemas.openxmlformats.org/spreadsheetml/2006/main" count="30" uniqueCount="29">
  <si>
    <t>Prijzenblad Tankpassen Gemeente Zwijndrecht 250054GZD</t>
  </si>
  <si>
    <t>U vult alleen de gele velden in.  Maak verder geen aanpassingen in het formulier (hierop volgt uitsluiting van deelname).</t>
  </si>
  <si>
    <t>Inschrijver:</t>
  </si>
  <si>
    <t>1. Brandstoffen</t>
  </si>
  <si>
    <t>Gemiddelde Landelijke Adviesprijs (GLA) in euro per liter inclusief BTW. datum: 24-06-2025</t>
  </si>
  <si>
    <r>
      <rPr>
        <b/>
        <i/>
        <u/>
        <sz val="11"/>
        <color rgb="FF000000"/>
        <rFont val="Calibri"/>
        <scheme val="minor"/>
      </rPr>
      <t>Indicatief</t>
    </r>
    <r>
      <rPr>
        <b/>
        <sz val="11"/>
        <color rgb="FF000000"/>
        <rFont val="Calibri"/>
        <scheme val="minor"/>
      </rPr>
      <t xml:space="preserve"> aantal liters / KWh</t>
    </r>
  </si>
  <si>
    <t>Aangeboden kortingsbedrag in euro per liter / KWh</t>
  </si>
  <si>
    <t>Brandstofprijs minus korting per liter / KWh</t>
  </si>
  <si>
    <t>Totaalprijs 
(minus eventuele korting, incl. BTW) </t>
  </si>
  <si>
    <t xml:space="preserve">AdBlue </t>
  </si>
  <si>
    <t>Diesel</t>
  </si>
  <si>
    <t>Elektrisch (KWh)</t>
  </si>
  <si>
    <t>Benzine Euro 95</t>
  </si>
  <si>
    <t>HVO100</t>
  </si>
  <si>
    <t xml:space="preserve">TOTAAL </t>
  </si>
  <si>
    <t>2. Dienstverlening</t>
  </si>
  <si>
    <t xml:space="preserve">Aantal </t>
  </si>
  <si>
    <t xml:space="preserve">Aangeboden prijs (inclusief BTW)  </t>
  </si>
  <si>
    <t xml:space="preserve">Totaal                         
(incl. BTW) </t>
  </si>
  <si>
    <t xml:space="preserve">Kosten per tank- en laadpas (per pas / per jaar) </t>
  </si>
  <si>
    <t>Kosten nieuwe/vervangende pas (per keer)</t>
  </si>
  <si>
    <t xml:space="preserve">Overige jaarkosten verbonden aan de brandstofpassen of het beheer- en managementsysteem (per jaar) </t>
  </si>
  <si>
    <t>Totale vergelijkingsprijs per jaar (brandstoffen en dienstverlening) Fictief</t>
  </si>
  <si>
    <t xml:space="preserve">Inschrijfprijs* </t>
  </si>
  <si>
    <t>* De opgegeven prijzen en/of tarieven zijn uitgedrukt in Euro’s en inclusief BTW, inclusief alle overige kosten, waaronder onder meer begrepen maar niet beperkt tot de kosten voor levering, salariskosten, kantoorkosten, kosten voor hard- en software, telefoonkosten, coördinatiekosten, kosten woon-werkverkeer, parkeerkosten, reis- en verblijfkosten, verzekeringskosten en sociale premies en belastingen, algemene kosten, winst en risico. Naast aangeboden prijzen mag u geen aanvullende kosten in rekening brengen.</t>
  </si>
  <si>
    <t>Naar waarheid ingevuld d.d.:</t>
  </si>
  <si>
    <t>Ingevuld door:</t>
  </si>
  <si>
    <t>Functie: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</si>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</sst>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€&quot;\ #,##0;&quot;€&quot;\ \-#,##0"/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  <numFmt numFmtId="166" formatCode="_ &quot;€&quot;\ * #,##0.00_ ;_ &quot;€&quot;\ * \-#,##0.00_ ;_ &quot;€&quot;\ * &quot;-&quot;???_ ;_ @_ "/>
    <numFmt numFmtId="167" formatCode="_-[$€-413]\ * #,##0.00_-;_-[$€-413]\ * #,##0.00\-;_-[$€-413]\ * &quot;-&quot;??_-;_-@_-"/>
    <numFmt numFmtId="168" formatCode="&quot;€&quot;\ #,##0.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9.5"/>
      <color rgb="FF273273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b/>
      <i/>
      <u/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0"/>
      <color theme="1"/>
      <name val="Arial"/>
      <family val="2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4" borderId="4" xfId="2" applyFont="1" applyFill="1" applyBorder="1" applyAlignment="1">
      <alignment horizontal="left" vertical="top"/>
    </xf>
    <xf numFmtId="0" fontId="8" fillId="4" borderId="4" xfId="2" applyFont="1" applyFill="1" applyBorder="1" applyAlignment="1">
      <alignment horizontal="center" vertical="top" wrapText="1"/>
    </xf>
    <xf numFmtId="0" fontId="10" fillId="4" borderId="4" xfId="2" applyFont="1" applyFill="1" applyBorder="1" applyAlignment="1">
      <alignment horizontal="center" vertical="top" wrapText="1"/>
    </xf>
    <xf numFmtId="7" fontId="0" fillId="4" borderId="4" xfId="3" applyNumberFormat="1" applyFont="1" applyFill="1" applyBorder="1" applyAlignment="1">
      <alignment horizontal="left" vertical="center" wrapText="1"/>
    </xf>
    <xf numFmtId="165" fontId="0" fillId="5" borderId="4" xfId="1" applyNumberFormat="1" applyFont="1" applyFill="1" applyBorder="1" applyAlignment="1" applyProtection="1">
      <alignment horizontal="center" vertical="center" wrapText="1"/>
      <protection locked="0"/>
    </xf>
    <xf numFmtId="166" fontId="0" fillId="2" borderId="4" xfId="4" applyNumberFormat="1" applyFont="1" applyFill="1" applyBorder="1" applyAlignment="1">
      <alignment horizontal="center" vertical="center" wrapText="1"/>
    </xf>
    <xf numFmtId="164" fontId="0" fillId="0" borderId="4" xfId="2" applyNumberFormat="1" applyFont="1" applyBorder="1" applyAlignment="1">
      <alignment horizontal="center" vertical="center" wrapText="1"/>
    </xf>
    <xf numFmtId="7" fontId="0" fillId="2" borderId="4" xfId="3" applyNumberFormat="1" applyFont="1" applyFill="1" applyBorder="1" applyAlignment="1">
      <alignment horizontal="left" vertical="center" wrapText="1"/>
    </xf>
    <xf numFmtId="164" fontId="8" fillId="0" borderId="4" xfId="2" applyNumberFormat="1" applyFont="1" applyBorder="1" applyAlignment="1">
      <alignment horizontal="center" vertical="center" wrapText="1"/>
    </xf>
    <xf numFmtId="0" fontId="0" fillId="6" borderId="0" xfId="0" applyFill="1"/>
    <xf numFmtId="0" fontId="8" fillId="2" borderId="4" xfId="2" applyFont="1" applyFill="1" applyBorder="1" applyAlignment="1">
      <alignment horizontal="center" vertical="top" wrapText="1"/>
    </xf>
    <xf numFmtId="164" fontId="0" fillId="5" borderId="4" xfId="2" applyNumberFormat="1" applyFont="1" applyFill="1" applyBorder="1" applyAlignment="1" applyProtection="1">
      <alignment horizontal="center" wrapText="1"/>
      <protection locked="0"/>
    </xf>
    <xf numFmtId="0" fontId="0" fillId="6" borderId="0" xfId="0" applyFill="1" applyAlignment="1">
      <alignment horizontal="center"/>
    </xf>
    <xf numFmtId="164" fontId="0" fillId="0" borderId="4" xfId="2" applyNumberFormat="1" applyFont="1" applyBorder="1" applyAlignment="1">
      <alignment horizontal="center" wrapText="1"/>
    </xf>
    <xf numFmtId="164" fontId="0" fillId="5" borderId="4" xfId="2" applyNumberFormat="1" applyFont="1" applyFill="1" applyBorder="1" applyAlignment="1" applyProtection="1">
      <alignment horizontal="center" vertical="center" wrapText="1"/>
      <protection locked="0"/>
    </xf>
    <xf numFmtId="164" fontId="0" fillId="0" borderId="4" xfId="2" applyNumberFormat="1" applyFont="1" applyBorder="1" applyAlignment="1">
      <alignment horizontal="center" vertical="top" wrapText="1"/>
    </xf>
    <xf numFmtId="164" fontId="8" fillId="0" borderId="4" xfId="0" applyNumberFormat="1" applyFont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64" fontId="8" fillId="0" borderId="0" xfId="0" applyNumberFormat="1" applyFont="1" applyAlignment="1">
      <alignment horizontal="center"/>
    </xf>
    <xf numFmtId="164" fontId="10" fillId="0" borderId="4" xfId="2" applyNumberFormat="1" applyFont="1" applyBorder="1" applyAlignment="1">
      <alignment horizontal="center" vertical="center" wrapText="1"/>
    </xf>
    <xf numFmtId="164" fontId="8" fillId="7" borderId="4" xfId="2" applyNumberFormat="1" applyFont="1" applyFill="1" applyBorder="1" applyAlignment="1">
      <alignment horizontal="center" vertical="center" wrapText="1"/>
    </xf>
    <xf numFmtId="3" fontId="0" fillId="0" borderId="4" xfId="2" applyNumberFormat="1" applyFont="1" applyBorder="1" applyAlignment="1">
      <alignment horizontal="center" vertical="center" wrapText="1"/>
    </xf>
    <xf numFmtId="0" fontId="12" fillId="4" borderId="4" xfId="2" applyFont="1" applyFill="1" applyBorder="1" applyAlignment="1">
      <alignment horizontal="center" vertical="top" wrapText="1"/>
    </xf>
    <xf numFmtId="168" fontId="0" fillId="5" borderId="4" xfId="2" applyNumberFormat="1" applyFont="1" applyFill="1" applyBorder="1" applyAlignment="1">
      <alignment horizontal="center" vertical="center" wrapText="1"/>
    </xf>
    <xf numFmtId="168" fontId="0" fillId="0" borderId="4" xfId="2" applyNumberFormat="1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5" fontId="8" fillId="4" borderId="5" xfId="3" applyNumberFormat="1" applyFont="1" applyFill="1" applyBorder="1" applyAlignment="1">
      <alignment horizontal="right" vertical="center" wrapText="1"/>
    </xf>
    <xf numFmtId="5" fontId="0" fillId="0" borderId="6" xfId="0" applyNumberFormat="1" applyBorder="1" applyAlignment="1">
      <alignment horizontal="right"/>
    </xf>
    <xf numFmtId="0" fontId="8" fillId="4" borderId="4" xfId="2" applyFont="1" applyFill="1" applyBorder="1" applyAlignment="1">
      <alignment horizontal="left" vertical="top"/>
    </xf>
    <xf numFmtId="7" fontId="0" fillId="4" borderId="4" xfId="3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167" fontId="0" fillId="2" borderId="5" xfId="2" applyNumberFormat="1" applyFont="1" applyFill="1" applyBorder="1" applyAlignment="1">
      <alignment horizontal="left" vertical="center" wrapText="1"/>
    </xf>
    <xf numFmtId="167" fontId="0" fillId="2" borderId="6" xfId="2" applyNumberFormat="1" applyFont="1" applyFill="1" applyBorder="1" applyAlignment="1">
      <alignment horizontal="left" vertical="center" wrapText="1"/>
    </xf>
    <xf numFmtId="167" fontId="0" fillId="2" borderId="7" xfId="2" applyNumberFormat="1" applyFont="1" applyFill="1" applyBorder="1" applyAlignment="1">
      <alignment horizontal="left" vertical="center" wrapText="1"/>
    </xf>
    <xf numFmtId="167" fontId="8" fillId="2" borderId="5" xfId="2" applyNumberFormat="1" applyFont="1" applyFill="1" applyBorder="1" applyAlignment="1">
      <alignment horizontal="left" vertical="center" wrapText="1"/>
    </xf>
    <xf numFmtId="167" fontId="8" fillId="2" borderId="6" xfId="2" applyNumberFormat="1" applyFont="1" applyFill="1" applyBorder="1" applyAlignment="1">
      <alignment horizontal="left" vertical="center" wrapText="1"/>
    </xf>
    <xf numFmtId="167" fontId="8" fillId="2" borderId="7" xfId="2" applyNumberFormat="1" applyFont="1" applyFill="1" applyBorder="1" applyAlignment="1">
      <alignment horizontal="left" vertical="center" wrapText="1"/>
    </xf>
    <xf numFmtId="7" fontId="8" fillId="4" borderId="5" xfId="3" applyNumberFormat="1" applyFont="1" applyFill="1" applyBorder="1" applyAlignment="1">
      <alignment horizontal="right" vertical="center" wrapText="1"/>
    </xf>
    <xf numFmtId="7" fontId="8" fillId="4" borderId="6" xfId="3" applyNumberFormat="1" applyFont="1" applyFill="1" applyBorder="1" applyAlignment="1">
      <alignment horizontal="right" vertical="center" wrapText="1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5">
    <cellStyle name="Procent 2" xfId="4" xr:uid="{DED42F23-D90A-419F-8FDC-AB6608A1DB99}"/>
    <cellStyle name="Standaard" xfId="0" builtinId="0"/>
    <cellStyle name="Standaard 2" xfId="2" xr:uid="{918990E4-0B05-46C1-B69E-ED3AF96C2C70}"/>
    <cellStyle name="Valuta" xfId="1" builtinId="4"/>
    <cellStyle name="Valuta 2" xfId="3" xr:uid="{4F34FACC-157D-4DE5-A10E-7B79EB01AB7F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A4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1438275</xdr:colOff>
      <xdr:row>5</xdr:row>
      <xdr:rowOff>66675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10E7726-6915-48C3-7F78-B0DF95F62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0" y="0"/>
          <a:ext cx="2905125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3489-3339-48AA-B887-C9B828B4D8AB}">
  <dimension ref="A1:G41"/>
  <sheetViews>
    <sheetView tabSelected="1" workbookViewId="0">
      <selection activeCell="A5" sqref="A5"/>
    </sheetView>
  </sheetViews>
  <sheetFormatPr defaultColWidth="8.85546875" defaultRowHeight="13.9"/>
  <cols>
    <col min="1" max="1" width="46.42578125" style="4" customWidth="1"/>
    <col min="2" max="3" width="22" style="4" customWidth="1"/>
    <col min="4" max="4" width="25" style="4" customWidth="1"/>
    <col min="5" max="5" width="22" style="10" customWidth="1"/>
    <col min="6" max="6" width="22" style="4" customWidth="1"/>
    <col min="7" max="8" width="8.85546875" style="4"/>
    <col min="9" max="9" width="51.85546875" style="4" customWidth="1"/>
    <col min="10" max="16384" width="8.85546875" style="4"/>
  </cols>
  <sheetData>
    <row r="1" spans="1:7" s="2" customFormat="1" ht="26.25">
      <c r="A1" s="38" t="s">
        <v>0</v>
      </c>
      <c r="B1" s="1"/>
      <c r="C1" s="1"/>
      <c r="D1" s="1"/>
      <c r="E1" s="1"/>
      <c r="F1" s="1"/>
    </row>
    <row r="2" spans="1:7">
      <c r="A2" s="3"/>
      <c r="B2" s="3"/>
      <c r="C2" s="3"/>
      <c r="D2" s="3"/>
      <c r="E2" s="3"/>
    </row>
    <row r="3" spans="1:7" s="2" customFormat="1" ht="21.6" customHeight="1">
      <c r="A3" s="44" t="s">
        <v>1</v>
      </c>
      <c r="B3" s="44"/>
      <c r="C3" s="44"/>
      <c r="D3" s="44"/>
      <c r="E3" s="5"/>
      <c r="F3" s="5"/>
    </row>
    <row r="4" spans="1:7" ht="14.45" thickBot="1">
      <c r="A4" s="3"/>
      <c r="B4" s="3"/>
      <c r="C4" s="3"/>
      <c r="D4" s="3"/>
      <c r="E4" s="3"/>
    </row>
    <row r="5" spans="1:7" ht="19.899999999999999" thickBot="1">
      <c r="A5" s="6" t="s">
        <v>2</v>
      </c>
      <c r="B5" s="45"/>
      <c r="C5" s="46"/>
      <c r="D5" s="47"/>
      <c r="E5" s="7"/>
      <c r="F5" s="7"/>
      <c r="G5" s="3"/>
    </row>
    <row r="6" spans="1:7">
      <c r="A6" s="8"/>
      <c r="B6" s="9"/>
      <c r="C6" s="9"/>
      <c r="D6" s="9"/>
      <c r="E6" s="9"/>
      <c r="F6" s="9"/>
    </row>
    <row r="8" spans="1:7" ht="64.5" customHeight="1">
      <c r="A8" s="11" t="s">
        <v>3</v>
      </c>
      <c r="B8" s="12" t="s">
        <v>4</v>
      </c>
      <c r="C8" s="34" t="s">
        <v>5</v>
      </c>
      <c r="D8" s="12" t="s">
        <v>6</v>
      </c>
      <c r="E8" s="12" t="s">
        <v>7</v>
      </c>
      <c r="F8" s="12" t="s">
        <v>8</v>
      </c>
    </row>
    <row r="9" spans="1:7" ht="15">
      <c r="A9" s="14" t="s">
        <v>9</v>
      </c>
      <c r="B9" s="35"/>
      <c r="C9" s="33">
        <v>500</v>
      </c>
      <c r="D9" s="15"/>
      <c r="E9" s="16">
        <f t="shared" ref="E9:E13" si="0">B9-D9</f>
        <v>0</v>
      </c>
      <c r="F9" s="17">
        <f t="shared" ref="F9:F13" si="1">SUM(B9-D9)*C9</f>
        <v>0</v>
      </c>
    </row>
    <row r="10" spans="1:7" ht="15">
      <c r="A10" s="18" t="s">
        <v>10</v>
      </c>
      <c r="B10" s="36">
        <v>1.92</v>
      </c>
      <c r="C10" s="33">
        <v>40000</v>
      </c>
      <c r="D10" s="15"/>
      <c r="E10" s="16">
        <f t="shared" si="0"/>
        <v>1.92</v>
      </c>
      <c r="F10" s="17">
        <f t="shared" si="1"/>
        <v>76800</v>
      </c>
    </row>
    <row r="11" spans="1:7" ht="15">
      <c r="A11" s="14" t="s">
        <v>11</v>
      </c>
      <c r="B11" s="35"/>
      <c r="C11" s="33">
        <v>7500</v>
      </c>
      <c r="D11" s="15"/>
      <c r="E11" s="16">
        <f t="shared" si="0"/>
        <v>0</v>
      </c>
      <c r="F11" s="17">
        <f t="shared" si="1"/>
        <v>0</v>
      </c>
    </row>
    <row r="12" spans="1:7" ht="15">
      <c r="A12" s="14" t="s">
        <v>12</v>
      </c>
      <c r="B12" s="36">
        <v>2.1520000000000001</v>
      </c>
      <c r="C12" s="33">
        <v>4000</v>
      </c>
      <c r="D12" s="15"/>
      <c r="E12" s="16">
        <f t="shared" si="0"/>
        <v>2.1520000000000001</v>
      </c>
      <c r="F12" s="17">
        <f t="shared" si="1"/>
        <v>8608</v>
      </c>
    </row>
    <row r="13" spans="1:7" ht="15">
      <c r="A13" s="14" t="s">
        <v>13</v>
      </c>
      <c r="B13" s="36">
        <v>2.0760000000000001</v>
      </c>
      <c r="C13" s="33">
        <v>200</v>
      </c>
      <c r="D13" s="15"/>
      <c r="E13" s="16">
        <f t="shared" si="0"/>
        <v>2.0760000000000001</v>
      </c>
      <c r="F13" s="17">
        <f t="shared" si="1"/>
        <v>415.2</v>
      </c>
    </row>
    <row r="14" spans="1:7" ht="14.45">
      <c r="A14" s="40" t="s">
        <v>14</v>
      </c>
      <c r="B14" s="41"/>
      <c r="C14" s="41"/>
      <c r="D14" s="41"/>
      <c r="E14" s="41"/>
      <c r="F14" s="19">
        <f>SUM(F9:F13)</f>
        <v>85823.2</v>
      </c>
    </row>
    <row r="15" spans="1:7" ht="14.45">
      <c r="A15"/>
      <c r="B15"/>
      <c r="C15"/>
      <c r="D15"/>
      <c r="E15"/>
      <c r="F15"/>
    </row>
    <row r="16" spans="1:7" ht="28.9">
      <c r="A16" s="42" t="s">
        <v>15</v>
      </c>
      <c r="B16" s="42"/>
      <c r="C16" s="13" t="s">
        <v>16</v>
      </c>
      <c r="D16" s="12" t="s">
        <v>17</v>
      </c>
      <c r="E16" s="20"/>
      <c r="F16" s="21" t="s">
        <v>18</v>
      </c>
    </row>
    <row r="17" spans="1:6" ht="15">
      <c r="A17" s="43" t="s">
        <v>19</v>
      </c>
      <c r="B17" s="43"/>
      <c r="C17" s="33">
        <v>60</v>
      </c>
      <c r="D17" s="22"/>
      <c r="E17" s="23"/>
      <c r="F17" s="24">
        <f>C17*D17</f>
        <v>0</v>
      </c>
    </row>
    <row r="18" spans="1:6" ht="15">
      <c r="A18" s="43" t="s">
        <v>20</v>
      </c>
      <c r="B18" s="43"/>
      <c r="C18" s="33">
        <v>15</v>
      </c>
      <c r="D18" s="22"/>
      <c r="E18" s="23"/>
      <c r="F18" s="24">
        <f>C18*D18</f>
        <v>0</v>
      </c>
    </row>
    <row r="19" spans="1:6" ht="33" customHeight="1">
      <c r="A19" s="43" t="s">
        <v>21</v>
      </c>
      <c r="B19" s="43"/>
      <c r="C19" s="33">
        <v>1</v>
      </c>
      <c r="D19" s="25"/>
      <c r="E19" s="23"/>
      <c r="F19" s="26">
        <f>C19*D19</f>
        <v>0</v>
      </c>
    </row>
    <row r="20" spans="1:6" ht="14.45">
      <c r="A20" s="54" t="s">
        <v>14</v>
      </c>
      <c r="B20" s="55"/>
      <c r="C20" s="55"/>
      <c r="D20" s="55"/>
      <c r="E20" s="55"/>
      <c r="F20" s="27">
        <f>SUM(F17:F19)</f>
        <v>0</v>
      </c>
    </row>
    <row r="21" spans="1:6" ht="14.45">
      <c r="A21" s="28"/>
      <c r="B21" s="28"/>
      <c r="C21" s="28"/>
      <c r="D21" s="29"/>
      <c r="E21" s="29"/>
      <c r="F21" s="30"/>
    </row>
    <row r="22" spans="1:6" ht="14.45">
      <c r="A22"/>
      <c r="B22"/>
      <c r="C22"/>
      <c r="D22"/>
      <c r="E22"/>
      <c r="F22"/>
    </row>
    <row r="23" spans="1:6" ht="14.45">
      <c r="A23" s="48" t="s">
        <v>22</v>
      </c>
      <c r="B23" s="49"/>
      <c r="C23" s="49"/>
      <c r="D23" s="49"/>
      <c r="E23" s="50"/>
      <c r="F23" s="31">
        <f>F14+F20</f>
        <v>85823.2</v>
      </c>
    </row>
    <row r="24" spans="1:6" ht="14.45">
      <c r="A24" s="51" t="s">
        <v>23</v>
      </c>
      <c r="B24" s="52"/>
      <c r="C24" s="52"/>
      <c r="D24" s="52"/>
      <c r="E24" s="53"/>
      <c r="F24" s="32">
        <f>F23*6</f>
        <v>514939.19999999995</v>
      </c>
    </row>
    <row r="25" spans="1:6" ht="14.25"/>
    <row r="26" spans="1:6" ht="14.25" customHeight="1">
      <c r="A26" s="39" t="s">
        <v>24</v>
      </c>
      <c r="B26" s="39"/>
      <c r="C26" s="39"/>
      <c r="D26" s="39"/>
    </row>
    <row r="27" spans="1:6" ht="14.25">
      <c r="A27" s="39"/>
      <c r="B27" s="39"/>
      <c r="C27" s="39"/>
      <c r="D27" s="39"/>
    </row>
    <row r="28" spans="1:6" ht="18.600000000000001" customHeight="1">
      <c r="A28" s="39"/>
      <c r="B28" s="39"/>
      <c r="C28" s="39"/>
      <c r="D28" s="39"/>
    </row>
    <row r="29" spans="1:6" ht="32.450000000000003" customHeight="1">
      <c r="A29" s="39"/>
      <c r="B29" s="39"/>
      <c r="C29" s="39"/>
      <c r="D29" s="39"/>
    </row>
    <row r="30" spans="1:6" ht="14.25"/>
    <row r="31" spans="1:6" ht="14.25">
      <c r="A31" s="37"/>
    </row>
    <row r="32" spans="1:6" ht="14.25">
      <c r="A32" s="56" t="s">
        <v>25</v>
      </c>
    </row>
    <row r="33" spans="1:1" ht="14.25">
      <c r="A33" s="57" t="s">
        <v>26</v>
      </c>
    </row>
    <row r="34" spans="1:1" ht="14.25">
      <c r="A34" s="57" t="s">
        <v>27</v>
      </c>
    </row>
    <row r="35" spans="1:1" ht="14.25">
      <c r="A35" s="57"/>
    </row>
    <row r="36" spans="1:1" ht="14.25">
      <c r="A36" s="57"/>
    </row>
    <row r="37" spans="1:1" ht="14.25">
      <c r="A37" s="57"/>
    </row>
    <row r="38" spans="1:1" ht="14.25">
      <c r="A38" s="57"/>
    </row>
    <row r="39" spans="1:1" ht="14.25">
      <c r="A39" s="57"/>
    </row>
    <row r="40" spans="1:1" ht="14.25">
      <c r="A40" s="58" t="s">
        <v>28</v>
      </c>
    </row>
    <row r="41" spans="1:1" ht="14.25"/>
  </sheetData>
  <mergeCells count="11">
    <mergeCell ref="A26:D29"/>
    <mergeCell ref="A14:E14"/>
    <mergeCell ref="A16:B16"/>
    <mergeCell ref="A17:B17"/>
    <mergeCell ref="A3:D3"/>
    <mergeCell ref="B5:D5"/>
    <mergeCell ref="A23:E23"/>
    <mergeCell ref="A24:E24"/>
    <mergeCell ref="A18:B18"/>
    <mergeCell ref="A19:B19"/>
    <mergeCell ref="A20:E20"/>
  </mergeCells>
  <conditionalFormatting sqref="B9:B13 D9:D13">
    <cfRule type="containsBlanks" dxfId="0" priority="1" stopIfTrue="1">
      <formula>LEN(TRIM(B9))=0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2AC16410F274EBAB3816325989CE6" ma:contentTypeVersion="4" ma:contentTypeDescription="Een nieuw document maken." ma:contentTypeScope="" ma:versionID="32709cc2f67df739383fe9ce17b373dc">
  <xsd:schema xmlns:xsd="http://www.w3.org/2001/XMLSchema" xmlns:xs="http://www.w3.org/2001/XMLSchema" xmlns:p="http://schemas.microsoft.com/office/2006/metadata/properties" xmlns:ns2="11be304f-3ab0-4fe5-ad01-d0fc47a733e9" targetNamespace="http://schemas.microsoft.com/office/2006/metadata/properties" ma:root="true" ma:fieldsID="e232361353a7aee4b3bec9ab09c77ab2" ns2:_="">
    <xsd:import namespace="11be304f-3ab0-4fe5-ad01-d0fc47a73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304f-3ab0-4fe5-ad01-d0fc47a73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738E89-B2B0-4B5D-9204-F4BB19329956}"/>
</file>

<file path=customXml/itemProps2.xml><?xml version="1.0" encoding="utf-8"?>
<ds:datastoreItem xmlns:ds="http://schemas.openxmlformats.org/officeDocument/2006/customXml" ds:itemID="{ED2B4AA8-D3E8-4167-8506-2FEFAB7F914E}"/>
</file>

<file path=customXml/itemProps3.xml><?xml version="1.0" encoding="utf-8"?>
<ds:datastoreItem xmlns:ds="http://schemas.openxmlformats.org/officeDocument/2006/customXml" ds:itemID="{0A0488E8-59B0-4C13-AE4E-4C4C9ED7C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Zanten, Marja van</dc:creator>
  <cp:keywords/>
  <dc:description/>
  <cp:lastModifiedBy>Bont, RP de (Richard)</cp:lastModifiedBy>
  <cp:revision/>
  <dcterms:created xsi:type="dcterms:W3CDTF">2019-06-10T23:19:37Z</dcterms:created>
  <dcterms:modified xsi:type="dcterms:W3CDTF">2025-06-26T10:24:34Z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0x0101001CF2AC16410F274EBAB3816325989CE6</vt:lpwstr>
  </property>
  <property fmtid="{D5CDD505-2E9C-101B-9397-08002B2CF9AE}" pid="3" name="MediaServiceImageTags">
    <vt:lpwstr/>
  </property>
</Properties>
</file>