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amstelveen.sharepoint.com/sites/IenA/Gedeelde documenten/Inkoopdossiers/2025/I&amp;A_2025_0082 Levering Brandstoffen/2 Aankondigen, Aanmelden, Selecteren/NvI 3/"/>
    </mc:Choice>
  </mc:AlternateContent>
  <xr:revisionPtr revIDLastSave="165" documentId="8_{72F90685-8559-472A-AB97-DBFEC28579F0}" xr6:coauthVersionLast="47" xr6:coauthVersionMax="47" xr10:uidLastSave="{260018AD-CD28-4C6C-92DE-0F9170D7EF87}"/>
  <bookViews>
    <workbookView xWindow="-108" yWindow="-108" windowWidth="23256" windowHeight="12456" activeTab="1" xr2:uid="{5A47A91D-3CE7-4378-8229-7D2407350EF7}"/>
  </bookViews>
  <sheets>
    <sheet name="Ondertekening inschrijver" sheetId="2" r:id="rId1"/>
    <sheet name="Prijsformulier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1" l="1"/>
  <c r="D53" i="1" s="1"/>
  <c r="D55" i="1" s="1"/>
  <c r="D44" i="1"/>
  <c r="D22" i="1"/>
  <c r="F61" i="1"/>
  <c r="D14" i="1"/>
  <c r="D16" i="1" s="1"/>
  <c r="D46" i="1"/>
  <c r="D48" i="1" s="1"/>
  <c r="D69" i="1" l="1"/>
  <c r="D36" i="1"/>
  <c r="D24" i="1"/>
  <c r="D38" i="1" l="1"/>
  <c r="D40" i="1" s="1"/>
  <c r="D68" i="1" s="1"/>
  <c r="D26" i="1"/>
  <c r="D67" i="1" s="1"/>
  <c r="F62" i="1" l="1"/>
  <c r="F60" i="1" l="1"/>
  <c r="F63" i="1" s="1"/>
  <c r="D70" i="1" s="1"/>
  <c r="D18" i="1" l="1"/>
  <c r="D66" i="1" s="1"/>
  <c r="D71" i="1" l="1"/>
  <c r="D73" i="1" s="1"/>
</calcChain>
</file>

<file path=xl/sharedStrings.xml><?xml version="1.0" encoding="utf-8"?>
<sst xmlns="http://schemas.openxmlformats.org/spreadsheetml/2006/main" count="89" uniqueCount="53">
  <si>
    <t>Datum:</t>
  </si>
  <si>
    <t>Korting per liter</t>
  </si>
  <si>
    <t>Nettoprijs</t>
  </si>
  <si>
    <t>Indicatieve afname in liters</t>
  </si>
  <si>
    <t xml:space="preserve">Optie </t>
  </si>
  <si>
    <t>Elektrisch snelladen (&gt;150 kWh)</t>
  </si>
  <si>
    <t>Prijs per kWh</t>
  </si>
  <si>
    <t>Aantal</t>
  </si>
  <si>
    <t>Beoordelingsprijs HVO100</t>
  </si>
  <si>
    <t>Prijs per</t>
  </si>
  <si>
    <t>Deel 2: Reguliere diesel</t>
  </si>
  <si>
    <t>Gemiddelde Landelijke Adviesprijs (GLA)</t>
  </si>
  <si>
    <t>Datum</t>
  </si>
  <si>
    <t>Prijs per liter</t>
  </si>
  <si>
    <t>Beoordelingsprijs reguliere diesel</t>
  </si>
  <si>
    <t>Deel 3: AdBlue</t>
  </si>
  <si>
    <t>Gemiddeld</t>
  </si>
  <si>
    <t>Maanden</t>
  </si>
  <si>
    <t>Beoordelingsprijs service fees</t>
  </si>
  <si>
    <t>Beoordelingsprijs totaal</t>
  </si>
  <si>
    <t>HVO100</t>
  </si>
  <si>
    <t>Reguliere diesel</t>
  </si>
  <si>
    <t>AdBlue</t>
  </si>
  <si>
    <t>Service fees</t>
  </si>
  <si>
    <t>Totale beoordelingsprijs</t>
  </si>
  <si>
    <t>* Inschrijver dient enkel de geel gearceerde velden in te vullen.</t>
  </si>
  <si>
    <t>Rechtsgeldige ondertekening Inschrijver</t>
  </si>
  <si>
    <t xml:space="preserve">* Alle prijzen zijn in euro's (€) exclusief btw. </t>
  </si>
  <si>
    <t>Bedrijfsnaam Inschrijver</t>
  </si>
  <si>
    <t>* De totaalprijs moet volledig zijn, d.w.z. alle diensten die worden aangeboden in deze aanbieding zijn in de inschrijfprijs opgenomen.</t>
  </si>
  <si>
    <t>Naam rechtsgeldige vertegenwoordiger</t>
  </si>
  <si>
    <t>* Aanpassingen in of afwijkingen van het format zijn niet toegestaan en leiden tot uitsluiting van de aanbestedingsprocedure.</t>
  </si>
  <si>
    <t>KvK-nummer</t>
  </si>
  <si>
    <t>* Het is niet toegestaan om in te schrijven met negatieve prijzen/tarieven of nultarieven.</t>
  </si>
  <si>
    <t>Plaats, datum</t>
  </si>
  <si>
    <t>Handtekening rechtsgeldige vertegenwoordiger</t>
  </si>
  <si>
    <t xml:space="preserve">* Inschrijver kan geen rechten ontlenen aan de genoemde aantallen en is zich er van bewust dat de genoemde aantallen indicatief zijn. </t>
  </si>
  <si>
    <t>Punten prijs</t>
  </si>
  <si>
    <t>Bedrijfsnaam inschrijver</t>
  </si>
  <si>
    <t>Deel 4a: E5 benzine</t>
  </si>
  <si>
    <t>Deel 4b: E10 benzine</t>
  </si>
  <si>
    <t>Deel 5 Service fees</t>
  </si>
  <si>
    <t xml:space="preserve">Beoordelingsprijs E5 </t>
  </si>
  <si>
    <t>Benzine (E5 + E10)</t>
  </si>
  <si>
    <t>Prijs per maand</t>
  </si>
  <si>
    <t>Deel 1: HVO100 Biodiesel</t>
  </si>
  <si>
    <t>Prijsformulier "levering brandstoffen"</t>
  </si>
  <si>
    <t>I&amp;A_2025_0082</t>
  </si>
  <si>
    <t>Bijlage SF-2: Prijsformulier levering brandstoffen: I&amp;A_2025_0082</t>
  </si>
  <si>
    <t>Service fee laadpassen</t>
  </si>
  <si>
    <t>Service fee tankpassen</t>
  </si>
  <si>
    <t>Service fee tankringen/indentificatiesysteem</t>
  </si>
  <si>
    <t>Versie 1.2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</si>
</sst>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&quot;€&quot;\ #,##0.000"/>
  </numFmts>
  <fonts count="15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0"/>
      <name val="Arial"/>
      <family val="2"/>
    </font>
    <font>
      <i/>
      <sz val="12"/>
      <color theme="0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i/>
      <sz val="12"/>
      <color rgb="FF00000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53">
    <xf numFmtId="0" fontId="0" fillId="0" borderId="0" xfId="0"/>
    <xf numFmtId="0" fontId="0" fillId="3" borderId="0" xfId="0" applyFill="1"/>
    <xf numFmtId="0" fontId="0" fillId="3" borderId="0" xfId="0" applyFill="1" applyAlignment="1">
      <alignment horizontal="center"/>
    </xf>
    <xf numFmtId="3" fontId="0" fillId="3" borderId="0" xfId="0" applyNumberFormat="1" applyFill="1"/>
    <xf numFmtId="164" fontId="0" fillId="2" borderId="1" xfId="0" applyNumberFormat="1" applyFill="1" applyBorder="1" applyAlignment="1">
      <alignment horizontal="center"/>
    </xf>
    <xf numFmtId="0" fontId="0" fillId="3" borderId="2" xfId="0" applyFill="1" applyBorder="1"/>
    <xf numFmtId="0" fontId="0" fillId="3" borderId="3" xfId="0" applyFill="1" applyBorder="1"/>
    <xf numFmtId="0" fontId="0" fillId="3" borderId="3" xfId="0" applyFill="1" applyBorder="1" applyAlignment="1">
      <alignment horizontal="center"/>
    </xf>
    <xf numFmtId="0" fontId="0" fillId="3" borderId="5" xfId="0" applyFill="1" applyBorder="1"/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0" fillId="3" borderId="5" xfId="0" applyFill="1" applyBorder="1" applyAlignment="1">
      <alignment horizontal="right"/>
    </xf>
    <xf numFmtId="15" fontId="0" fillId="3" borderId="0" xfId="0" applyNumberFormat="1" applyFill="1" applyBorder="1" applyAlignment="1">
      <alignment horizontal="center"/>
    </xf>
    <xf numFmtId="0" fontId="0" fillId="3" borderId="5" xfId="0" applyFill="1" applyBorder="1" applyAlignment="1">
      <alignment horizontal="left"/>
    </xf>
    <xf numFmtId="164" fontId="0" fillId="3" borderId="0" xfId="0" applyNumberFormat="1" applyFill="1" applyBorder="1" applyAlignment="1">
      <alignment horizontal="center"/>
    </xf>
    <xf numFmtId="3" fontId="0" fillId="3" borderId="0" xfId="0" applyNumberFormat="1" applyFill="1" applyBorder="1"/>
    <xf numFmtId="3" fontId="0" fillId="3" borderId="0" xfId="0" applyNumberFormat="1" applyFill="1" applyBorder="1" applyAlignment="1">
      <alignment horizontal="center"/>
    </xf>
    <xf numFmtId="0" fontId="0" fillId="3" borderId="7" xfId="0" applyFill="1" applyBorder="1"/>
    <xf numFmtId="0" fontId="0" fillId="3" borderId="8" xfId="0" applyFill="1" applyBorder="1"/>
    <xf numFmtId="164" fontId="1" fillId="3" borderId="8" xfId="0" applyNumberFormat="1" applyFont="1" applyFill="1" applyBorder="1" applyAlignment="1">
      <alignment horizontal="center"/>
    </xf>
    <xf numFmtId="0" fontId="0" fillId="3" borderId="4" xfId="0" applyFill="1" applyBorder="1"/>
    <xf numFmtId="0" fontId="0" fillId="3" borderId="6" xfId="0" applyFill="1" applyBorder="1"/>
    <xf numFmtId="0" fontId="0" fillId="3" borderId="8" xfId="0" applyFill="1" applyBorder="1" applyAlignment="1">
      <alignment horizontal="center"/>
    </xf>
    <xf numFmtId="0" fontId="0" fillId="3" borderId="9" xfId="0" applyFill="1" applyBorder="1"/>
    <xf numFmtId="164" fontId="0" fillId="3" borderId="3" xfId="0" applyNumberFormat="1" applyFill="1" applyBorder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164" fontId="0" fillId="4" borderId="0" xfId="0" applyNumberFormat="1" applyFill="1" applyAlignment="1">
      <alignment horizontal="center"/>
    </xf>
    <xf numFmtId="0" fontId="2" fillId="3" borderId="2" xfId="0" applyFont="1" applyFill="1" applyBorder="1"/>
    <xf numFmtId="0" fontId="4" fillId="4" borderId="0" xfId="0" applyFont="1" applyFill="1"/>
    <xf numFmtId="0" fontId="11" fillId="4" borderId="0" xfId="1" applyFont="1" applyFill="1" applyAlignment="1">
      <alignment vertical="top" wrapText="1"/>
    </xf>
    <xf numFmtId="0" fontId="12" fillId="4" borderId="0" xfId="0" applyFont="1" applyFill="1" applyAlignment="1">
      <alignment vertical="center" wrapText="1"/>
    </xf>
    <xf numFmtId="165" fontId="0" fillId="2" borderId="1" xfId="0" applyNumberFormat="1" applyFill="1" applyBorder="1" applyAlignment="1">
      <alignment horizontal="center"/>
    </xf>
    <xf numFmtId="165" fontId="0" fillId="3" borderId="0" xfId="0" applyNumberFormat="1" applyFill="1" applyBorder="1" applyAlignment="1">
      <alignment horizontal="center"/>
    </xf>
    <xf numFmtId="0" fontId="8" fillId="3" borderId="1" xfId="0" applyFont="1" applyFill="1" applyBorder="1" applyAlignment="1">
      <alignment vertical="center" wrapText="1"/>
    </xf>
    <xf numFmtId="0" fontId="6" fillId="3" borderId="15" xfId="0" applyFont="1" applyFill="1" applyBorder="1" applyAlignment="1">
      <alignment vertical="center" wrapText="1"/>
    </xf>
    <xf numFmtId="0" fontId="7" fillId="3" borderId="16" xfId="0" applyFont="1" applyFill="1" applyBorder="1" applyAlignment="1">
      <alignment vertical="center" wrapText="1"/>
    </xf>
    <xf numFmtId="0" fontId="6" fillId="3" borderId="17" xfId="0" applyFont="1" applyFill="1" applyBorder="1" applyAlignment="1">
      <alignment vertical="center" wrapText="1"/>
    </xf>
    <xf numFmtId="0" fontId="6" fillId="3" borderId="18" xfId="0" applyFont="1" applyFill="1" applyBorder="1" applyAlignment="1">
      <alignment vertical="top" wrapText="1"/>
    </xf>
    <xf numFmtId="0" fontId="8" fillId="3" borderId="13" xfId="0" applyFont="1" applyFill="1" applyBorder="1" applyAlignment="1">
      <alignment vertical="top" wrapText="1"/>
    </xf>
    <xf numFmtId="164" fontId="3" fillId="3" borderId="0" xfId="0" applyNumberFormat="1" applyFont="1" applyFill="1" applyBorder="1" applyAlignment="1">
      <alignment horizontal="center"/>
    </xf>
    <xf numFmtId="0" fontId="2" fillId="3" borderId="0" xfId="0" applyFont="1" applyFill="1" applyBorder="1"/>
    <xf numFmtId="4" fontId="3" fillId="3" borderId="0" xfId="0" applyNumberFormat="1" applyFont="1" applyFill="1" applyBorder="1" applyAlignment="1">
      <alignment horizontal="center"/>
    </xf>
    <xf numFmtId="164" fontId="0" fillId="3" borderId="8" xfId="0" applyNumberFormat="1" applyFill="1" applyBorder="1" applyAlignment="1">
      <alignment horizontal="center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left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0" fillId="2" borderId="19" xfId="0" applyFill="1" applyBorder="1" applyAlignment="1"/>
    <xf numFmtId="0" fontId="0" fillId="2" borderId="20" xfId="0" applyFill="1" applyBorder="1" applyAlignment="1"/>
  </cellXfs>
  <cellStyles count="2">
    <cellStyle name="Standaard" xfId="0" builtinId="0"/>
    <cellStyle name="Standaard 10" xfId="1" xr:uid="{D4265817-6A3D-41BE-8220-9D33B56AA9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9F607-5A25-4056-8C91-242E87D4B0A8}">
  <sheetPr>
    <tabColor rgb="FFFFFF00"/>
  </sheetPr>
  <dimension ref="A1:BQ846"/>
  <sheetViews>
    <sheetView workbookViewId="0">
      <selection activeCell="D4" sqref="D4:E4"/>
    </sheetView>
  </sheetViews>
  <sheetFormatPr defaultRowHeight="14.4" x14ac:dyDescent="0.3"/>
  <cols>
    <col min="1" max="1" width="2.33203125" customWidth="1"/>
    <col min="2" max="2" width="64.33203125" customWidth="1"/>
    <col min="3" max="3" width="49.44140625" customWidth="1"/>
    <col min="5" max="5" width="63.33203125" customWidth="1"/>
    <col min="6" max="6" width="2.33203125" customWidth="1"/>
    <col min="7" max="69" width="8.88671875" style="1"/>
  </cols>
  <sheetData>
    <row r="1" spans="1:6" ht="24" thickBot="1" x14ac:dyDescent="0.5">
      <c r="A1" s="25"/>
      <c r="B1" s="29" t="s">
        <v>46</v>
      </c>
      <c r="C1" s="46" t="s">
        <v>47</v>
      </c>
      <c r="D1" s="46"/>
      <c r="E1" s="46"/>
      <c r="F1" s="25"/>
    </row>
    <row r="2" spans="1:6" ht="15.6" x14ac:dyDescent="0.3">
      <c r="A2" s="25"/>
      <c r="B2" s="35" t="s">
        <v>25</v>
      </c>
      <c r="C2" s="36"/>
      <c r="D2" s="47" t="s">
        <v>26</v>
      </c>
      <c r="E2" s="48"/>
      <c r="F2" s="25"/>
    </row>
    <row r="3" spans="1:6" ht="32.4" customHeight="1" x14ac:dyDescent="0.3">
      <c r="A3" s="25"/>
      <c r="B3" s="37" t="s">
        <v>27</v>
      </c>
      <c r="C3" s="34" t="s">
        <v>28</v>
      </c>
      <c r="D3" s="49"/>
      <c r="E3" s="50"/>
      <c r="F3" s="25"/>
    </row>
    <row r="4" spans="1:6" ht="31.2" x14ac:dyDescent="0.3">
      <c r="A4" s="25"/>
      <c r="B4" s="37" t="s">
        <v>29</v>
      </c>
      <c r="C4" s="34" t="s">
        <v>30</v>
      </c>
      <c r="D4" s="49"/>
      <c r="E4" s="50"/>
      <c r="F4" s="25"/>
    </row>
    <row r="5" spans="1:6" ht="31.2" x14ac:dyDescent="0.3">
      <c r="A5" s="25"/>
      <c r="B5" s="37" t="s">
        <v>31</v>
      </c>
      <c r="C5" s="34" t="s">
        <v>32</v>
      </c>
      <c r="D5" s="49"/>
      <c r="E5" s="50"/>
      <c r="F5" s="25"/>
    </row>
    <row r="6" spans="1:6" ht="31.2" x14ac:dyDescent="0.3">
      <c r="A6" s="25"/>
      <c r="B6" s="37" t="s">
        <v>33</v>
      </c>
      <c r="C6" s="34" t="s">
        <v>34</v>
      </c>
      <c r="D6" s="49"/>
      <c r="E6" s="50"/>
      <c r="F6" s="25"/>
    </row>
    <row r="7" spans="1:6" ht="69" customHeight="1" thickBot="1" x14ac:dyDescent="0.35">
      <c r="A7" s="25"/>
      <c r="B7" s="38" t="s">
        <v>36</v>
      </c>
      <c r="C7" s="39" t="s">
        <v>35</v>
      </c>
      <c r="D7" s="44"/>
      <c r="E7" s="45"/>
      <c r="F7" s="25"/>
    </row>
    <row r="8" spans="1:6" ht="15.6" x14ac:dyDescent="0.3">
      <c r="A8" s="25"/>
      <c r="B8" s="30"/>
      <c r="C8" s="31"/>
      <c r="D8" s="31"/>
      <c r="E8" s="31"/>
      <c r="F8" s="25"/>
    </row>
    <row r="9" spans="1:6" s="1" customFormat="1" x14ac:dyDescent="0.3"/>
    <row r="10" spans="1:6" s="1" customFormat="1" x14ac:dyDescent="0.3"/>
    <row r="11" spans="1:6" s="1" customFormat="1" x14ac:dyDescent="0.3"/>
    <row r="12" spans="1:6" s="1" customFormat="1" x14ac:dyDescent="0.3"/>
    <row r="13" spans="1:6" s="1" customFormat="1" x14ac:dyDescent="0.3"/>
    <row r="14" spans="1:6" s="1" customFormat="1" x14ac:dyDescent="0.3"/>
    <row r="15" spans="1:6" s="1" customFormat="1" x14ac:dyDescent="0.3"/>
    <row r="16" spans="1:6" s="1" customFormat="1" x14ac:dyDescent="0.3"/>
    <row r="17" s="1" customFormat="1" x14ac:dyDescent="0.3"/>
    <row r="18" s="1" customFormat="1" x14ac:dyDescent="0.3"/>
    <row r="19" s="1" customFormat="1" x14ac:dyDescent="0.3"/>
    <row r="20" s="1" customFormat="1" x14ac:dyDescent="0.3"/>
    <row r="21" s="1" customFormat="1" x14ac:dyDescent="0.3"/>
    <row r="22" s="1" customFormat="1" x14ac:dyDescent="0.3"/>
    <row r="23" s="1" customFormat="1" x14ac:dyDescent="0.3"/>
    <row r="24" s="1" customFormat="1" x14ac:dyDescent="0.3"/>
    <row r="25" s="1" customFormat="1" x14ac:dyDescent="0.3"/>
    <row r="26" s="1" customFormat="1" x14ac:dyDescent="0.3"/>
    <row r="27" s="1" customFormat="1" x14ac:dyDescent="0.3"/>
    <row r="28" s="1" customFormat="1" x14ac:dyDescent="0.3"/>
    <row r="29" s="1" customFormat="1" x14ac:dyDescent="0.3"/>
    <row r="30" s="1" customFormat="1" x14ac:dyDescent="0.3"/>
    <row r="31" s="1" customFormat="1" x14ac:dyDescent="0.3"/>
    <row r="32" s="1" customFormat="1" x14ac:dyDescent="0.3"/>
    <row r="33" s="1" customFormat="1" x14ac:dyDescent="0.3"/>
    <row r="34" s="1" customFormat="1" x14ac:dyDescent="0.3"/>
    <row r="35" s="1" customFormat="1" x14ac:dyDescent="0.3"/>
    <row r="36" s="1" customFormat="1" x14ac:dyDescent="0.3"/>
    <row r="37" s="1" customFormat="1" x14ac:dyDescent="0.3"/>
    <row r="38" s="1" customFormat="1" x14ac:dyDescent="0.3"/>
    <row r="39" s="1" customFormat="1" x14ac:dyDescent="0.3"/>
    <row r="40" s="1" customFormat="1" x14ac:dyDescent="0.3"/>
    <row r="41" s="1" customFormat="1" x14ac:dyDescent="0.3"/>
    <row r="42" s="1" customFormat="1" x14ac:dyDescent="0.3"/>
    <row r="43" s="1" customFormat="1" x14ac:dyDescent="0.3"/>
    <row r="44" s="1" customFormat="1" x14ac:dyDescent="0.3"/>
    <row r="45" s="1" customFormat="1" x14ac:dyDescent="0.3"/>
    <row r="46" s="1" customFormat="1" x14ac:dyDescent="0.3"/>
    <row r="47" s="1" customFormat="1" x14ac:dyDescent="0.3"/>
    <row r="48" s="1" customFormat="1" x14ac:dyDescent="0.3"/>
    <row r="49" s="1" customFormat="1" x14ac:dyDescent="0.3"/>
    <row r="50" s="1" customFormat="1" x14ac:dyDescent="0.3"/>
    <row r="51" s="1" customFormat="1" x14ac:dyDescent="0.3"/>
    <row r="52" s="1" customFormat="1" x14ac:dyDescent="0.3"/>
    <row r="53" s="1" customFormat="1" x14ac:dyDescent="0.3"/>
    <row r="54" s="1" customFormat="1" x14ac:dyDescent="0.3"/>
    <row r="55" s="1" customFormat="1" x14ac:dyDescent="0.3"/>
    <row r="56" s="1" customFormat="1" x14ac:dyDescent="0.3"/>
    <row r="57" s="1" customFormat="1" x14ac:dyDescent="0.3"/>
    <row r="58" s="1" customFormat="1" x14ac:dyDescent="0.3"/>
    <row r="59" s="1" customFormat="1" x14ac:dyDescent="0.3"/>
    <row r="60" s="1" customFormat="1" x14ac:dyDescent="0.3"/>
    <row r="61" s="1" customFormat="1" x14ac:dyDescent="0.3"/>
    <row r="62" s="1" customFormat="1" x14ac:dyDescent="0.3"/>
    <row r="63" s="1" customFormat="1" x14ac:dyDescent="0.3"/>
    <row r="64" s="1" customFormat="1" x14ac:dyDescent="0.3"/>
    <row r="65" s="1" customFormat="1" x14ac:dyDescent="0.3"/>
    <row r="66" s="1" customFormat="1" x14ac:dyDescent="0.3"/>
    <row r="67" s="1" customFormat="1" x14ac:dyDescent="0.3"/>
    <row r="68" s="1" customFormat="1" x14ac:dyDescent="0.3"/>
    <row r="69" s="1" customFormat="1" x14ac:dyDescent="0.3"/>
    <row r="70" s="1" customFormat="1" x14ac:dyDescent="0.3"/>
    <row r="71" s="1" customFormat="1" x14ac:dyDescent="0.3"/>
    <row r="72" s="1" customFormat="1" x14ac:dyDescent="0.3"/>
    <row r="73" s="1" customFormat="1" x14ac:dyDescent="0.3"/>
    <row r="74" s="1" customFormat="1" x14ac:dyDescent="0.3"/>
    <row r="75" s="1" customFormat="1" x14ac:dyDescent="0.3"/>
    <row r="76" s="1" customFormat="1" x14ac:dyDescent="0.3"/>
    <row r="77" s="1" customFormat="1" x14ac:dyDescent="0.3"/>
    <row r="78" s="1" customFormat="1" x14ac:dyDescent="0.3"/>
    <row r="79" s="1" customFormat="1" x14ac:dyDescent="0.3"/>
    <row r="80" s="1" customFormat="1" x14ac:dyDescent="0.3"/>
    <row r="81" s="1" customFormat="1" x14ac:dyDescent="0.3"/>
    <row r="82" s="1" customFormat="1" x14ac:dyDescent="0.3"/>
    <row r="83" s="1" customFormat="1" x14ac:dyDescent="0.3"/>
    <row r="84" s="1" customFormat="1" x14ac:dyDescent="0.3"/>
    <row r="85" s="1" customFormat="1" x14ac:dyDescent="0.3"/>
    <row r="86" s="1" customFormat="1" x14ac:dyDescent="0.3"/>
    <row r="87" s="1" customFormat="1" x14ac:dyDescent="0.3"/>
    <row r="88" s="1" customFormat="1" x14ac:dyDescent="0.3"/>
    <row r="89" s="1" customFormat="1" x14ac:dyDescent="0.3"/>
    <row r="90" s="1" customFormat="1" x14ac:dyDescent="0.3"/>
    <row r="91" s="1" customFormat="1" x14ac:dyDescent="0.3"/>
    <row r="92" s="1" customFormat="1" x14ac:dyDescent="0.3"/>
    <row r="93" s="1" customFormat="1" x14ac:dyDescent="0.3"/>
    <row r="94" s="1" customFormat="1" x14ac:dyDescent="0.3"/>
    <row r="95" s="1" customFormat="1" x14ac:dyDescent="0.3"/>
    <row r="96" s="1" customFormat="1" x14ac:dyDescent="0.3"/>
    <row r="97" s="1" customFormat="1" x14ac:dyDescent="0.3"/>
    <row r="98" s="1" customFormat="1" x14ac:dyDescent="0.3"/>
    <row r="99" s="1" customFormat="1" x14ac:dyDescent="0.3"/>
    <row r="100" s="1" customFormat="1" x14ac:dyDescent="0.3"/>
    <row r="101" s="1" customFormat="1" x14ac:dyDescent="0.3"/>
    <row r="102" s="1" customFormat="1" x14ac:dyDescent="0.3"/>
    <row r="103" s="1" customFormat="1" x14ac:dyDescent="0.3"/>
    <row r="104" s="1" customFormat="1" x14ac:dyDescent="0.3"/>
    <row r="105" s="1" customFormat="1" x14ac:dyDescent="0.3"/>
    <row r="106" s="1" customFormat="1" x14ac:dyDescent="0.3"/>
    <row r="107" s="1" customFormat="1" x14ac:dyDescent="0.3"/>
    <row r="108" s="1" customFormat="1" x14ac:dyDescent="0.3"/>
    <row r="109" s="1" customFormat="1" x14ac:dyDescent="0.3"/>
    <row r="110" s="1" customFormat="1" x14ac:dyDescent="0.3"/>
    <row r="111" s="1" customFormat="1" x14ac:dyDescent="0.3"/>
    <row r="112" s="1" customFormat="1" x14ac:dyDescent="0.3"/>
    <row r="113" s="1" customFormat="1" x14ac:dyDescent="0.3"/>
    <row r="114" s="1" customFormat="1" x14ac:dyDescent="0.3"/>
    <row r="115" s="1" customFormat="1" x14ac:dyDescent="0.3"/>
    <row r="116" s="1" customFormat="1" x14ac:dyDescent="0.3"/>
    <row r="117" s="1" customFormat="1" x14ac:dyDescent="0.3"/>
    <row r="118" s="1" customFormat="1" x14ac:dyDescent="0.3"/>
    <row r="119" s="1" customFormat="1" x14ac:dyDescent="0.3"/>
    <row r="120" s="1" customFormat="1" x14ac:dyDescent="0.3"/>
    <row r="121" s="1" customFormat="1" x14ac:dyDescent="0.3"/>
    <row r="122" s="1" customFormat="1" x14ac:dyDescent="0.3"/>
    <row r="123" s="1" customFormat="1" x14ac:dyDescent="0.3"/>
    <row r="124" s="1" customFormat="1" x14ac:dyDescent="0.3"/>
    <row r="125" s="1" customFormat="1" x14ac:dyDescent="0.3"/>
    <row r="126" s="1" customFormat="1" x14ac:dyDescent="0.3"/>
    <row r="127" s="1" customFormat="1" x14ac:dyDescent="0.3"/>
    <row r="128" s="1" customFormat="1" x14ac:dyDescent="0.3"/>
    <row r="129" s="1" customFormat="1" x14ac:dyDescent="0.3"/>
    <row r="130" s="1" customFormat="1" x14ac:dyDescent="0.3"/>
    <row r="131" s="1" customFormat="1" x14ac:dyDescent="0.3"/>
    <row r="132" s="1" customFormat="1" x14ac:dyDescent="0.3"/>
    <row r="133" s="1" customFormat="1" x14ac:dyDescent="0.3"/>
    <row r="134" s="1" customFormat="1" x14ac:dyDescent="0.3"/>
    <row r="135" s="1" customFormat="1" x14ac:dyDescent="0.3"/>
    <row r="136" s="1" customFormat="1" x14ac:dyDescent="0.3"/>
    <row r="137" s="1" customFormat="1" x14ac:dyDescent="0.3"/>
    <row r="138" s="1" customFormat="1" x14ac:dyDescent="0.3"/>
    <row r="139" s="1" customFormat="1" x14ac:dyDescent="0.3"/>
    <row r="140" s="1" customFormat="1" x14ac:dyDescent="0.3"/>
    <row r="141" s="1" customFormat="1" x14ac:dyDescent="0.3"/>
    <row r="142" s="1" customFormat="1" x14ac:dyDescent="0.3"/>
    <row r="143" s="1" customFormat="1" x14ac:dyDescent="0.3"/>
    <row r="144" s="1" customFormat="1" x14ac:dyDescent="0.3"/>
    <row r="145" s="1" customFormat="1" x14ac:dyDescent="0.3"/>
    <row r="146" s="1" customFormat="1" x14ac:dyDescent="0.3"/>
    <row r="147" s="1" customFormat="1" x14ac:dyDescent="0.3"/>
    <row r="148" s="1" customFormat="1" x14ac:dyDescent="0.3"/>
    <row r="149" s="1" customFormat="1" x14ac:dyDescent="0.3"/>
    <row r="150" s="1" customFormat="1" x14ac:dyDescent="0.3"/>
    <row r="151" s="1" customFormat="1" x14ac:dyDescent="0.3"/>
    <row r="152" s="1" customFormat="1" x14ac:dyDescent="0.3"/>
    <row r="153" s="1" customFormat="1" x14ac:dyDescent="0.3"/>
    <row r="154" s="1" customFormat="1" x14ac:dyDescent="0.3"/>
    <row r="155" s="1" customFormat="1" x14ac:dyDescent="0.3"/>
    <row r="156" s="1" customFormat="1" x14ac:dyDescent="0.3"/>
    <row r="157" s="1" customFormat="1" x14ac:dyDescent="0.3"/>
    <row r="158" s="1" customFormat="1" x14ac:dyDescent="0.3"/>
    <row r="159" s="1" customFormat="1" x14ac:dyDescent="0.3"/>
    <row r="160" s="1" customFormat="1" x14ac:dyDescent="0.3"/>
    <row r="161" s="1" customFormat="1" x14ac:dyDescent="0.3"/>
    <row r="162" s="1" customFormat="1" x14ac:dyDescent="0.3"/>
    <row r="163" s="1" customFormat="1" x14ac:dyDescent="0.3"/>
    <row r="164" s="1" customFormat="1" x14ac:dyDescent="0.3"/>
    <row r="165" s="1" customFormat="1" x14ac:dyDescent="0.3"/>
    <row r="166" s="1" customFormat="1" x14ac:dyDescent="0.3"/>
    <row r="167" s="1" customFormat="1" x14ac:dyDescent="0.3"/>
    <row r="168" s="1" customFormat="1" x14ac:dyDescent="0.3"/>
    <row r="169" s="1" customFormat="1" x14ac:dyDescent="0.3"/>
    <row r="170" s="1" customFormat="1" x14ac:dyDescent="0.3"/>
    <row r="171" s="1" customFormat="1" x14ac:dyDescent="0.3"/>
    <row r="172" s="1" customFormat="1" x14ac:dyDescent="0.3"/>
    <row r="173" s="1" customFormat="1" x14ac:dyDescent="0.3"/>
    <row r="174" s="1" customFormat="1" x14ac:dyDescent="0.3"/>
    <row r="175" s="1" customFormat="1" x14ac:dyDescent="0.3"/>
    <row r="176" s="1" customFormat="1" x14ac:dyDescent="0.3"/>
    <row r="177" s="1" customFormat="1" x14ac:dyDescent="0.3"/>
    <row r="178" s="1" customFormat="1" x14ac:dyDescent="0.3"/>
    <row r="179" s="1" customFormat="1" x14ac:dyDescent="0.3"/>
    <row r="180" s="1" customFormat="1" x14ac:dyDescent="0.3"/>
    <row r="181" s="1" customFormat="1" x14ac:dyDescent="0.3"/>
    <row r="182" s="1" customFormat="1" x14ac:dyDescent="0.3"/>
    <row r="183" s="1" customFormat="1" x14ac:dyDescent="0.3"/>
    <row r="184" s="1" customFormat="1" x14ac:dyDescent="0.3"/>
    <row r="185" s="1" customFormat="1" x14ac:dyDescent="0.3"/>
    <row r="186" s="1" customFormat="1" x14ac:dyDescent="0.3"/>
    <row r="187" s="1" customFormat="1" x14ac:dyDescent="0.3"/>
    <row r="188" s="1" customFormat="1" x14ac:dyDescent="0.3"/>
    <row r="189" s="1" customFormat="1" x14ac:dyDescent="0.3"/>
    <row r="190" s="1" customFormat="1" x14ac:dyDescent="0.3"/>
    <row r="191" s="1" customFormat="1" x14ac:dyDescent="0.3"/>
    <row r="192" s="1" customFormat="1" x14ac:dyDescent="0.3"/>
    <row r="193" s="1" customFormat="1" x14ac:dyDescent="0.3"/>
    <row r="194" s="1" customFormat="1" x14ac:dyDescent="0.3"/>
    <row r="195" s="1" customFormat="1" x14ac:dyDescent="0.3"/>
    <row r="196" s="1" customFormat="1" x14ac:dyDescent="0.3"/>
    <row r="197" s="1" customFormat="1" x14ac:dyDescent="0.3"/>
    <row r="198" s="1" customFormat="1" x14ac:dyDescent="0.3"/>
    <row r="199" s="1" customFormat="1" x14ac:dyDescent="0.3"/>
    <row r="200" s="1" customFormat="1" x14ac:dyDescent="0.3"/>
    <row r="201" s="1" customFormat="1" x14ac:dyDescent="0.3"/>
    <row r="202" s="1" customFormat="1" x14ac:dyDescent="0.3"/>
    <row r="203" s="1" customFormat="1" x14ac:dyDescent="0.3"/>
    <row r="204" s="1" customFormat="1" x14ac:dyDescent="0.3"/>
    <row r="205" s="1" customFormat="1" x14ac:dyDescent="0.3"/>
    <row r="206" s="1" customFormat="1" x14ac:dyDescent="0.3"/>
    <row r="207" s="1" customFormat="1" x14ac:dyDescent="0.3"/>
    <row r="208" s="1" customFormat="1" x14ac:dyDescent="0.3"/>
    <row r="209" s="1" customFormat="1" x14ac:dyDescent="0.3"/>
    <row r="210" s="1" customFormat="1" x14ac:dyDescent="0.3"/>
    <row r="211" s="1" customFormat="1" x14ac:dyDescent="0.3"/>
    <row r="212" s="1" customFormat="1" x14ac:dyDescent="0.3"/>
    <row r="213" s="1" customFormat="1" x14ac:dyDescent="0.3"/>
    <row r="214" s="1" customFormat="1" x14ac:dyDescent="0.3"/>
    <row r="215" s="1" customFormat="1" x14ac:dyDescent="0.3"/>
    <row r="216" s="1" customFormat="1" x14ac:dyDescent="0.3"/>
    <row r="217" s="1" customFormat="1" x14ac:dyDescent="0.3"/>
    <row r="218" s="1" customFormat="1" x14ac:dyDescent="0.3"/>
    <row r="219" s="1" customFormat="1" x14ac:dyDescent="0.3"/>
    <row r="220" s="1" customFormat="1" x14ac:dyDescent="0.3"/>
    <row r="221" s="1" customFormat="1" x14ac:dyDescent="0.3"/>
    <row r="222" s="1" customFormat="1" x14ac:dyDescent="0.3"/>
    <row r="223" s="1" customFormat="1" x14ac:dyDescent="0.3"/>
    <row r="224" s="1" customFormat="1" x14ac:dyDescent="0.3"/>
    <row r="225" s="1" customFormat="1" x14ac:dyDescent="0.3"/>
    <row r="226" s="1" customFormat="1" x14ac:dyDescent="0.3"/>
    <row r="227" s="1" customFormat="1" x14ac:dyDescent="0.3"/>
    <row r="228" s="1" customFormat="1" x14ac:dyDescent="0.3"/>
    <row r="229" s="1" customFormat="1" x14ac:dyDescent="0.3"/>
    <row r="230" s="1" customFormat="1" x14ac:dyDescent="0.3"/>
    <row r="231" s="1" customFormat="1" x14ac:dyDescent="0.3"/>
    <row r="232" s="1" customFormat="1" x14ac:dyDescent="0.3"/>
    <row r="233" s="1" customFormat="1" x14ac:dyDescent="0.3"/>
    <row r="234" s="1" customFormat="1" x14ac:dyDescent="0.3"/>
    <row r="235" s="1" customFormat="1" x14ac:dyDescent="0.3"/>
    <row r="236" s="1" customFormat="1" x14ac:dyDescent="0.3"/>
    <row r="237" s="1" customFormat="1" x14ac:dyDescent="0.3"/>
    <row r="238" s="1" customFormat="1" x14ac:dyDescent="0.3"/>
    <row r="239" s="1" customFormat="1" x14ac:dyDescent="0.3"/>
    <row r="240" s="1" customFormat="1" x14ac:dyDescent="0.3"/>
    <row r="241" s="1" customFormat="1" x14ac:dyDescent="0.3"/>
    <row r="242" s="1" customFormat="1" x14ac:dyDescent="0.3"/>
    <row r="243" s="1" customFormat="1" x14ac:dyDescent="0.3"/>
    <row r="244" s="1" customFormat="1" x14ac:dyDescent="0.3"/>
    <row r="245" s="1" customFormat="1" x14ac:dyDescent="0.3"/>
    <row r="246" s="1" customFormat="1" x14ac:dyDescent="0.3"/>
    <row r="247" s="1" customFormat="1" x14ac:dyDescent="0.3"/>
    <row r="248" s="1" customFormat="1" x14ac:dyDescent="0.3"/>
    <row r="249" s="1" customFormat="1" x14ac:dyDescent="0.3"/>
    <row r="250" s="1" customFormat="1" x14ac:dyDescent="0.3"/>
    <row r="251" s="1" customFormat="1" x14ac:dyDescent="0.3"/>
    <row r="252" s="1" customFormat="1" x14ac:dyDescent="0.3"/>
    <row r="253" s="1" customFormat="1" x14ac:dyDescent="0.3"/>
    <row r="254" s="1" customFormat="1" x14ac:dyDescent="0.3"/>
    <row r="255" s="1" customFormat="1" x14ac:dyDescent="0.3"/>
    <row r="256" s="1" customFormat="1" x14ac:dyDescent="0.3"/>
    <row r="257" s="1" customFormat="1" x14ac:dyDescent="0.3"/>
    <row r="258" s="1" customFormat="1" x14ac:dyDescent="0.3"/>
    <row r="259" s="1" customFormat="1" x14ac:dyDescent="0.3"/>
    <row r="260" s="1" customFormat="1" x14ac:dyDescent="0.3"/>
    <row r="261" s="1" customFormat="1" x14ac:dyDescent="0.3"/>
    <row r="262" s="1" customFormat="1" x14ac:dyDescent="0.3"/>
    <row r="263" s="1" customFormat="1" x14ac:dyDescent="0.3"/>
    <row r="264" s="1" customFormat="1" x14ac:dyDescent="0.3"/>
    <row r="265" s="1" customFormat="1" x14ac:dyDescent="0.3"/>
    <row r="266" s="1" customFormat="1" x14ac:dyDescent="0.3"/>
    <row r="267" s="1" customFormat="1" x14ac:dyDescent="0.3"/>
    <row r="268" s="1" customFormat="1" x14ac:dyDescent="0.3"/>
    <row r="269" s="1" customFormat="1" x14ac:dyDescent="0.3"/>
    <row r="270" s="1" customFormat="1" x14ac:dyDescent="0.3"/>
    <row r="271" s="1" customFormat="1" x14ac:dyDescent="0.3"/>
    <row r="272" s="1" customFormat="1" x14ac:dyDescent="0.3"/>
    <row r="273" s="1" customFormat="1" x14ac:dyDescent="0.3"/>
    <row r="274" s="1" customFormat="1" x14ac:dyDescent="0.3"/>
    <row r="275" s="1" customFormat="1" x14ac:dyDescent="0.3"/>
    <row r="276" s="1" customFormat="1" x14ac:dyDescent="0.3"/>
    <row r="277" s="1" customFormat="1" x14ac:dyDescent="0.3"/>
    <row r="278" s="1" customFormat="1" x14ac:dyDescent="0.3"/>
    <row r="279" s="1" customFormat="1" x14ac:dyDescent="0.3"/>
    <row r="280" s="1" customFormat="1" x14ac:dyDescent="0.3"/>
    <row r="281" s="1" customFormat="1" x14ac:dyDescent="0.3"/>
    <row r="282" s="1" customFormat="1" x14ac:dyDescent="0.3"/>
    <row r="283" s="1" customFormat="1" x14ac:dyDescent="0.3"/>
    <row r="284" s="1" customFormat="1" x14ac:dyDescent="0.3"/>
    <row r="285" s="1" customFormat="1" x14ac:dyDescent="0.3"/>
    <row r="286" s="1" customFormat="1" x14ac:dyDescent="0.3"/>
    <row r="287" s="1" customFormat="1" x14ac:dyDescent="0.3"/>
    <row r="288" s="1" customFormat="1" x14ac:dyDescent="0.3"/>
    <row r="289" s="1" customFormat="1" x14ac:dyDescent="0.3"/>
    <row r="290" s="1" customFormat="1" x14ac:dyDescent="0.3"/>
    <row r="291" s="1" customFormat="1" x14ac:dyDescent="0.3"/>
    <row r="292" s="1" customFormat="1" x14ac:dyDescent="0.3"/>
    <row r="293" s="1" customFormat="1" x14ac:dyDescent="0.3"/>
    <row r="294" s="1" customFormat="1" x14ac:dyDescent="0.3"/>
    <row r="295" s="1" customFormat="1" x14ac:dyDescent="0.3"/>
    <row r="296" s="1" customFormat="1" x14ac:dyDescent="0.3"/>
    <row r="297" s="1" customFormat="1" x14ac:dyDescent="0.3"/>
    <row r="298" s="1" customFormat="1" x14ac:dyDescent="0.3"/>
    <row r="299" s="1" customFormat="1" x14ac:dyDescent="0.3"/>
    <row r="300" s="1" customFormat="1" x14ac:dyDescent="0.3"/>
    <row r="301" s="1" customFormat="1" x14ac:dyDescent="0.3"/>
    <row r="302" s="1" customFormat="1" x14ac:dyDescent="0.3"/>
    <row r="303" s="1" customFormat="1" x14ac:dyDescent="0.3"/>
    <row r="304" s="1" customFormat="1" x14ac:dyDescent="0.3"/>
    <row r="305" s="1" customFormat="1" x14ac:dyDescent="0.3"/>
    <row r="306" s="1" customFormat="1" x14ac:dyDescent="0.3"/>
    <row r="307" s="1" customFormat="1" x14ac:dyDescent="0.3"/>
    <row r="308" s="1" customFormat="1" x14ac:dyDescent="0.3"/>
    <row r="309" s="1" customFormat="1" x14ac:dyDescent="0.3"/>
    <row r="310" s="1" customFormat="1" x14ac:dyDescent="0.3"/>
    <row r="311" s="1" customFormat="1" x14ac:dyDescent="0.3"/>
    <row r="312" s="1" customFormat="1" x14ac:dyDescent="0.3"/>
    <row r="313" s="1" customFormat="1" x14ac:dyDescent="0.3"/>
    <row r="314" s="1" customFormat="1" x14ac:dyDescent="0.3"/>
    <row r="315" s="1" customFormat="1" x14ac:dyDescent="0.3"/>
    <row r="316" s="1" customFormat="1" x14ac:dyDescent="0.3"/>
    <row r="317" s="1" customFormat="1" x14ac:dyDescent="0.3"/>
    <row r="318" s="1" customFormat="1" x14ac:dyDescent="0.3"/>
    <row r="319" s="1" customFormat="1" x14ac:dyDescent="0.3"/>
    <row r="320" s="1" customFormat="1" x14ac:dyDescent="0.3"/>
    <row r="321" s="1" customFormat="1" x14ac:dyDescent="0.3"/>
    <row r="322" s="1" customFormat="1" x14ac:dyDescent="0.3"/>
    <row r="323" s="1" customFormat="1" x14ac:dyDescent="0.3"/>
    <row r="324" s="1" customFormat="1" x14ac:dyDescent="0.3"/>
    <row r="325" s="1" customFormat="1" x14ac:dyDescent="0.3"/>
    <row r="326" s="1" customFormat="1" x14ac:dyDescent="0.3"/>
    <row r="327" s="1" customFormat="1" x14ac:dyDescent="0.3"/>
    <row r="328" s="1" customFormat="1" x14ac:dyDescent="0.3"/>
    <row r="329" s="1" customFormat="1" x14ac:dyDescent="0.3"/>
    <row r="330" s="1" customFormat="1" x14ac:dyDescent="0.3"/>
    <row r="331" s="1" customFormat="1" x14ac:dyDescent="0.3"/>
    <row r="332" s="1" customFormat="1" x14ac:dyDescent="0.3"/>
    <row r="333" s="1" customFormat="1" x14ac:dyDescent="0.3"/>
    <row r="334" s="1" customFormat="1" x14ac:dyDescent="0.3"/>
    <row r="335" s="1" customFormat="1" x14ac:dyDescent="0.3"/>
    <row r="336" s="1" customFormat="1" x14ac:dyDescent="0.3"/>
    <row r="337" s="1" customFormat="1" x14ac:dyDescent="0.3"/>
    <row r="338" s="1" customFormat="1" x14ac:dyDescent="0.3"/>
    <row r="339" s="1" customFormat="1" x14ac:dyDescent="0.3"/>
    <row r="340" s="1" customFormat="1" x14ac:dyDescent="0.3"/>
    <row r="341" s="1" customFormat="1" x14ac:dyDescent="0.3"/>
    <row r="342" s="1" customFormat="1" x14ac:dyDescent="0.3"/>
    <row r="343" s="1" customFormat="1" x14ac:dyDescent="0.3"/>
    <row r="344" s="1" customFormat="1" x14ac:dyDescent="0.3"/>
    <row r="345" s="1" customFormat="1" x14ac:dyDescent="0.3"/>
    <row r="346" s="1" customFormat="1" x14ac:dyDescent="0.3"/>
    <row r="347" s="1" customFormat="1" x14ac:dyDescent="0.3"/>
    <row r="348" s="1" customFormat="1" x14ac:dyDescent="0.3"/>
    <row r="349" s="1" customFormat="1" x14ac:dyDescent="0.3"/>
    <row r="350" s="1" customFormat="1" x14ac:dyDescent="0.3"/>
    <row r="351" s="1" customFormat="1" x14ac:dyDescent="0.3"/>
    <row r="352" s="1" customFormat="1" x14ac:dyDescent="0.3"/>
    <row r="353" s="1" customFormat="1" x14ac:dyDescent="0.3"/>
    <row r="354" s="1" customFormat="1" x14ac:dyDescent="0.3"/>
    <row r="355" s="1" customFormat="1" x14ac:dyDescent="0.3"/>
    <row r="356" s="1" customFormat="1" x14ac:dyDescent="0.3"/>
    <row r="357" s="1" customFormat="1" x14ac:dyDescent="0.3"/>
    <row r="358" s="1" customFormat="1" x14ac:dyDescent="0.3"/>
    <row r="359" s="1" customFormat="1" x14ac:dyDescent="0.3"/>
    <row r="360" s="1" customFormat="1" x14ac:dyDescent="0.3"/>
    <row r="361" s="1" customFormat="1" x14ac:dyDescent="0.3"/>
    <row r="362" s="1" customFormat="1" x14ac:dyDescent="0.3"/>
    <row r="363" s="1" customFormat="1" x14ac:dyDescent="0.3"/>
    <row r="364" s="1" customFormat="1" x14ac:dyDescent="0.3"/>
    <row r="365" s="1" customFormat="1" x14ac:dyDescent="0.3"/>
    <row r="366" s="1" customFormat="1" x14ac:dyDescent="0.3"/>
    <row r="367" s="1" customFormat="1" x14ac:dyDescent="0.3"/>
    <row r="368" s="1" customFormat="1" x14ac:dyDescent="0.3"/>
    <row r="369" s="1" customFormat="1" x14ac:dyDescent="0.3"/>
    <row r="370" s="1" customFormat="1" x14ac:dyDescent="0.3"/>
    <row r="371" s="1" customFormat="1" x14ac:dyDescent="0.3"/>
    <row r="372" s="1" customFormat="1" x14ac:dyDescent="0.3"/>
    <row r="373" s="1" customFormat="1" x14ac:dyDescent="0.3"/>
    <row r="374" s="1" customFormat="1" x14ac:dyDescent="0.3"/>
    <row r="375" s="1" customFormat="1" x14ac:dyDescent="0.3"/>
    <row r="376" s="1" customFormat="1" x14ac:dyDescent="0.3"/>
    <row r="377" s="1" customFormat="1" x14ac:dyDescent="0.3"/>
    <row r="378" s="1" customFormat="1" x14ac:dyDescent="0.3"/>
    <row r="379" s="1" customFormat="1" x14ac:dyDescent="0.3"/>
    <row r="380" s="1" customFormat="1" x14ac:dyDescent="0.3"/>
    <row r="381" s="1" customFormat="1" x14ac:dyDescent="0.3"/>
    <row r="382" s="1" customFormat="1" x14ac:dyDescent="0.3"/>
    <row r="383" s="1" customFormat="1" x14ac:dyDescent="0.3"/>
    <row r="384" s="1" customFormat="1" x14ac:dyDescent="0.3"/>
    <row r="385" s="1" customFormat="1" x14ac:dyDescent="0.3"/>
    <row r="386" s="1" customFormat="1" x14ac:dyDescent="0.3"/>
    <row r="387" s="1" customFormat="1" x14ac:dyDescent="0.3"/>
    <row r="388" s="1" customFormat="1" x14ac:dyDescent="0.3"/>
    <row r="389" s="1" customFormat="1" x14ac:dyDescent="0.3"/>
    <row r="390" s="1" customFormat="1" x14ac:dyDescent="0.3"/>
    <row r="391" s="1" customFormat="1" x14ac:dyDescent="0.3"/>
    <row r="392" s="1" customFormat="1" x14ac:dyDescent="0.3"/>
    <row r="393" s="1" customFormat="1" x14ac:dyDescent="0.3"/>
    <row r="394" s="1" customFormat="1" x14ac:dyDescent="0.3"/>
    <row r="395" s="1" customFormat="1" x14ac:dyDescent="0.3"/>
    <row r="396" s="1" customFormat="1" x14ac:dyDescent="0.3"/>
    <row r="397" s="1" customFormat="1" x14ac:dyDescent="0.3"/>
    <row r="398" s="1" customFormat="1" x14ac:dyDescent="0.3"/>
    <row r="399" s="1" customFormat="1" x14ac:dyDescent="0.3"/>
    <row r="400" s="1" customFormat="1" x14ac:dyDescent="0.3"/>
    <row r="401" s="1" customFormat="1" x14ac:dyDescent="0.3"/>
    <row r="402" s="1" customFormat="1" x14ac:dyDescent="0.3"/>
    <row r="403" s="1" customFormat="1" x14ac:dyDescent="0.3"/>
    <row r="404" s="1" customFormat="1" x14ac:dyDescent="0.3"/>
    <row r="405" s="1" customFormat="1" x14ac:dyDescent="0.3"/>
    <row r="406" s="1" customFormat="1" x14ac:dyDescent="0.3"/>
    <row r="407" s="1" customFormat="1" x14ac:dyDescent="0.3"/>
    <row r="408" s="1" customFormat="1" x14ac:dyDescent="0.3"/>
    <row r="409" s="1" customFormat="1" x14ac:dyDescent="0.3"/>
    <row r="410" s="1" customFormat="1" x14ac:dyDescent="0.3"/>
    <row r="411" s="1" customFormat="1" x14ac:dyDescent="0.3"/>
    <row r="412" s="1" customFormat="1" x14ac:dyDescent="0.3"/>
    <row r="413" s="1" customFormat="1" x14ac:dyDescent="0.3"/>
    <row r="414" s="1" customFormat="1" x14ac:dyDescent="0.3"/>
    <row r="415" s="1" customFormat="1" x14ac:dyDescent="0.3"/>
    <row r="416" s="1" customFormat="1" x14ac:dyDescent="0.3"/>
    <row r="417" s="1" customFormat="1" x14ac:dyDescent="0.3"/>
    <row r="418" s="1" customFormat="1" x14ac:dyDescent="0.3"/>
    <row r="419" s="1" customFormat="1" x14ac:dyDescent="0.3"/>
    <row r="420" s="1" customFormat="1" x14ac:dyDescent="0.3"/>
    <row r="421" s="1" customFormat="1" x14ac:dyDescent="0.3"/>
    <row r="422" s="1" customFormat="1" x14ac:dyDescent="0.3"/>
    <row r="423" s="1" customFormat="1" x14ac:dyDescent="0.3"/>
    <row r="424" s="1" customFormat="1" x14ac:dyDescent="0.3"/>
    <row r="425" s="1" customFormat="1" x14ac:dyDescent="0.3"/>
    <row r="426" s="1" customFormat="1" x14ac:dyDescent="0.3"/>
    <row r="427" s="1" customFormat="1" x14ac:dyDescent="0.3"/>
    <row r="428" s="1" customFormat="1" x14ac:dyDescent="0.3"/>
    <row r="429" s="1" customFormat="1" x14ac:dyDescent="0.3"/>
    <row r="430" s="1" customFormat="1" x14ac:dyDescent="0.3"/>
    <row r="431" s="1" customFormat="1" x14ac:dyDescent="0.3"/>
    <row r="432" s="1" customFormat="1" x14ac:dyDescent="0.3"/>
    <row r="433" s="1" customFormat="1" x14ac:dyDescent="0.3"/>
    <row r="434" s="1" customFormat="1" x14ac:dyDescent="0.3"/>
    <row r="435" s="1" customFormat="1" x14ac:dyDescent="0.3"/>
    <row r="436" s="1" customFormat="1" x14ac:dyDescent="0.3"/>
    <row r="437" s="1" customFormat="1" x14ac:dyDescent="0.3"/>
    <row r="438" s="1" customFormat="1" x14ac:dyDescent="0.3"/>
    <row r="439" s="1" customFormat="1" x14ac:dyDescent="0.3"/>
    <row r="440" s="1" customFormat="1" x14ac:dyDescent="0.3"/>
    <row r="441" s="1" customFormat="1" x14ac:dyDescent="0.3"/>
    <row r="442" s="1" customFormat="1" x14ac:dyDescent="0.3"/>
    <row r="443" s="1" customFormat="1" x14ac:dyDescent="0.3"/>
    <row r="444" s="1" customFormat="1" x14ac:dyDescent="0.3"/>
    <row r="445" s="1" customFormat="1" x14ac:dyDescent="0.3"/>
    <row r="446" s="1" customFormat="1" x14ac:dyDescent="0.3"/>
    <row r="447" s="1" customFormat="1" x14ac:dyDescent="0.3"/>
    <row r="448" s="1" customFormat="1" x14ac:dyDescent="0.3"/>
    <row r="449" s="1" customFormat="1" x14ac:dyDescent="0.3"/>
    <row r="450" s="1" customFormat="1" x14ac:dyDescent="0.3"/>
    <row r="451" s="1" customFormat="1" x14ac:dyDescent="0.3"/>
    <row r="452" s="1" customFormat="1" x14ac:dyDescent="0.3"/>
    <row r="453" s="1" customFormat="1" x14ac:dyDescent="0.3"/>
    <row r="454" s="1" customFormat="1" x14ac:dyDescent="0.3"/>
    <row r="455" s="1" customFormat="1" x14ac:dyDescent="0.3"/>
    <row r="456" s="1" customFormat="1" x14ac:dyDescent="0.3"/>
    <row r="457" s="1" customFormat="1" x14ac:dyDescent="0.3"/>
    <row r="458" s="1" customFormat="1" x14ac:dyDescent="0.3"/>
    <row r="459" s="1" customFormat="1" x14ac:dyDescent="0.3"/>
    <row r="460" s="1" customFormat="1" x14ac:dyDescent="0.3"/>
    <row r="461" s="1" customFormat="1" x14ac:dyDescent="0.3"/>
    <row r="462" s="1" customFormat="1" x14ac:dyDescent="0.3"/>
    <row r="463" s="1" customFormat="1" x14ac:dyDescent="0.3"/>
    <row r="464" s="1" customFormat="1" x14ac:dyDescent="0.3"/>
    <row r="465" s="1" customFormat="1" x14ac:dyDescent="0.3"/>
    <row r="466" s="1" customFormat="1" x14ac:dyDescent="0.3"/>
    <row r="467" s="1" customFormat="1" x14ac:dyDescent="0.3"/>
    <row r="468" s="1" customFormat="1" x14ac:dyDescent="0.3"/>
    <row r="469" s="1" customFormat="1" x14ac:dyDescent="0.3"/>
    <row r="470" s="1" customFormat="1" x14ac:dyDescent="0.3"/>
    <row r="471" s="1" customFormat="1" x14ac:dyDescent="0.3"/>
    <row r="472" s="1" customFormat="1" x14ac:dyDescent="0.3"/>
    <row r="473" s="1" customFormat="1" x14ac:dyDescent="0.3"/>
    <row r="474" s="1" customFormat="1" x14ac:dyDescent="0.3"/>
    <row r="475" s="1" customFormat="1" x14ac:dyDescent="0.3"/>
    <row r="476" s="1" customFormat="1" x14ac:dyDescent="0.3"/>
    <row r="477" s="1" customFormat="1" x14ac:dyDescent="0.3"/>
    <row r="478" s="1" customFormat="1" x14ac:dyDescent="0.3"/>
    <row r="479" s="1" customFormat="1" x14ac:dyDescent="0.3"/>
    <row r="480" s="1" customFormat="1" x14ac:dyDescent="0.3"/>
    <row r="481" s="1" customFormat="1" x14ac:dyDescent="0.3"/>
    <row r="482" s="1" customFormat="1" x14ac:dyDescent="0.3"/>
    <row r="483" s="1" customFormat="1" x14ac:dyDescent="0.3"/>
    <row r="484" s="1" customFormat="1" x14ac:dyDescent="0.3"/>
    <row r="485" s="1" customFormat="1" x14ac:dyDescent="0.3"/>
    <row r="486" s="1" customFormat="1" x14ac:dyDescent="0.3"/>
    <row r="487" s="1" customFormat="1" x14ac:dyDescent="0.3"/>
    <row r="488" s="1" customFormat="1" x14ac:dyDescent="0.3"/>
    <row r="489" s="1" customFormat="1" x14ac:dyDescent="0.3"/>
    <row r="490" s="1" customFormat="1" x14ac:dyDescent="0.3"/>
    <row r="491" s="1" customFormat="1" x14ac:dyDescent="0.3"/>
    <row r="492" s="1" customFormat="1" x14ac:dyDescent="0.3"/>
    <row r="493" s="1" customFormat="1" x14ac:dyDescent="0.3"/>
    <row r="494" s="1" customFormat="1" x14ac:dyDescent="0.3"/>
    <row r="495" s="1" customFormat="1" x14ac:dyDescent="0.3"/>
    <row r="496" s="1" customFormat="1" x14ac:dyDescent="0.3"/>
    <row r="497" s="1" customFormat="1" x14ac:dyDescent="0.3"/>
    <row r="498" s="1" customFormat="1" x14ac:dyDescent="0.3"/>
    <row r="499" s="1" customFormat="1" x14ac:dyDescent="0.3"/>
    <row r="500" s="1" customFormat="1" x14ac:dyDescent="0.3"/>
    <row r="501" s="1" customFormat="1" x14ac:dyDescent="0.3"/>
    <row r="502" s="1" customFormat="1" x14ac:dyDescent="0.3"/>
    <row r="503" s="1" customFormat="1" x14ac:dyDescent="0.3"/>
    <row r="504" s="1" customFormat="1" x14ac:dyDescent="0.3"/>
    <row r="505" s="1" customFormat="1" x14ac:dyDescent="0.3"/>
    <row r="506" s="1" customFormat="1" x14ac:dyDescent="0.3"/>
    <row r="507" s="1" customFormat="1" x14ac:dyDescent="0.3"/>
    <row r="508" s="1" customFormat="1" x14ac:dyDescent="0.3"/>
    <row r="509" s="1" customFormat="1" x14ac:dyDescent="0.3"/>
    <row r="510" s="1" customFormat="1" x14ac:dyDescent="0.3"/>
    <row r="511" s="1" customFormat="1" x14ac:dyDescent="0.3"/>
    <row r="512" s="1" customFormat="1" x14ac:dyDescent="0.3"/>
    <row r="513" s="1" customFormat="1" x14ac:dyDescent="0.3"/>
    <row r="514" s="1" customFormat="1" x14ac:dyDescent="0.3"/>
    <row r="515" s="1" customFormat="1" x14ac:dyDescent="0.3"/>
    <row r="516" s="1" customFormat="1" x14ac:dyDescent="0.3"/>
    <row r="517" s="1" customFormat="1" x14ac:dyDescent="0.3"/>
    <row r="518" s="1" customFormat="1" x14ac:dyDescent="0.3"/>
    <row r="519" s="1" customFormat="1" x14ac:dyDescent="0.3"/>
    <row r="520" s="1" customFormat="1" x14ac:dyDescent="0.3"/>
    <row r="521" s="1" customFormat="1" x14ac:dyDescent="0.3"/>
    <row r="522" s="1" customFormat="1" x14ac:dyDescent="0.3"/>
    <row r="523" s="1" customFormat="1" x14ac:dyDescent="0.3"/>
    <row r="524" s="1" customFormat="1" x14ac:dyDescent="0.3"/>
    <row r="525" s="1" customFormat="1" x14ac:dyDescent="0.3"/>
    <row r="526" s="1" customFormat="1" x14ac:dyDescent="0.3"/>
    <row r="527" s="1" customFormat="1" x14ac:dyDescent="0.3"/>
    <row r="528" s="1" customFormat="1" x14ac:dyDescent="0.3"/>
    <row r="529" s="1" customFormat="1" x14ac:dyDescent="0.3"/>
    <row r="530" s="1" customFormat="1" x14ac:dyDescent="0.3"/>
    <row r="531" s="1" customFormat="1" x14ac:dyDescent="0.3"/>
    <row r="532" s="1" customFormat="1" x14ac:dyDescent="0.3"/>
    <row r="533" s="1" customFormat="1" x14ac:dyDescent="0.3"/>
    <row r="534" s="1" customFormat="1" x14ac:dyDescent="0.3"/>
    <row r="535" s="1" customFormat="1" x14ac:dyDescent="0.3"/>
    <row r="536" s="1" customFormat="1" x14ac:dyDescent="0.3"/>
    <row r="537" s="1" customFormat="1" x14ac:dyDescent="0.3"/>
    <row r="538" s="1" customFormat="1" x14ac:dyDescent="0.3"/>
    <row r="539" s="1" customFormat="1" x14ac:dyDescent="0.3"/>
    <row r="540" s="1" customFormat="1" x14ac:dyDescent="0.3"/>
    <row r="541" s="1" customFormat="1" x14ac:dyDescent="0.3"/>
    <row r="542" s="1" customFormat="1" x14ac:dyDescent="0.3"/>
    <row r="543" s="1" customFormat="1" x14ac:dyDescent="0.3"/>
    <row r="544" s="1" customFormat="1" x14ac:dyDescent="0.3"/>
    <row r="545" s="1" customFormat="1" x14ac:dyDescent="0.3"/>
    <row r="546" s="1" customFormat="1" x14ac:dyDescent="0.3"/>
    <row r="547" s="1" customFormat="1" x14ac:dyDescent="0.3"/>
    <row r="548" s="1" customFormat="1" x14ac:dyDescent="0.3"/>
    <row r="549" s="1" customFormat="1" x14ac:dyDescent="0.3"/>
    <row r="550" s="1" customFormat="1" x14ac:dyDescent="0.3"/>
    <row r="551" s="1" customFormat="1" x14ac:dyDescent="0.3"/>
    <row r="552" s="1" customFormat="1" x14ac:dyDescent="0.3"/>
    <row r="553" s="1" customFormat="1" x14ac:dyDescent="0.3"/>
    <row r="554" s="1" customFormat="1" x14ac:dyDescent="0.3"/>
    <row r="555" s="1" customFormat="1" x14ac:dyDescent="0.3"/>
    <row r="556" s="1" customFormat="1" x14ac:dyDescent="0.3"/>
    <row r="557" s="1" customFormat="1" x14ac:dyDescent="0.3"/>
    <row r="558" s="1" customFormat="1" x14ac:dyDescent="0.3"/>
    <row r="559" s="1" customFormat="1" x14ac:dyDescent="0.3"/>
    <row r="560" s="1" customFormat="1" x14ac:dyDescent="0.3"/>
    <row r="561" s="1" customFormat="1" x14ac:dyDescent="0.3"/>
    <row r="562" s="1" customFormat="1" x14ac:dyDescent="0.3"/>
    <row r="563" s="1" customFormat="1" x14ac:dyDescent="0.3"/>
    <row r="564" s="1" customFormat="1" x14ac:dyDescent="0.3"/>
    <row r="565" s="1" customFormat="1" x14ac:dyDescent="0.3"/>
    <row r="566" s="1" customFormat="1" x14ac:dyDescent="0.3"/>
    <row r="567" s="1" customFormat="1" x14ac:dyDescent="0.3"/>
    <row r="568" s="1" customFormat="1" x14ac:dyDescent="0.3"/>
    <row r="569" s="1" customFormat="1" x14ac:dyDescent="0.3"/>
    <row r="570" s="1" customFormat="1" x14ac:dyDescent="0.3"/>
    <row r="571" s="1" customFormat="1" x14ac:dyDescent="0.3"/>
    <row r="572" s="1" customFormat="1" x14ac:dyDescent="0.3"/>
    <row r="573" s="1" customFormat="1" x14ac:dyDescent="0.3"/>
    <row r="574" s="1" customFormat="1" x14ac:dyDescent="0.3"/>
    <row r="575" s="1" customFormat="1" x14ac:dyDescent="0.3"/>
    <row r="576" s="1" customFormat="1" x14ac:dyDescent="0.3"/>
    <row r="577" s="1" customFormat="1" x14ac:dyDescent="0.3"/>
    <row r="578" s="1" customFormat="1" x14ac:dyDescent="0.3"/>
    <row r="579" s="1" customFormat="1" x14ac:dyDescent="0.3"/>
    <row r="580" s="1" customFormat="1" x14ac:dyDescent="0.3"/>
    <row r="581" s="1" customFormat="1" x14ac:dyDescent="0.3"/>
    <row r="582" s="1" customFormat="1" x14ac:dyDescent="0.3"/>
    <row r="583" s="1" customFormat="1" x14ac:dyDescent="0.3"/>
    <row r="584" s="1" customFormat="1" x14ac:dyDescent="0.3"/>
    <row r="585" s="1" customFormat="1" x14ac:dyDescent="0.3"/>
    <row r="586" s="1" customFormat="1" x14ac:dyDescent="0.3"/>
    <row r="587" s="1" customFormat="1" x14ac:dyDescent="0.3"/>
    <row r="588" s="1" customFormat="1" x14ac:dyDescent="0.3"/>
    <row r="589" s="1" customFormat="1" x14ac:dyDescent="0.3"/>
    <row r="590" s="1" customFormat="1" x14ac:dyDescent="0.3"/>
    <row r="591" s="1" customFormat="1" x14ac:dyDescent="0.3"/>
    <row r="592" s="1" customFormat="1" x14ac:dyDescent="0.3"/>
    <row r="593" s="1" customFormat="1" x14ac:dyDescent="0.3"/>
    <row r="594" s="1" customFormat="1" x14ac:dyDescent="0.3"/>
    <row r="595" s="1" customFormat="1" x14ac:dyDescent="0.3"/>
    <row r="596" s="1" customFormat="1" x14ac:dyDescent="0.3"/>
    <row r="597" s="1" customFormat="1" x14ac:dyDescent="0.3"/>
    <row r="598" s="1" customFormat="1" x14ac:dyDescent="0.3"/>
    <row r="599" s="1" customFormat="1" x14ac:dyDescent="0.3"/>
    <row r="600" s="1" customFormat="1" x14ac:dyDescent="0.3"/>
    <row r="601" s="1" customFormat="1" x14ac:dyDescent="0.3"/>
    <row r="602" s="1" customFormat="1" x14ac:dyDescent="0.3"/>
    <row r="603" s="1" customFormat="1" x14ac:dyDescent="0.3"/>
    <row r="604" s="1" customFormat="1" x14ac:dyDescent="0.3"/>
    <row r="605" s="1" customFormat="1" x14ac:dyDescent="0.3"/>
    <row r="606" s="1" customFormat="1" x14ac:dyDescent="0.3"/>
    <row r="607" s="1" customFormat="1" x14ac:dyDescent="0.3"/>
    <row r="608" s="1" customFormat="1" x14ac:dyDescent="0.3"/>
    <row r="609" s="1" customFormat="1" x14ac:dyDescent="0.3"/>
    <row r="610" s="1" customFormat="1" x14ac:dyDescent="0.3"/>
    <row r="611" s="1" customFormat="1" x14ac:dyDescent="0.3"/>
    <row r="612" s="1" customFormat="1" x14ac:dyDescent="0.3"/>
    <row r="613" s="1" customFormat="1" x14ac:dyDescent="0.3"/>
    <row r="614" s="1" customFormat="1" x14ac:dyDescent="0.3"/>
    <row r="615" s="1" customFormat="1" x14ac:dyDescent="0.3"/>
    <row r="616" s="1" customFormat="1" x14ac:dyDescent="0.3"/>
    <row r="617" s="1" customFormat="1" x14ac:dyDescent="0.3"/>
    <row r="618" s="1" customFormat="1" x14ac:dyDescent="0.3"/>
    <row r="619" s="1" customFormat="1" x14ac:dyDescent="0.3"/>
    <row r="620" s="1" customFormat="1" x14ac:dyDescent="0.3"/>
    <row r="621" s="1" customFormat="1" x14ac:dyDescent="0.3"/>
    <row r="622" s="1" customFormat="1" x14ac:dyDescent="0.3"/>
    <row r="623" s="1" customFormat="1" x14ac:dyDescent="0.3"/>
    <row r="624" s="1" customFormat="1" x14ac:dyDescent="0.3"/>
    <row r="625" s="1" customFormat="1" x14ac:dyDescent="0.3"/>
    <row r="626" s="1" customFormat="1" x14ac:dyDescent="0.3"/>
    <row r="627" s="1" customFormat="1" x14ac:dyDescent="0.3"/>
    <row r="628" s="1" customFormat="1" x14ac:dyDescent="0.3"/>
    <row r="629" s="1" customFormat="1" x14ac:dyDescent="0.3"/>
    <row r="630" s="1" customFormat="1" x14ac:dyDescent="0.3"/>
    <row r="631" s="1" customFormat="1" x14ac:dyDescent="0.3"/>
    <row r="632" s="1" customFormat="1" x14ac:dyDescent="0.3"/>
    <row r="633" s="1" customFormat="1" x14ac:dyDescent="0.3"/>
    <row r="634" s="1" customFormat="1" x14ac:dyDescent="0.3"/>
    <row r="635" s="1" customFormat="1" x14ac:dyDescent="0.3"/>
    <row r="636" s="1" customFormat="1" x14ac:dyDescent="0.3"/>
    <row r="637" s="1" customFormat="1" x14ac:dyDescent="0.3"/>
    <row r="638" s="1" customFormat="1" x14ac:dyDescent="0.3"/>
    <row r="639" s="1" customFormat="1" x14ac:dyDescent="0.3"/>
    <row r="640" s="1" customFormat="1" x14ac:dyDescent="0.3"/>
    <row r="641" s="1" customFormat="1" x14ac:dyDescent="0.3"/>
    <row r="642" s="1" customFormat="1" x14ac:dyDescent="0.3"/>
    <row r="643" s="1" customFormat="1" x14ac:dyDescent="0.3"/>
    <row r="644" s="1" customFormat="1" x14ac:dyDescent="0.3"/>
    <row r="645" s="1" customFormat="1" x14ac:dyDescent="0.3"/>
    <row r="646" s="1" customFormat="1" x14ac:dyDescent="0.3"/>
    <row r="647" s="1" customFormat="1" x14ac:dyDescent="0.3"/>
    <row r="648" s="1" customFormat="1" x14ac:dyDescent="0.3"/>
    <row r="649" s="1" customFormat="1" x14ac:dyDescent="0.3"/>
    <row r="650" s="1" customFormat="1" x14ac:dyDescent="0.3"/>
    <row r="651" s="1" customFormat="1" x14ac:dyDescent="0.3"/>
    <row r="652" s="1" customFormat="1" x14ac:dyDescent="0.3"/>
    <row r="653" s="1" customFormat="1" x14ac:dyDescent="0.3"/>
    <row r="654" s="1" customFormat="1" x14ac:dyDescent="0.3"/>
    <row r="655" s="1" customFormat="1" x14ac:dyDescent="0.3"/>
    <row r="656" s="1" customFormat="1" x14ac:dyDescent="0.3"/>
    <row r="657" s="1" customFormat="1" x14ac:dyDescent="0.3"/>
    <row r="658" s="1" customFormat="1" x14ac:dyDescent="0.3"/>
    <row r="659" s="1" customFormat="1" x14ac:dyDescent="0.3"/>
    <row r="660" s="1" customFormat="1" x14ac:dyDescent="0.3"/>
    <row r="661" s="1" customFormat="1" x14ac:dyDescent="0.3"/>
    <row r="662" s="1" customFormat="1" x14ac:dyDescent="0.3"/>
    <row r="663" s="1" customFormat="1" x14ac:dyDescent="0.3"/>
    <row r="664" s="1" customFormat="1" x14ac:dyDescent="0.3"/>
    <row r="665" s="1" customFormat="1" x14ac:dyDescent="0.3"/>
    <row r="666" s="1" customFormat="1" x14ac:dyDescent="0.3"/>
    <row r="667" s="1" customFormat="1" x14ac:dyDescent="0.3"/>
    <row r="668" s="1" customFormat="1" x14ac:dyDescent="0.3"/>
    <row r="669" s="1" customFormat="1" x14ac:dyDescent="0.3"/>
    <row r="670" s="1" customFormat="1" x14ac:dyDescent="0.3"/>
    <row r="671" s="1" customFormat="1" x14ac:dyDescent="0.3"/>
    <row r="672" s="1" customFormat="1" x14ac:dyDescent="0.3"/>
    <row r="673" s="1" customFormat="1" x14ac:dyDescent="0.3"/>
    <row r="674" s="1" customFormat="1" x14ac:dyDescent="0.3"/>
    <row r="675" s="1" customFormat="1" x14ac:dyDescent="0.3"/>
    <row r="676" s="1" customFormat="1" x14ac:dyDescent="0.3"/>
    <row r="677" s="1" customFormat="1" x14ac:dyDescent="0.3"/>
    <row r="678" s="1" customFormat="1" x14ac:dyDescent="0.3"/>
    <row r="679" s="1" customFormat="1" x14ac:dyDescent="0.3"/>
    <row r="680" s="1" customFormat="1" x14ac:dyDescent="0.3"/>
    <row r="681" s="1" customFormat="1" x14ac:dyDescent="0.3"/>
    <row r="682" s="1" customFormat="1" x14ac:dyDescent="0.3"/>
    <row r="683" s="1" customFormat="1" x14ac:dyDescent="0.3"/>
    <row r="684" s="1" customFormat="1" x14ac:dyDescent="0.3"/>
    <row r="685" s="1" customFormat="1" x14ac:dyDescent="0.3"/>
    <row r="686" s="1" customFormat="1" x14ac:dyDescent="0.3"/>
    <row r="687" s="1" customFormat="1" x14ac:dyDescent="0.3"/>
    <row r="688" s="1" customFormat="1" x14ac:dyDescent="0.3"/>
    <row r="689" s="1" customFormat="1" x14ac:dyDescent="0.3"/>
    <row r="690" s="1" customFormat="1" x14ac:dyDescent="0.3"/>
    <row r="691" s="1" customFormat="1" x14ac:dyDescent="0.3"/>
    <row r="692" s="1" customFormat="1" x14ac:dyDescent="0.3"/>
    <row r="693" s="1" customFormat="1" x14ac:dyDescent="0.3"/>
    <row r="694" s="1" customFormat="1" x14ac:dyDescent="0.3"/>
    <row r="695" s="1" customFormat="1" x14ac:dyDescent="0.3"/>
    <row r="696" s="1" customFormat="1" x14ac:dyDescent="0.3"/>
    <row r="697" s="1" customFormat="1" x14ac:dyDescent="0.3"/>
    <row r="698" s="1" customFormat="1" x14ac:dyDescent="0.3"/>
    <row r="699" s="1" customFormat="1" x14ac:dyDescent="0.3"/>
    <row r="700" s="1" customFormat="1" x14ac:dyDescent="0.3"/>
    <row r="701" s="1" customFormat="1" x14ac:dyDescent="0.3"/>
    <row r="702" s="1" customFormat="1" x14ac:dyDescent="0.3"/>
    <row r="703" s="1" customFormat="1" x14ac:dyDescent="0.3"/>
    <row r="704" s="1" customFormat="1" x14ac:dyDescent="0.3"/>
    <row r="705" s="1" customFormat="1" x14ac:dyDescent="0.3"/>
    <row r="706" s="1" customFormat="1" x14ac:dyDescent="0.3"/>
    <row r="707" s="1" customFormat="1" x14ac:dyDescent="0.3"/>
    <row r="708" s="1" customFormat="1" x14ac:dyDescent="0.3"/>
    <row r="709" s="1" customFormat="1" x14ac:dyDescent="0.3"/>
    <row r="710" s="1" customFormat="1" x14ac:dyDescent="0.3"/>
    <row r="711" s="1" customFormat="1" x14ac:dyDescent="0.3"/>
    <row r="712" s="1" customFormat="1" x14ac:dyDescent="0.3"/>
    <row r="713" s="1" customFormat="1" x14ac:dyDescent="0.3"/>
    <row r="714" s="1" customFormat="1" x14ac:dyDescent="0.3"/>
    <row r="715" s="1" customFormat="1" x14ac:dyDescent="0.3"/>
    <row r="716" s="1" customFormat="1" x14ac:dyDescent="0.3"/>
    <row r="717" s="1" customFormat="1" x14ac:dyDescent="0.3"/>
    <row r="718" s="1" customFormat="1" x14ac:dyDescent="0.3"/>
    <row r="719" s="1" customFormat="1" x14ac:dyDescent="0.3"/>
    <row r="720" s="1" customFormat="1" x14ac:dyDescent="0.3"/>
    <row r="721" s="1" customFormat="1" x14ac:dyDescent="0.3"/>
    <row r="722" s="1" customFormat="1" x14ac:dyDescent="0.3"/>
    <row r="723" s="1" customFormat="1" x14ac:dyDescent="0.3"/>
    <row r="724" s="1" customFormat="1" x14ac:dyDescent="0.3"/>
    <row r="725" s="1" customFormat="1" x14ac:dyDescent="0.3"/>
    <row r="726" s="1" customFormat="1" x14ac:dyDescent="0.3"/>
    <row r="727" s="1" customFormat="1" x14ac:dyDescent="0.3"/>
    <row r="728" s="1" customFormat="1" x14ac:dyDescent="0.3"/>
    <row r="729" s="1" customFormat="1" x14ac:dyDescent="0.3"/>
    <row r="730" s="1" customFormat="1" x14ac:dyDescent="0.3"/>
    <row r="731" s="1" customFormat="1" x14ac:dyDescent="0.3"/>
    <row r="732" s="1" customFormat="1" x14ac:dyDescent="0.3"/>
    <row r="733" s="1" customFormat="1" x14ac:dyDescent="0.3"/>
    <row r="734" s="1" customFormat="1" x14ac:dyDescent="0.3"/>
    <row r="735" s="1" customFormat="1" x14ac:dyDescent="0.3"/>
    <row r="736" s="1" customFormat="1" x14ac:dyDescent="0.3"/>
    <row r="737" s="1" customFormat="1" x14ac:dyDescent="0.3"/>
    <row r="738" s="1" customFormat="1" x14ac:dyDescent="0.3"/>
    <row r="739" s="1" customFormat="1" x14ac:dyDescent="0.3"/>
    <row r="740" s="1" customFormat="1" x14ac:dyDescent="0.3"/>
    <row r="741" s="1" customFormat="1" x14ac:dyDescent="0.3"/>
    <row r="742" s="1" customFormat="1" x14ac:dyDescent="0.3"/>
    <row r="743" s="1" customFormat="1" x14ac:dyDescent="0.3"/>
    <row r="744" s="1" customFormat="1" x14ac:dyDescent="0.3"/>
    <row r="745" s="1" customFormat="1" x14ac:dyDescent="0.3"/>
    <row r="746" s="1" customFormat="1" x14ac:dyDescent="0.3"/>
    <row r="747" s="1" customFormat="1" x14ac:dyDescent="0.3"/>
    <row r="748" s="1" customFormat="1" x14ac:dyDescent="0.3"/>
    <row r="749" s="1" customFormat="1" x14ac:dyDescent="0.3"/>
    <row r="750" s="1" customFormat="1" x14ac:dyDescent="0.3"/>
    <row r="751" s="1" customFormat="1" x14ac:dyDescent="0.3"/>
    <row r="752" s="1" customFormat="1" x14ac:dyDescent="0.3"/>
    <row r="753" s="1" customFormat="1" x14ac:dyDescent="0.3"/>
    <row r="754" s="1" customFormat="1" x14ac:dyDescent="0.3"/>
    <row r="755" s="1" customFormat="1" x14ac:dyDescent="0.3"/>
    <row r="756" s="1" customFormat="1" x14ac:dyDescent="0.3"/>
    <row r="757" s="1" customFormat="1" x14ac:dyDescent="0.3"/>
    <row r="758" s="1" customFormat="1" x14ac:dyDescent="0.3"/>
    <row r="759" s="1" customFormat="1" x14ac:dyDescent="0.3"/>
    <row r="760" s="1" customFormat="1" x14ac:dyDescent="0.3"/>
    <row r="761" s="1" customFormat="1" x14ac:dyDescent="0.3"/>
    <row r="762" s="1" customFormat="1" x14ac:dyDescent="0.3"/>
    <row r="763" s="1" customFormat="1" x14ac:dyDescent="0.3"/>
    <row r="764" s="1" customFormat="1" x14ac:dyDescent="0.3"/>
    <row r="765" s="1" customFormat="1" x14ac:dyDescent="0.3"/>
    <row r="766" s="1" customFormat="1" x14ac:dyDescent="0.3"/>
    <row r="767" s="1" customFormat="1" x14ac:dyDescent="0.3"/>
    <row r="768" s="1" customFormat="1" x14ac:dyDescent="0.3"/>
    <row r="769" s="1" customFormat="1" x14ac:dyDescent="0.3"/>
    <row r="770" s="1" customFormat="1" x14ac:dyDescent="0.3"/>
    <row r="771" s="1" customFormat="1" x14ac:dyDescent="0.3"/>
    <row r="772" s="1" customFormat="1" x14ac:dyDescent="0.3"/>
    <row r="773" s="1" customFormat="1" x14ac:dyDescent="0.3"/>
    <row r="774" s="1" customFormat="1" x14ac:dyDescent="0.3"/>
    <row r="775" s="1" customFormat="1" x14ac:dyDescent="0.3"/>
    <row r="776" s="1" customFormat="1" x14ac:dyDescent="0.3"/>
    <row r="777" s="1" customFormat="1" x14ac:dyDescent="0.3"/>
    <row r="778" s="1" customFormat="1" x14ac:dyDescent="0.3"/>
    <row r="779" s="1" customFormat="1" x14ac:dyDescent="0.3"/>
    <row r="780" s="1" customFormat="1" x14ac:dyDescent="0.3"/>
    <row r="781" s="1" customFormat="1" x14ac:dyDescent="0.3"/>
    <row r="782" s="1" customFormat="1" x14ac:dyDescent="0.3"/>
    <row r="783" s="1" customFormat="1" x14ac:dyDescent="0.3"/>
    <row r="784" s="1" customFormat="1" x14ac:dyDescent="0.3"/>
    <row r="785" s="1" customFormat="1" x14ac:dyDescent="0.3"/>
    <row r="786" s="1" customFormat="1" x14ac:dyDescent="0.3"/>
    <row r="787" s="1" customFormat="1" x14ac:dyDescent="0.3"/>
    <row r="788" s="1" customFormat="1" x14ac:dyDescent="0.3"/>
    <row r="789" s="1" customFormat="1" x14ac:dyDescent="0.3"/>
    <row r="790" s="1" customFormat="1" x14ac:dyDescent="0.3"/>
    <row r="791" s="1" customFormat="1" x14ac:dyDescent="0.3"/>
    <row r="792" s="1" customFormat="1" x14ac:dyDescent="0.3"/>
    <row r="793" s="1" customFormat="1" x14ac:dyDescent="0.3"/>
    <row r="794" s="1" customFormat="1" x14ac:dyDescent="0.3"/>
    <row r="795" s="1" customFormat="1" x14ac:dyDescent="0.3"/>
    <row r="796" s="1" customFormat="1" x14ac:dyDescent="0.3"/>
    <row r="797" s="1" customFormat="1" x14ac:dyDescent="0.3"/>
    <row r="798" s="1" customFormat="1" x14ac:dyDescent="0.3"/>
    <row r="799" s="1" customFormat="1" x14ac:dyDescent="0.3"/>
    <row r="800" s="1" customFormat="1" x14ac:dyDescent="0.3"/>
    <row r="801" s="1" customFormat="1" x14ac:dyDescent="0.3"/>
    <row r="802" s="1" customFormat="1" x14ac:dyDescent="0.3"/>
    <row r="803" s="1" customFormat="1" x14ac:dyDescent="0.3"/>
    <row r="804" s="1" customFormat="1" x14ac:dyDescent="0.3"/>
    <row r="805" s="1" customFormat="1" x14ac:dyDescent="0.3"/>
    <row r="806" s="1" customFormat="1" x14ac:dyDescent="0.3"/>
    <row r="807" s="1" customFormat="1" x14ac:dyDescent="0.3"/>
    <row r="808" s="1" customFormat="1" x14ac:dyDescent="0.3"/>
    <row r="809" s="1" customFormat="1" x14ac:dyDescent="0.3"/>
    <row r="810" s="1" customFormat="1" x14ac:dyDescent="0.3"/>
    <row r="811" s="1" customFormat="1" x14ac:dyDescent="0.3"/>
    <row r="812" s="1" customFormat="1" x14ac:dyDescent="0.3"/>
    <row r="813" s="1" customFormat="1" x14ac:dyDescent="0.3"/>
    <row r="814" s="1" customFormat="1" x14ac:dyDescent="0.3"/>
    <row r="815" s="1" customFormat="1" x14ac:dyDescent="0.3"/>
    <row r="816" s="1" customFormat="1" x14ac:dyDescent="0.3"/>
    <row r="817" s="1" customFormat="1" x14ac:dyDescent="0.3"/>
    <row r="818" s="1" customFormat="1" x14ac:dyDescent="0.3"/>
    <row r="819" s="1" customFormat="1" x14ac:dyDescent="0.3"/>
    <row r="820" s="1" customFormat="1" x14ac:dyDescent="0.3"/>
    <row r="821" s="1" customFormat="1" x14ac:dyDescent="0.3"/>
    <row r="822" s="1" customFormat="1" x14ac:dyDescent="0.3"/>
    <row r="823" s="1" customFormat="1" x14ac:dyDescent="0.3"/>
    <row r="824" s="1" customFormat="1" x14ac:dyDescent="0.3"/>
    <row r="825" s="1" customFormat="1" x14ac:dyDescent="0.3"/>
    <row r="826" s="1" customFormat="1" x14ac:dyDescent="0.3"/>
    <row r="827" s="1" customFormat="1" x14ac:dyDescent="0.3"/>
    <row r="828" s="1" customFormat="1" x14ac:dyDescent="0.3"/>
    <row r="829" s="1" customFormat="1" x14ac:dyDescent="0.3"/>
    <row r="830" s="1" customFormat="1" x14ac:dyDescent="0.3"/>
    <row r="831" s="1" customFormat="1" x14ac:dyDescent="0.3"/>
    <row r="832" s="1" customFormat="1" x14ac:dyDescent="0.3"/>
    <row r="833" s="1" customFormat="1" x14ac:dyDescent="0.3"/>
    <row r="834" s="1" customFormat="1" x14ac:dyDescent="0.3"/>
    <row r="835" s="1" customFormat="1" x14ac:dyDescent="0.3"/>
    <row r="836" s="1" customFormat="1" x14ac:dyDescent="0.3"/>
    <row r="837" s="1" customFormat="1" x14ac:dyDescent="0.3"/>
    <row r="838" s="1" customFormat="1" x14ac:dyDescent="0.3"/>
    <row r="839" s="1" customFormat="1" x14ac:dyDescent="0.3"/>
    <row r="840" s="1" customFormat="1" x14ac:dyDescent="0.3"/>
    <row r="841" s="1" customFormat="1" x14ac:dyDescent="0.3"/>
    <row r="842" s="1" customFormat="1" x14ac:dyDescent="0.3"/>
    <row r="843" s="1" customFormat="1" x14ac:dyDescent="0.3"/>
    <row r="844" s="1" customFormat="1" x14ac:dyDescent="0.3"/>
    <row r="845" s="1" customFormat="1" x14ac:dyDescent="0.3"/>
    <row r="846" s="1" customFormat="1" x14ac:dyDescent="0.3"/>
  </sheetData>
  <sheetProtection algorithmName="SHA-512" hashValue="w52p6D8NGzKC9efvdSKAyTADLYit6B1exb6+t0suEsPNu7olvh7DgqAqikaW3FoO4+/SNPGa3WeqRXBy401QfQ==" saltValue="eivZDJ0pXVpazRsSlfgZHQ==" spinCount="100000" sheet="1" formatCells="0" formatColumns="0" formatRows="0" insertColumns="0" insertRows="0" insertHyperlinks="0" deleteColumns="0" deleteRows="0" sort="0" autoFilter="0" pivotTables="0"/>
  <protectedRanges>
    <protectedRange sqref="D3:E3 D4:E4 D5:E5 D6:E6 D7:E7" name="Bereik1"/>
  </protectedRanges>
  <mergeCells count="7">
    <mergeCell ref="D7:E7"/>
    <mergeCell ref="C1:E1"/>
    <mergeCell ref="D2:E2"/>
    <mergeCell ref="D3:E3"/>
    <mergeCell ref="D4:E4"/>
    <mergeCell ref="D5:E5"/>
    <mergeCell ref="D6: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BC770-B8EE-437A-9AD1-BDFB681A16C3}">
  <sheetPr>
    <tabColor rgb="FFFF0000"/>
  </sheetPr>
  <dimension ref="A1:Q79"/>
  <sheetViews>
    <sheetView tabSelected="1" workbookViewId="0">
      <selection activeCell="K9" sqref="K9"/>
    </sheetView>
  </sheetViews>
  <sheetFormatPr defaultColWidth="8.88671875" defaultRowHeight="14.4" x14ac:dyDescent="0.3"/>
  <cols>
    <col min="1" max="1" width="2.6640625" style="1" customWidth="1"/>
    <col min="2" max="2" width="44.109375" style="1" customWidth="1"/>
    <col min="3" max="3" width="15.6640625" style="1" bestFit="1" customWidth="1"/>
    <col min="4" max="4" width="21.33203125" style="2" bestFit="1" customWidth="1"/>
    <col min="5" max="5" width="9" style="2" bestFit="1" customWidth="1"/>
    <col min="6" max="6" width="11.44140625" style="2" bestFit="1" customWidth="1"/>
    <col min="7" max="7" width="8.88671875" style="1"/>
    <col min="8" max="8" width="2.6640625" style="1" customWidth="1"/>
    <col min="9" max="15" width="8.88671875" style="1"/>
    <col min="16" max="16" width="13.88671875" style="1" customWidth="1"/>
    <col min="17" max="16384" width="8.88671875" style="1"/>
  </cols>
  <sheetData>
    <row r="1" spans="1:8" ht="15" thickBot="1" x14ac:dyDescent="0.35">
      <c r="A1" s="25"/>
      <c r="B1" s="25"/>
      <c r="C1" s="25"/>
      <c r="D1" s="26"/>
      <c r="E1" s="26"/>
      <c r="F1" s="26"/>
      <c r="G1" s="25"/>
      <c r="H1" s="25"/>
    </row>
    <row r="2" spans="1:8" x14ac:dyDescent="0.3">
      <c r="A2" s="25"/>
      <c r="B2" s="28" t="s">
        <v>48</v>
      </c>
      <c r="C2" s="6"/>
      <c r="D2" s="7"/>
      <c r="E2" s="7"/>
      <c r="F2" s="7"/>
      <c r="G2" s="20"/>
      <c r="H2" s="25"/>
    </row>
    <row r="3" spans="1:8" x14ac:dyDescent="0.3">
      <c r="A3" s="25"/>
      <c r="B3" s="8" t="s">
        <v>52</v>
      </c>
      <c r="C3" s="9" t="s">
        <v>0</v>
      </c>
      <c r="D3" s="12">
        <v>45938</v>
      </c>
      <c r="E3" s="10"/>
      <c r="F3" s="10"/>
      <c r="G3" s="21"/>
      <c r="H3" s="25"/>
    </row>
    <row r="4" spans="1:8" ht="15" thickBot="1" x14ac:dyDescent="0.35">
      <c r="A4" s="25"/>
      <c r="B4" s="17" t="s">
        <v>38</v>
      </c>
      <c r="C4" s="51"/>
      <c r="D4" s="52"/>
      <c r="E4" s="22"/>
      <c r="F4" s="22"/>
      <c r="G4" s="23"/>
      <c r="H4" s="25"/>
    </row>
    <row r="5" spans="1:8" ht="15" thickBot="1" x14ac:dyDescent="0.35">
      <c r="A5" s="25"/>
      <c r="B5" s="25"/>
      <c r="C5" s="25"/>
      <c r="D5" s="26"/>
      <c r="E5" s="26"/>
      <c r="F5" s="26"/>
      <c r="G5" s="25"/>
      <c r="H5" s="25"/>
    </row>
    <row r="6" spans="1:8" x14ac:dyDescent="0.3">
      <c r="A6" s="25"/>
      <c r="B6" s="28" t="s">
        <v>45</v>
      </c>
      <c r="C6" s="6"/>
      <c r="D6" s="7"/>
      <c r="E6" s="7"/>
      <c r="F6" s="7"/>
      <c r="G6" s="20"/>
      <c r="H6" s="25"/>
    </row>
    <row r="7" spans="1:8" x14ac:dyDescent="0.3">
      <c r="A7" s="25"/>
      <c r="B7" s="8"/>
      <c r="C7" s="9" t="s">
        <v>0</v>
      </c>
      <c r="D7" s="10" t="s">
        <v>13</v>
      </c>
      <c r="E7" s="10"/>
      <c r="F7" s="10"/>
      <c r="G7" s="21"/>
      <c r="H7" s="25"/>
    </row>
    <row r="8" spans="1:8" x14ac:dyDescent="0.3">
      <c r="A8" s="25"/>
      <c r="B8" s="11" t="s">
        <v>9</v>
      </c>
      <c r="C8" s="12">
        <v>45292</v>
      </c>
      <c r="D8" s="32">
        <v>0</v>
      </c>
      <c r="E8" s="10"/>
      <c r="F8" s="10"/>
      <c r="G8" s="21"/>
      <c r="H8" s="25"/>
    </row>
    <row r="9" spans="1:8" x14ac:dyDescent="0.3">
      <c r="A9" s="25"/>
      <c r="B9" s="11" t="s">
        <v>9</v>
      </c>
      <c r="C9" s="12">
        <v>45383</v>
      </c>
      <c r="D9" s="32">
        <v>0</v>
      </c>
      <c r="E9" s="10"/>
      <c r="F9" s="10"/>
      <c r="G9" s="21"/>
      <c r="H9" s="25"/>
    </row>
    <row r="10" spans="1:8" x14ac:dyDescent="0.3">
      <c r="A10" s="25"/>
      <c r="B10" s="11" t="s">
        <v>9</v>
      </c>
      <c r="C10" s="12">
        <v>45474</v>
      </c>
      <c r="D10" s="32">
        <v>0</v>
      </c>
      <c r="E10" s="10"/>
      <c r="F10" s="10"/>
      <c r="G10" s="21"/>
      <c r="H10" s="25"/>
    </row>
    <row r="11" spans="1:8" x14ac:dyDescent="0.3">
      <c r="A11" s="25"/>
      <c r="B11" s="11" t="s">
        <v>9</v>
      </c>
      <c r="C11" s="12">
        <v>45566</v>
      </c>
      <c r="D11" s="32">
        <v>0</v>
      </c>
      <c r="E11" s="10"/>
      <c r="F11" s="10"/>
      <c r="G11" s="21"/>
      <c r="H11" s="25"/>
    </row>
    <row r="12" spans="1:8" x14ac:dyDescent="0.3">
      <c r="A12" s="25"/>
      <c r="B12" s="11" t="s">
        <v>9</v>
      </c>
      <c r="C12" s="12">
        <v>45748</v>
      </c>
      <c r="D12" s="32">
        <v>0</v>
      </c>
      <c r="E12" s="10"/>
      <c r="F12" s="10"/>
      <c r="G12" s="21"/>
      <c r="H12" s="25"/>
    </row>
    <row r="13" spans="1:8" x14ac:dyDescent="0.3">
      <c r="A13" s="25"/>
      <c r="B13" s="11" t="s">
        <v>9</v>
      </c>
      <c r="C13" s="12">
        <v>45839</v>
      </c>
      <c r="D13" s="32">
        <v>0</v>
      </c>
      <c r="E13" s="10"/>
      <c r="F13" s="10"/>
      <c r="G13" s="21"/>
      <c r="H13" s="25"/>
    </row>
    <row r="14" spans="1:8" x14ac:dyDescent="0.3">
      <c r="A14" s="25"/>
      <c r="B14" s="13" t="s">
        <v>16</v>
      </c>
      <c r="C14" s="9"/>
      <c r="D14" s="33">
        <f>SUM(D8:D13)/6</f>
        <v>0</v>
      </c>
      <c r="E14" s="10"/>
      <c r="F14" s="10"/>
      <c r="G14" s="21"/>
      <c r="H14" s="25"/>
    </row>
    <row r="15" spans="1:8" x14ac:dyDescent="0.3">
      <c r="A15" s="25"/>
      <c r="B15" s="8" t="s">
        <v>1</v>
      </c>
      <c r="C15" s="15"/>
      <c r="D15" s="32">
        <v>0</v>
      </c>
      <c r="E15" s="10"/>
      <c r="F15" s="10"/>
      <c r="G15" s="21"/>
      <c r="H15" s="25"/>
    </row>
    <row r="16" spans="1:8" x14ac:dyDescent="0.3">
      <c r="A16" s="25"/>
      <c r="B16" s="8" t="s">
        <v>2</v>
      </c>
      <c r="C16" s="9"/>
      <c r="D16" s="33">
        <f>D14-D15</f>
        <v>0</v>
      </c>
      <c r="E16" s="10"/>
      <c r="F16" s="10"/>
      <c r="G16" s="21"/>
      <c r="H16" s="25"/>
    </row>
    <row r="17" spans="1:16" x14ac:dyDescent="0.3">
      <c r="A17" s="25"/>
      <c r="B17" s="8" t="s">
        <v>3</v>
      </c>
      <c r="C17" s="9"/>
      <c r="D17" s="16">
        <v>320000</v>
      </c>
      <c r="E17" s="14"/>
      <c r="F17" s="10"/>
      <c r="G17" s="21"/>
      <c r="H17" s="25"/>
    </row>
    <row r="18" spans="1:16" ht="15" thickBot="1" x14ac:dyDescent="0.35">
      <c r="A18" s="25"/>
      <c r="B18" s="17" t="s">
        <v>8</v>
      </c>
      <c r="C18" s="18"/>
      <c r="D18" s="19">
        <f>D16*D17</f>
        <v>0</v>
      </c>
      <c r="E18" s="22"/>
      <c r="F18" s="22"/>
      <c r="G18" s="23"/>
      <c r="H18" s="25"/>
    </row>
    <row r="19" spans="1:16" ht="15" thickBot="1" x14ac:dyDescent="0.35">
      <c r="A19" s="25"/>
      <c r="B19" s="25"/>
      <c r="C19" s="25"/>
      <c r="D19" s="26"/>
      <c r="E19" s="27"/>
      <c r="F19" s="26"/>
      <c r="G19" s="25"/>
      <c r="H19" s="25"/>
    </row>
    <row r="20" spans="1:16" x14ac:dyDescent="0.3">
      <c r="A20" s="25"/>
      <c r="B20" s="28" t="s">
        <v>10</v>
      </c>
      <c r="C20" s="6"/>
      <c r="D20" s="7"/>
      <c r="E20" s="24"/>
      <c r="F20" s="7"/>
      <c r="G20" s="20"/>
      <c r="H20" s="25"/>
      <c r="P20" s="3"/>
    </row>
    <row r="21" spans="1:16" x14ac:dyDescent="0.3">
      <c r="A21" s="25"/>
      <c r="B21" s="8"/>
      <c r="C21" s="10" t="s">
        <v>12</v>
      </c>
      <c r="D21" s="10" t="s">
        <v>13</v>
      </c>
      <c r="E21" s="14"/>
      <c r="F21" s="10"/>
      <c r="G21" s="21"/>
      <c r="H21" s="25"/>
      <c r="P21" s="3"/>
    </row>
    <row r="22" spans="1:16" x14ac:dyDescent="0.3">
      <c r="A22" s="25"/>
      <c r="B22" s="8" t="s">
        <v>11</v>
      </c>
      <c r="C22" s="12">
        <v>45825</v>
      </c>
      <c r="D22" s="33">
        <f>SUM(1.853/1.21)</f>
        <v>1.5314049586776859</v>
      </c>
      <c r="E22" s="14"/>
      <c r="F22" s="10"/>
      <c r="G22" s="21"/>
      <c r="H22" s="25"/>
      <c r="P22" s="3"/>
    </row>
    <row r="23" spans="1:16" x14ac:dyDescent="0.3">
      <c r="A23" s="25"/>
      <c r="B23" s="8" t="s">
        <v>1</v>
      </c>
      <c r="C23" s="9"/>
      <c r="D23" s="32">
        <v>0</v>
      </c>
      <c r="E23" s="14"/>
      <c r="F23" s="10"/>
      <c r="G23" s="21"/>
      <c r="H23" s="25"/>
    </row>
    <row r="24" spans="1:16" x14ac:dyDescent="0.3">
      <c r="A24" s="25"/>
      <c r="B24" s="8" t="s">
        <v>2</v>
      </c>
      <c r="C24" s="9"/>
      <c r="D24" s="33">
        <f>SUM(D22-D23)</f>
        <v>1.5314049586776859</v>
      </c>
      <c r="E24" s="14"/>
      <c r="F24" s="10"/>
      <c r="G24" s="21"/>
      <c r="H24" s="25"/>
    </row>
    <row r="25" spans="1:16" x14ac:dyDescent="0.3">
      <c r="A25" s="25"/>
      <c r="B25" s="8" t="s">
        <v>3</v>
      </c>
      <c r="C25" s="9"/>
      <c r="D25" s="16">
        <v>10000</v>
      </c>
      <c r="E25" s="10"/>
      <c r="F25" s="10"/>
      <c r="G25" s="21"/>
      <c r="H25" s="25"/>
    </row>
    <row r="26" spans="1:16" ht="15" thickBot="1" x14ac:dyDescent="0.35">
      <c r="A26" s="25"/>
      <c r="B26" s="17" t="s">
        <v>14</v>
      </c>
      <c r="C26" s="18"/>
      <c r="D26" s="19">
        <f>SUM(D24*D25)</f>
        <v>15314.049586776859</v>
      </c>
      <c r="E26" s="22"/>
      <c r="F26" s="22"/>
      <c r="G26" s="23"/>
      <c r="H26" s="25"/>
    </row>
    <row r="27" spans="1:16" ht="15" thickBot="1" x14ac:dyDescent="0.35">
      <c r="A27" s="25"/>
      <c r="B27" s="25"/>
      <c r="C27" s="25"/>
      <c r="D27" s="26"/>
      <c r="E27" s="27"/>
      <c r="F27" s="27"/>
      <c r="G27" s="25"/>
      <c r="H27" s="25"/>
    </row>
    <row r="28" spans="1:16" x14ac:dyDescent="0.3">
      <c r="A28" s="25"/>
      <c r="B28" s="28" t="s">
        <v>15</v>
      </c>
      <c r="C28" s="6"/>
      <c r="D28" s="7"/>
      <c r="E28" s="24"/>
      <c r="F28" s="24"/>
      <c r="G28" s="20"/>
      <c r="H28" s="25"/>
    </row>
    <row r="29" spans="1:16" x14ac:dyDescent="0.3">
      <c r="A29" s="25"/>
      <c r="B29" s="8"/>
      <c r="C29" s="9" t="s">
        <v>0</v>
      </c>
      <c r="D29" s="10" t="s">
        <v>13</v>
      </c>
      <c r="E29" s="10"/>
      <c r="F29" s="10"/>
      <c r="G29" s="21"/>
      <c r="H29" s="25"/>
    </row>
    <row r="30" spans="1:16" x14ac:dyDescent="0.3">
      <c r="A30" s="25"/>
      <c r="B30" s="11" t="s">
        <v>9</v>
      </c>
      <c r="C30" s="12">
        <v>45292</v>
      </c>
      <c r="D30" s="32">
        <v>0</v>
      </c>
      <c r="E30" s="10"/>
      <c r="F30" s="10"/>
      <c r="G30" s="21"/>
      <c r="H30" s="25"/>
    </row>
    <row r="31" spans="1:16" x14ac:dyDescent="0.3">
      <c r="A31" s="25"/>
      <c r="B31" s="11" t="s">
        <v>9</v>
      </c>
      <c r="C31" s="12">
        <v>45383</v>
      </c>
      <c r="D31" s="32">
        <v>0</v>
      </c>
      <c r="E31" s="10"/>
      <c r="F31" s="10"/>
      <c r="G31" s="21"/>
      <c r="H31" s="25"/>
    </row>
    <row r="32" spans="1:16" x14ac:dyDescent="0.3">
      <c r="A32" s="25"/>
      <c r="B32" s="11" t="s">
        <v>9</v>
      </c>
      <c r="C32" s="12">
        <v>45474</v>
      </c>
      <c r="D32" s="32">
        <v>0</v>
      </c>
      <c r="E32" s="10"/>
      <c r="F32" s="10"/>
      <c r="G32" s="21"/>
      <c r="H32" s="25"/>
    </row>
    <row r="33" spans="1:8" x14ac:dyDescent="0.3">
      <c r="A33" s="25"/>
      <c r="B33" s="11" t="s">
        <v>9</v>
      </c>
      <c r="C33" s="12">
        <v>45566</v>
      </c>
      <c r="D33" s="32">
        <v>0</v>
      </c>
      <c r="E33" s="10"/>
      <c r="F33" s="10"/>
      <c r="G33" s="21"/>
      <c r="H33" s="25"/>
    </row>
    <row r="34" spans="1:8" x14ac:dyDescent="0.3">
      <c r="A34" s="25"/>
      <c r="B34" s="11" t="s">
        <v>9</v>
      </c>
      <c r="C34" s="12">
        <v>45748</v>
      </c>
      <c r="D34" s="32">
        <v>0</v>
      </c>
      <c r="E34" s="10"/>
      <c r="F34" s="10"/>
      <c r="G34" s="21"/>
      <c r="H34" s="25"/>
    </row>
    <row r="35" spans="1:8" x14ac:dyDescent="0.3">
      <c r="A35" s="25"/>
      <c r="B35" s="11" t="s">
        <v>9</v>
      </c>
      <c r="C35" s="12">
        <v>45809</v>
      </c>
      <c r="D35" s="32">
        <v>0</v>
      </c>
      <c r="E35" s="10"/>
      <c r="F35" s="10"/>
      <c r="G35" s="21"/>
      <c r="H35" s="25"/>
    </row>
    <row r="36" spans="1:8" x14ac:dyDescent="0.3">
      <c r="A36" s="25"/>
      <c r="B36" s="13" t="s">
        <v>16</v>
      </c>
      <c r="C36" s="9"/>
      <c r="D36" s="33">
        <f>SUM(D30:D35)/6</f>
        <v>0</v>
      </c>
      <c r="E36" s="10"/>
      <c r="F36" s="10"/>
      <c r="G36" s="21"/>
      <c r="H36" s="25"/>
    </row>
    <row r="37" spans="1:8" x14ac:dyDescent="0.3">
      <c r="A37" s="25"/>
      <c r="B37" s="8" t="s">
        <v>1</v>
      </c>
      <c r="C37" s="15"/>
      <c r="D37" s="32">
        <v>0</v>
      </c>
      <c r="E37" s="10"/>
      <c r="F37" s="10"/>
      <c r="G37" s="21"/>
      <c r="H37" s="25"/>
    </row>
    <row r="38" spans="1:8" x14ac:dyDescent="0.3">
      <c r="A38" s="25"/>
      <c r="B38" s="8" t="s">
        <v>2</v>
      </c>
      <c r="C38" s="9"/>
      <c r="D38" s="33">
        <f>D36-D37</f>
        <v>0</v>
      </c>
      <c r="E38" s="10"/>
      <c r="F38" s="10"/>
      <c r="G38" s="21"/>
      <c r="H38" s="25"/>
    </row>
    <row r="39" spans="1:8" x14ac:dyDescent="0.3">
      <c r="A39" s="25"/>
      <c r="B39" s="8" t="s">
        <v>3</v>
      </c>
      <c r="C39" s="9"/>
      <c r="D39" s="16">
        <v>10000</v>
      </c>
      <c r="E39" s="14"/>
      <c r="F39" s="10"/>
      <c r="G39" s="21"/>
      <c r="H39" s="25"/>
    </row>
    <row r="40" spans="1:8" ht="15" thickBot="1" x14ac:dyDescent="0.35">
      <c r="A40" s="25"/>
      <c r="B40" s="17" t="s">
        <v>8</v>
      </c>
      <c r="C40" s="18"/>
      <c r="D40" s="19">
        <f>D38*D39</f>
        <v>0</v>
      </c>
      <c r="E40" s="22"/>
      <c r="F40" s="22"/>
      <c r="G40" s="23"/>
      <c r="H40" s="25"/>
    </row>
    <row r="41" spans="1:8" ht="15" thickBot="1" x14ac:dyDescent="0.35">
      <c r="A41" s="25"/>
      <c r="B41" s="25"/>
      <c r="C41" s="25"/>
      <c r="D41" s="26"/>
      <c r="E41" s="27"/>
      <c r="F41" s="26"/>
      <c r="G41" s="25"/>
      <c r="H41" s="25"/>
    </row>
    <row r="42" spans="1:8" x14ac:dyDescent="0.3">
      <c r="A42" s="25"/>
      <c r="B42" s="28" t="s">
        <v>39</v>
      </c>
      <c r="C42" s="6"/>
      <c r="D42" s="7"/>
      <c r="E42" s="24"/>
      <c r="F42" s="7"/>
      <c r="G42" s="20"/>
      <c r="H42" s="25"/>
    </row>
    <row r="43" spans="1:8" x14ac:dyDescent="0.3">
      <c r="A43" s="25"/>
      <c r="B43" s="8"/>
      <c r="C43" s="10" t="s">
        <v>12</v>
      </c>
      <c r="D43" s="10" t="s">
        <v>13</v>
      </c>
      <c r="E43" s="14"/>
      <c r="F43" s="10"/>
      <c r="G43" s="21"/>
      <c r="H43" s="25"/>
    </row>
    <row r="44" spans="1:8" x14ac:dyDescent="0.3">
      <c r="A44" s="25"/>
      <c r="B44" s="8" t="s">
        <v>11</v>
      </c>
      <c r="C44" s="12">
        <v>45825</v>
      </c>
      <c r="D44" s="33">
        <f>SUM(2.304/1.21)</f>
        <v>1.9041322314049587</v>
      </c>
      <c r="E44" s="14"/>
      <c r="F44" s="10"/>
      <c r="G44" s="21"/>
      <c r="H44" s="25"/>
    </row>
    <row r="45" spans="1:8" x14ac:dyDescent="0.3">
      <c r="A45" s="25"/>
      <c r="B45" s="8" t="s">
        <v>1</v>
      </c>
      <c r="C45" s="9"/>
      <c r="D45" s="32">
        <v>0</v>
      </c>
      <c r="E45" s="14"/>
      <c r="F45" s="10"/>
      <c r="G45" s="21"/>
      <c r="H45" s="25"/>
    </row>
    <row r="46" spans="1:8" x14ac:dyDescent="0.3">
      <c r="A46" s="25"/>
      <c r="B46" s="8" t="s">
        <v>2</v>
      </c>
      <c r="C46" s="9"/>
      <c r="D46" s="33">
        <f>SUM(D44-D45)</f>
        <v>1.9041322314049587</v>
      </c>
      <c r="E46" s="14"/>
      <c r="F46" s="10"/>
      <c r="G46" s="21"/>
      <c r="H46" s="25"/>
    </row>
    <row r="47" spans="1:8" x14ac:dyDescent="0.3">
      <c r="A47" s="25"/>
      <c r="B47" s="8" t="s">
        <v>3</v>
      </c>
      <c r="C47" s="9"/>
      <c r="D47" s="16">
        <v>400</v>
      </c>
      <c r="E47" s="14"/>
      <c r="F47" s="10"/>
      <c r="G47" s="21"/>
      <c r="H47" s="25"/>
    </row>
    <row r="48" spans="1:8" ht="15" thickBot="1" x14ac:dyDescent="0.35">
      <c r="A48" s="25"/>
      <c r="B48" s="17" t="s">
        <v>42</v>
      </c>
      <c r="C48" s="18"/>
      <c r="D48" s="19">
        <f>SUM(D46*D47)</f>
        <v>761.65289256198344</v>
      </c>
      <c r="E48" s="43"/>
      <c r="F48" s="22"/>
      <c r="G48" s="23"/>
      <c r="H48" s="25"/>
    </row>
    <row r="49" spans="1:17" x14ac:dyDescent="0.3">
      <c r="A49" s="25"/>
      <c r="B49" s="28" t="s">
        <v>40</v>
      </c>
      <c r="C49" s="6"/>
      <c r="D49" s="7"/>
      <c r="E49" s="24"/>
      <c r="F49" s="7"/>
      <c r="G49" s="20"/>
      <c r="H49" s="25"/>
    </row>
    <row r="50" spans="1:17" x14ac:dyDescent="0.3">
      <c r="A50" s="25"/>
      <c r="B50" s="8"/>
      <c r="C50" s="10" t="s">
        <v>12</v>
      </c>
      <c r="D50" s="10" t="s">
        <v>13</v>
      </c>
      <c r="E50" s="14"/>
      <c r="F50" s="10"/>
      <c r="G50" s="21"/>
      <c r="H50" s="25"/>
    </row>
    <row r="51" spans="1:17" x14ac:dyDescent="0.3">
      <c r="A51" s="25"/>
      <c r="B51" s="8" t="s">
        <v>11</v>
      </c>
      <c r="C51" s="12">
        <v>45825</v>
      </c>
      <c r="D51" s="33">
        <f>SUM(2.124/1.21)</f>
        <v>1.7553719008264463</v>
      </c>
      <c r="E51" s="14"/>
      <c r="F51" s="10"/>
      <c r="G51" s="21"/>
      <c r="H51" s="25"/>
    </row>
    <row r="52" spans="1:17" x14ac:dyDescent="0.3">
      <c r="A52" s="25"/>
      <c r="B52" s="8" t="s">
        <v>1</v>
      </c>
      <c r="C52" s="9"/>
      <c r="D52" s="32">
        <v>0</v>
      </c>
      <c r="E52" s="14"/>
      <c r="F52" s="10"/>
      <c r="G52" s="21"/>
      <c r="H52" s="25"/>
    </row>
    <row r="53" spans="1:17" x14ac:dyDescent="0.3">
      <c r="A53" s="25"/>
      <c r="B53" s="8" t="s">
        <v>2</v>
      </c>
      <c r="C53" s="9"/>
      <c r="D53" s="33">
        <f>SUM(D51-D52)</f>
        <v>1.7553719008264463</v>
      </c>
      <c r="E53" s="14"/>
      <c r="F53" s="10"/>
      <c r="G53" s="21"/>
      <c r="H53" s="25"/>
    </row>
    <row r="54" spans="1:17" x14ac:dyDescent="0.3">
      <c r="A54" s="25"/>
      <c r="B54" s="8" t="s">
        <v>3</v>
      </c>
      <c r="C54" s="9"/>
      <c r="D54" s="16">
        <v>1400</v>
      </c>
      <c r="E54" s="14"/>
      <c r="F54" s="10"/>
      <c r="G54" s="21"/>
      <c r="H54" s="25"/>
    </row>
    <row r="55" spans="1:17" ht="15" thickBot="1" x14ac:dyDescent="0.35">
      <c r="A55" s="25"/>
      <c r="B55" s="17" t="s">
        <v>14</v>
      </c>
      <c r="C55" s="18"/>
      <c r="D55" s="19">
        <f>SUM(D53*D54)</f>
        <v>2457.5206611570247</v>
      </c>
      <c r="E55" s="43"/>
      <c r="F55" s="22"/>
      <c r="G55" s="23"/>
      <c r="H55" s="25"/>
    </row>
    <row r="56" spans="1:17" x14ac:dyDescent="0.3">
      <c r="A56" s="25"/>
      <c r="B56" s="25"/>
      <c r="C56" s="25"/>
      <c r="D56" s="26"/>
      <c r="E56" s="27"/>
      <c r="F56" s="26"/>
      <c r="G56" s="25"/>
      <c r="H56" s="25"/>
    </row>
    <row r="57" spans="1:17" ht="15" thickBot="1" x14ac:dyDescent="0.35">
      <c r="A57" s="25"/>
      <c r="B57" s="25"/>
      <c r="C57" s="25"/>
      <c r="D57" s="26"/>
      <c r="E57" s="27"/>
      <c r="F57" s="26"/>
      <c r="G57" s="25"/>
      <c r="H57" s="25"/>
    </row>
    <row r="58" spans="1:17" x14ac:dyDescent="0.3">
      <c r="A58" s="25"/>
      <c r="B58" s="28" t="s">
        <v>41</v>
      </c>
      <c r="C58" s="6"/>
      <c r="D58" s="7"/>
      <c r="E58" s="7"/>
      <c r="F58" s="7"/>
      <c r="G58" s="20"/>
      <c r="H58" s="25"/>
      <c r="Q58" s="3"/>
    </row>
    <row r="59" spans="1:17" x14ac:dyDescent="0.3">
      <c r="A59" s="25"/>
      <c r="B59" s="8"/>
      <c r="C59" s="9" t="s">
        <v>7</v>
      </c>
      <c r="D59" s="14" t="s">
        <v>44</v>
      </c>
      <c r="E59" s="10" t="s">
        <v>17</v>
      </c>
      <c r="F59" s="10"/>
      <c r="G59" s="21"/>
      <c r="H59" s="25"/>
      <c r="Q59" s="3"/>
    </row>
    <row r="60" spans="1:17" x14ac:dyDescent="0.3">
      <c r="A60" s="25"/>
      <c r="B60" s="8" t="s">
        <v>50</v>
      </c>
      <c r="C60" s="9">
        <v>20</v>
      </c>
      <c r="D60" s="4">
        <v>0</v>
      </c>
      <c r="E60" s="10">
        <v>72</v>
      </c>
      <c r="F60" s="14">
        <f>C60*E60*D60</f>
        <v>0</v>
      </c>
      <c r="G60" s="21"/>
      <c r="H60" s="25"/>
    </row>
    <row r="61" spans="1:17" x14ac:dyDescent="0.3">
      <c r="A61" s="25"/>
      <c r="B61" s="8" t="s">
        <v>49</v>
      </c>
      <c r="C61" s="9">
        <v>20</v>
      </c>
      <c r="D61" s="4">
        <v>0</v>
      </c>
      <c r="E61" s="10">
        <v>72</v>
      </c>
      <c r="F61" s="14">
        <f>C61*E61*D61</f>
        <v>0</v>
      </c>
      <c r="G61" s="21"/>
      <c r="H61" s="25"/>
    </row>
    <row r="62" spans="1:17" x14ac:dyDescent="0.3">
      <c r="A62" s="25"/>
      <c r="B62" s="8" t="s">
        <v>51</v>
      </c>
      <c r="C62" s="9">
        <v>100</v>
      </c>
      <c r="D62" s="4">
        <v>0</v>
      </c>
      <c r="E62" s="10">
        <v>72</v>
      </c>
      <c r="F62" s="14">
        <f>C62*E62*D62</f>
        <v>0</v>
      </c>
      <c r="G62" s="21"/>
      <c r="H62" s="25"/>
    </row>
    <row r="63" spans="1:17" ht="15" thickBot="1" x14ac:dyDescent="0.35">
      <c r="A63" s="25"/>
      <c r="B63" s="17" t="s">
        <v>18</v>
      </c>
      <c r="C63" s="18"/>
      <c r="D63" s="22"/>
      <c r="E63" s="22"/>
      <c r="F63" s="19">
        <f>SUM(F60:F62)</f>
        <v>0</v>
      </c>
      <c r="G63" s="23"/>
      <c r="H63" s="25"/>
    </row>
    <row r="64" spans="1:17" x14ac:dyDescent="0.3">
      <c r="A64" s="25"/>
      <c r="B64" s="25"/>
      <c r="C64" s="25"/>
      <c r="D64" s="26"/>
      <c r="E64" s="27"/>
      <c r="F64" s="27"/>
      <c r="G64" s="25"/>
      <c r="H64" s="25"/>
    </row>
    <row r="65" spans="1:8" x14ac:dyDescent="0.3">
      <c r="A65" s="25"/>
      <c r="B65" s="41" t="s">
        <v>19</v>
      </c>
      <c r="C65" s="9"/>
      <c r="D65" s="10"/>
      <c r="E65" s="10"/>
      <c r="F65" s="14"/>
      <c r="G65" s="9"/>
      <c r="H65" s="25"/>
    </row>
    <row r="66" spans="1:8" x14ac:dyDescent="0.3">
      <c r="A66" s="25"/>
      <c r="B66" s="9" t="s">
        <v>20</v>
      </c>
      <c r="C66" s="9"/>
      <c r="D66" s="14">
        <f>D18</f>
        <v>0</v>
      </c>
      <c r="E66" s="10"/>
      <c r="F66" s="14"/>
      <c r="G66" s="9"/>
      <c r="H66" s="25"/>
    </row>
    <row r="67" spans="1:8" x14ac:dyDescent="0.3">
      <c r="A67" s="25"/>
      <c r="B67" s="9" t="s">
        <v>21</v>
      </c>
      <c r="C67" s="9"/>
      <c r="D67" s="14">
        <f>D26</f>
        <v>15314.049586776859</v>
      </c>
      <c r="E67" s="10"/>
      <c r="F67" s="14"/>
      <c r="G67" s="9"/>
      <c r="H67" s="25"/>
    </row>
    <row r="68" spans="1:8" x14ac:dyDescent="0.3">
      <c r="A68" s="25"/>
      <c r="B68" s="9" t="s">
        <v>22</v>
      </c>
      <c r="C68" s="9"/>
      <c r="D68" s="14">
        <f>D40</f>
        <v>0</v>
      </c>
      <c r="E68" s="10"/>
      <c r="F68" s="10"/>
      <c r="G68" s="9"/>
      <c r="H68" s="25"/>
    </row>
    <row r="69" spans="1:8" x14ac:dyDescent="0.3">
      <c r="A69" s="25"/>
      <c r="B69" s="9" t="s">
        <v>43</v>
      </c>
      <c r="C69" s="9"/>
      <c r="D69" s="14">
        <f>SUM(D48+D55)</f>
        <v>3219.1735537190079</v>
      </c>
      <c r="E69" s="10"/>
      <c r="F69" s="10"/>
      <c r="G69" s="9"/>
      <c r="H69" s="25"/>
    </row>
    <row r="70" spans="1:8" x14ac:dyDescent="0.3">
      <c r="A70" s="25"/>
      <c r="B70" s="9" t="s">
        <v>23</v>
      </c>
      <c r="C70" s="9"/>
      <c r="D70" s="14">
        <f>F63</f>
        <v>0</v>
      </c>
      <c r="E70" s="10"/>
      <c r="F70" s="10"/>
      <c r="G70" s="9"/>
      <c r="H70" s="25"/>
    </row>
    <row r="71" spans="1:8" ht="18" x14ac:dyDescent="0.35">
      <c r="A71" s="25"/>
      <c r="B71" s="9" t="s">
        <v>24</v>
      </c>
      <c r="C71" s="9"/>
      <c r="D71" s="40">
        <f>SUM(D66:D70)</f>
        <v>18533.223140495866</v>
      </c>
      <c r="E71" s="10"/>
      <c r="F71" s="10"/>
      <c r="G71" s="9"/>
      <c r="H71" s="25"/>
    </row>
    <row r="72" spans="1:8" ht="18" x14ac:dyDescent="0.35">
      <c r="A72" s="25"/>
      <c r="B72" s="9"/>
      <c r="C72" s="9"/>
      <c r="D72" s="40"/>
      <c r="E72" s="10"/>
      <c r="F72" s="10"/>
      <c r="G72" s="9"/>
      <c r="H72" s="25"/>
    </row>
    <row r="73" spans="1:8" ht="18" x14ac:dyDescent="0.35">
      <c r="A73" s="25"/>
      <c r="B73" s="9" t="s">
        <v>37</v>
      </c>
      <c r="C73" s="9"/>
      <c r="D73" s="42">
        <f>IF(D71&lt;=500000, 600, IF(D71&gt;=750000, 0, 600*(750000-D71)/(750000-500000)))</f>
        <v>600</v>
      </c>
      <c r="E73" s="10"/>
      <c r="F73" s="10"/>
      <c r="G73" s="9"/>
      <c r="H73" s="25"/>
    </row>
    <row r="74" spans="1:8" ht="18" x14ac:dyDescent="0.35">
      <c r="A74" s="25"/>
      <c r="C74" s="9"/>
      <c r="D74" s="40"/>
      <c r="E74" s="10"/>
      <c r="F74" s="10"/>
      <c r="G74" s="9"/>
      <c r="H74" s="25"/>
    </row>
    <row r="75" spans="1:8" ht="15" thickBot="1" x14ac:dyDescent="0.35">
      <c r="A75" s="25"/>
      <c r="B75" s="25"/>
      <c r="C75" s="25"/>
      <c r="D75" s="26"/>
      <c r="E75" s="26"/>
      <c r="F75" s="26"/>
      <c r="G75" s="25"/>
      <c r="H75" s="25"/>
    </row>
    <row r="76" spans="1:8" x14ac:dyDescent="0.3">
      <c r="A76" s="25"/>
      <c r="B76" s="5" t="s">
        <v>4</v>
      </c>
      <c r="C76" s="7" t="s">
        <v>6</v>
      </c>
      <c r="D76" s="7"/>
      <c r="E76" s="7"/>
      <c r="F76" s="7"/>
      <c r="G76" s="20"/>
      <c r="H76" s="25"/>
    </row>
    <row r="77" spans="1:8" x14ac:dyDescent="0.3">
      <c r="A77" s="25"/>
      <c r="B77" s="8" t="s">
        <v>5</v>
      </c>
      <c r="C77" s="12">
        <v>45809</v>
      </c>
      <c r="D77" s="32">
        <v>0</v>
      </c>
      <c r="E77" s="10"/>
      <c r="F77" s="10"/>
      <c r="G77" s="21"/>
      <c r="H77" s="25"/>
    </row>
    <row r="78" spans="1:8" ht="15" thickBot="1" x14ac:dyDescent="0.35">
      <c r="A78" s="25"/>
      <c r="B78" s="17"/>
      <c r="C78" s="18"/>
      <c r="D78" s="22"/>
      <c r="E78" s="22"/>
      <c r="F78" s="22"/>
      <c r="G78" s="23"/>
      <c r="H78" s="25"/>
    </row>
    <row r="79" spans="1:8" x14ac:dyDescent="0.3">
      <c r="A79" s="25"/>
      <c r="B79" s="25"/>
      <c r="C79" s="25"/>
      <c r="D79" s="26"/>
      <c r="E79" s="26"/>
      <c r="F79" s="26"/>
      <c r="G79" s="25"/>
      <c r="H79" s="25"/>
    </row>
  </sheetData>
  <sheetProtection algorithmName="SHA-512" hashValue="eo7gZ5hdbUtCQkWkQeZX/QQK+BhhEaxXA5kjN92XpzauN27Qgvt0Zv4/UKEkHnj015JlBJ6b7BZbTPaw6yptUQ==" saltValue="uxYmivlGKsqgydQmbAn4BA==" spinCount="100000" sheet="1" formatCells="0" formatColumns="0" formatRows="0" insertColumns="0" insertRows="0" insertHyperlinks="0" deleteColumns="0" deleteRows="0" sort="0" autoFilter="0" pivotTables="0"/>
  <protectedRanges>
    <protectedRange sqref="D15 C4 D8:D13 D23 D30:D35 D37 D45 D52 D60:D62 D77" name="Bereik1"/>
  </protectedRanges>
  <mergeCells count="1">
    <mergeCell ref="C4:D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Basisdocument" ma:contentTypeID="0x0101003461259877754A49BA8A2CE1EB782078030017519B1F63D6E64EB499C171CA9E874E" ma:contentTypeVersion="16" ma:contentTypeDescription="Dit basisdocument is zichtbaar voor de medewerkers en is de standaard document type als er bijvoorbeeld een document wordt geupload" ma:contentTypeScope="" ma:versionID="aa71165e87b69f425efd652ce437c083">
  <xsd:schema xmlns:xsd="http://www.w3.org/2001/XMLSchema" xmlns:xs="http://www.w3.org/2001/XMLSchema" xmlns:p="http://schemas.microsoft.com/office/2006/metadata/properties" xmlns:ns2="21a9d099-3f14-4ec9-829a-ec3a01672c2b" xmlns:ns3="b27a60b8-0f91-45e7-94a6-6d968b8d2558" xmlns:ns4="e90e4ba9-717f-4155-a15f-1b0a2485f1fa" targetNamespace="http://schemas.microsoft.com/office/2006/metadata/properties" ma:root="true" ma:fieldsID="85fdfaf17e0c2a3626206e90a2a54089" ns2:_="" ns3:_="" ns4:_="">
    <xsd:import namespace="21a9d099-3f14-4ec9-829a-ec3a01672c2b"/>
    <xsd:import namespace="b27a60b8-0f91-45e7-94a6-6d968b8d2558"/>
    <xsd:import namespace="e90e4ba9-717f-4155-a15f-1b0a2485f1fa"/>
    <xsd:element name="properties">
      <xsd:complexType>
        <xsd:sequence>
          <xsd:element name="documentManagement">
            <xsd:complexType>
              <xsd:all>
                <xsd:element ref="ns2:la8120c8e5bf46478dac37004bc3c5bf" minOccurs="0"/>
                <xsd:element ref="ns2:TaxCatchAll" minOccurs="0"/>
                <xsd:element ref="ns2:TaxCatchAllLabel" minOccurs="0"/>
                <xsd:element ref="ns2:i8f876a044c240b99b432cba972c21e6" minOccurs="0"/>
                <xsd:element ref="ns3:_dlc_DocId" minOccurs="0"/>
                <xsd:element ref="ns3:_dlc_DocIdUrl" minOccurs="0"/>
                <xsd:element ref="ns3:_dlc_DocIdPersistId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lcf76f155ced4ddcb4097134ff3c332f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a9d099-3f14-4ec9-829a-ec3a01672c2b" elementFormDefault="qualified">
    <xsd:import namespace="http://schemas.microsoft.com/office/2006/documentManagement/types"/>
    <xsd:import namespace="http://schemas.microsoft.com/office/infopath/2007/PartnerControls"/>
    <xsd:element name="la8120c8e5bf46478dac37004bc3c5bf" ma:index="8" nillable="true" ma:taxonomy="true" ma:internalName="la8120c8e5bf46478dac37004bc3c5bf" ma:taxonomyFieldName="Type_x0020_document" ma:displayName="Type document" ma:default="" ma:fieldId="{5a8120c8-e5bf-4647-8dac-37004bc3c5bf}" ma:sspId="90b3b958-0269-4981-9737-c1909e1e525a" ma:termSetId="bb6eebd2-10e4-4125-9313-6242dc5c896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cad79f59-d983-4ebf-8ecd-0e5de96796f3}" ma:internalName="TaxCatchAll" ma:showField="CatchAllData" ma:web="b27a60b8-0f91-45e7-94a6-6d968b8d25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cad79f59-d983-4ebf-8ecd-0e5de96796f3}" ma:internalName="TaxCatchAllLabel" ma:readOnly="true" ma:showField="CatchAllDataLabel" ma:web="b27a60b8-0f91-45e7-94a6-6d968b8d25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8f876a044c240b99b432cba972c21e6" ma:index="12" nillable="true" ma:taxonomy="true" ma:internalName="i8f876a044c240b99b432cba972c21e6" ma:taxonomyFieldName="Afdeling_x0020_gemeente" ma:displayName="Afdeling of team" ma:indexed="true" ma:default="" ma:fieldId="{28f876a0-44c2-40b9-9b43-2cba972c21e6}" ma:sspId="90b3b958-0269-4981-9737-c1909e1e525a" ma:termSetId="170a3564-43c3-4f71-9b5a-a8425ac9739e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7a60b8-0f91-45e7-94a6-6d968b8d2558" elementFormDefault="qualified">
    <xsd:import namespace="http://schemas.microsoft.com/office/2006/documentManagement/types"/>
    <xsd:import namespace="http://schemas.microsoft.com/office/infopath/2007/PartnerControls"/>
    <xsd:element name="_dlc_DocId" ma:index="14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  <xsd:element name="_dlc_DocIdUrl" ma:index="15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0e4ba9-717f-4155-a15f-1b0a2485f1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90b3b958-0269-4981-9737-c1909e1e52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1a9d099-3f14-4ec9-829a-ec3a01672c2b" xsi:nil="true"/>
    <i8f876a044c240b99b432cba972c21e6 xmlns="21a9d099-3f14-4ec9-829a-ec3a01672c2b">
      <Terms xmlns="http://schemas.microsoft.com/office/infopath/2007/PartnerControls"/>
    </i8f876a044c240b99b432cba972c21e6>
    <lcf76f155ced4ddcb4097134ff3c332f xmlns="e90e4ba9-717f-4155-a15f-1b0a2485f1fa">
      <Terms xmlns="http://schemas.microsoft.com/office/infopath/2007/PartnerControls"/>
    </lcf76f155ced4ddcb4097134ff3c332f>
    <la8120c8e5bf46478dac37004bc3c5bf xmlns="21a9d099-3f14-4ec9-829a-ec3a01672c2b">
      <Terms xmlns="http://schemas.microsoft.com/office/infopath/2007/PartnerControls"/>
    </la8120c8e5bf46478dac37004bc3c5bf>
    <_dlc_DocId xmlns="b27a60b8-0f91-45e7-94a6-6d968b8d2558">F4R4SHKKDZ5C-1075551559-124524</_dlc_DocId>
    <_dlc_DocIdUrl xmlns="b27a60b8-0f91-45e7-94a6-6d968b8d2558">
      <Url>https://amstelveen.sharepoint.com/sites/IenA/_layouts/15/DocIdRedir.aspx?ID=F4R4SHKKDZ5C-1075551559-124524</Url>
      <Description>F4R4SHKKDZ5C-1075551559-124524</Description>
    </_dlc_DocIdUrl>
  </documentManagement>
</p:properties>
</file>

<file path=customXml/itemProps1.xml><?xml version="1.0" encoding="utf-8"?>
<ds:datastoreItem xmlns:ds="http://schemas.openxmlformats.org/officeDocument/2006/customXml" ds:itemID="{7BA1E0C9-D1DA-4B8A-B947-9670394CD0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17CB9F-1C28-46F0-A697-0923D0706075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202C5C15-0384-47CB-BF3A-162FE53E53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a9d099-3f14-4ec9-829a-ec3a01672c2b"/>
    <ds:schemaRef ds:uri="b27a60b8-0f91-45e7-94a6-6d968b8d2558"/>
    <ds:schemaRef ds:uri="e90e4ba9-717f-4155-a15f-1b0a2485f1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118662D-7C87-4E74-92EA-532EBED0C51B}">
  <ds:schemaRefs>
    <ds:schemaRef ds:uri="http://schemas.microsoft.com/office/2006/metadata/properties"/>
    <ds:schemaRef ds:uri="http://schemas.microsoft.com/office/infopath/2007/PartnerControls"/>
    <ds:schemaRef ds:uri="21a9d099-3f14-4ec9-829a-ec3a01672c2b"/>
    <ds:schemaRef ds:uri="e90e4ba9-717f-4155-a15f-1b0a2485f1fa"/>
    <ds:schemaRef ds:uri="b27a60b8-0f91-45e7-94a6-6d968b8d255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Ondertekening inschrijver</vt:lpstr>
      <vt:lpstr>Prijsformulier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Koopal, Marco</dc:creator>
  <cp:keywords/>
  <dc:description/>
  <cp:lastModifiedBy>Koopal, Marco</cp:lastModifiedBy>
  <cp:revision/>
  <dcterms:created xsi:type="dcterms:W3CDTF">2025-05-01T12:25:13Z</dcterms:created>
  <dcterms:modified xsi:type="dcterms:W3CDTF">2025-10-08T18:05:42Z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0x0101003461259877754A49BA8A2CE1EB782078030017519B1F63D6E64EB499C171CA9E874E</vt:lpwstr>
  </property>
  <property fmtid="{D5CDD505-2E9C-101B-9397-08002B2CF9AE}" pid="3" name="_dlc_DocIdItemGuid">
    <vt:lpwstr>6bbfe4ef-fa14-4ac0-a47b-644f95be52f2</vt:lpwstr>
  </property>
  <property fmtid="{D5CDD505-2E9C-101B-9397-08002B2CF9AE}" pid="4" name="Type_x0020_document">
    <vt:lpwstr/>
  </property>
  <property fmtid="{D5CDD505-2E9C-101B-9397-08002B2CF9AE}" pid="5" name="MediaServiceImageTags">
    <vt:lpwstr/>
  </property>
  <property fmtid="{D5CDD505-2E9C-101B-9397-08002B2CF9AE}" pid="6" name="Afdeling_x0020_gemeente">
    <vt:lpwstr/>
  </property>
  <property fmtid="{D5CDD505-2E9C-101B-9397-08002B2CF9AE}" pid="7" name="Type document">
    <vt:lpwstr/>
  </property>
  <property fmtid="{D5CDD505-2E9C-101B-9397-08002B2CF9AE}" pid="8" name="Afdeling gemeente">
    <vt:lpwstr/>
  </property>
</Properties>
</file>