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 Amersfoort/Catering 2025/5. NvI/NvI 1 - Prijzenblad/"/>
    </mc:Choice>
  </mc:AlternateContent>
  <xr:revisionPtr revIDLastSave="4993" documentId="8_{048EBD8A-B6F1-0C45-9F55-A94AF96483E8}" xr6:coauthVersionLast="47" xr6:coauthVersionMax="47" xr10:uidLastSave="{41CECD98-67DC-48D5-BBA3-2C067DA2DCEE}"/>
  <bookViews>
    <workbookView xWindow="-28920" yWindow="-120" windowWidth="29040" windowHeight="15720" tabRatio="814" activeTab="5" xr2:uid="{00000000-000D-0000-FFFF-FFFF00000000}"/>
  </bookViews>
  <sheets>
    <sheet name="Locatiegegevens" sheetId="31" r:id="rId1"/>
    <sheet name="Medewerkers" sheetId="20" r:id="rId2"/>
    <sheet name="Prijzen klein budget" sheetId="15" r:id="rId3"/>
    <sheet name="Banqueting" sheetId="24" r:id="rId4"/>
    <sheet name="Evenementen" sheetId="26" r:id="rId5"/>
    <sheet name="Totaaloverzicht" sheetId="3" r:id="rId6"/>
  </sheets>
  <definedNames>
    <definedName name="_xlnm.Print_Area" localSheetId="4">Evenementen!$A$1:$G$60</definedName>
    <definedName name="_xlnm.Print_Area" localSheetId="2">'Prijzen klein budget'!$A$1:$F$57</definedName>
    <definedName name="_xlnm.Print_Area" localSheetId="5">Totaaloverzicht!$A$1:$E$42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4" l="1"/>
  <c r="F55" i="26" l="1"/>
  <c r="F15" i="24"/>
  <c r="F32" i="26"/>
  <c r="F38" i="26"/>
  <c r="F49" i="26"/>
  <c r="F23" i="26"/>
  <c r="F22" i="26"/>
  <c r="F21" i="26"/>
  <c r="F34" i="26"/>
  <c r="F33" i="26"/>
  <c r="F31" i="26"/>
  <c r="F30" i="26"/>
  <c r="F29" i="26"/>
  <c r="F17" i="26"/>
  <c r="F16" i="26"/>
  <c r="F15" i="26"/>
  <c r="F14" i="26"/>
  <c r="F13" i="26"/>
  <c r="F12" i="26"/>
  <c r="F11" i="26"/>
  <c r="F10" i="26"/>
  <c r="F9" i="26"/>
  <c r="F24" i="24"/>
  <c r="F45" i="26"/>
  <c r="F46" i="26"/>
  <c r="F44" i="26"/>
  <c r="G39" i="26" l="1"/>
  <c r="G24" i="26"/>
  <c r="F28" i="26" l="1"/>
  <c r="F27" i="26"/>
  <c r="F19" i="24"/>
  <c r="F16" i="24"/>
  <c r="F9" i="24"/>
  <c r="F7" i="24"/>
  <c r="F29" i="24"/>
  <c r="F31" i="24"/>
  <c r="F12" i="24"/>
  <c r="F10" i="24"/>
  <c r="F17" i="24"/>
  <c r="F18" i="24"/>
  <c r="F11" i="24"/>
  <c r="F14" i="24"/>
  <c r="F23" i="24"/>
  <c r="G25" i="24" s="1"/>
  <c r="F8" i="24"/>
  <c r="F13" i="24"/>
  <c r="F30" i="24"/>
  <c r="D28" i="3"/>
  <c r="D35" i="31"/>
  <c r="D39" i="31" s="1"/>
  <c r="C35" i="31"/>
  <c r="C39" i="31" s="1"/>
  <c r="B35" i="31"/>
  <c r="B39" i="31" s="1"/>
  <c r="E35" i="31"/>
  <c r="E39" i="31" s="1"/>
  <c r="G20" i="24" l="1"/>
  <c r="G35" i="26"/>
  <c r="D16" i="3"/>
  <c r="E16" i="3" s="1"/>
  <c r="E17" i="3" s="1"/>
  <c r="F28" i="24" l="1"/>
  <c r="G32" i="24" s="1"/>
  <c r="F54" i="26"/>
  <c r="F42" i="26" l="1"/>
  <c r="F56" i="26" l="1"/>
  <c r="G57" i="26" s="1"/>
  <c r="F8" i="26" l="1"/>
  <c r="F7" i="26"/>
  <c r="G18" i="26" l="1"/>
  <c r="E11" i="3"/>
  <c r="E13" i="3" l="1"/>
  <c r="F35" i="24" l="1"/>
  <c r="F50" i="26"/>
  <c r="F48" i="26"/>
  <c r="F47" i="26"/>
  <c r="F43" i="26"/>
  <c r="F36" i="24"/>
  <c r="G37" i="24" l="1"/>
  <c r="G51" i="26"/>
  <c r="G59" i="26" s="1"/>
  <c r="E6" i="3" l="1"/>
  <c r="G39" i="24"/>
  <c r="E5" i="3" s="1"/>
  <c r="E7" i="3" l="1"/>
  <c r="D30" i="3" s="1"/>
</calcChain>
</file>

<file path=xl/sharedStrings.xml><?xml version="1.0" encoding="utf-8"?>
<sst xmlns="http://schemas.openxmlformats.org/spreadsheetml/2006/main" count="511" uniqueCount="254">
  <si>
    <t>Locatiegegevens MBO Amersfoort</t>
  </si>
  <si>
    <t>Inschrijver kan aan de vermelde aantallen en bedragen geen rechten ontlenen.</t>
  </si>
  <si>
    <t>Locatie</t>
  </si>
  <si>
    <t>Wereld voor Techniek</t>
  </si>
  <si>
    <t>Zorg &amp; Welzijn</t>
  </si>
  <si>
    <t>Veiligheid, EVA, entree &amp; economie niveau 2</t>
  </si>
  <si>
    <t>Dutch HealthTec Academy &amp; Dutch Shoe Academy</t>
  </si>
  <si>
    <t>Adres</t>
  </si>
  <si>
    <t>Hardwareweg 15</t>
  </si>
  <si>
    <t>Leusderweg 30</t>
  </si>
  <si>
    <t>Valutaboulevard 20</t>
  </si>
  <si>
    <t>St. Laurensdreef 22</t>
  </si>
  <si>
    <t>Postcode en plaats</t>
  </si>
  <si>
    <t>3821 BL Amersfoort</t>
  </si>
  <si>
    <t>3817 KB Amersfoort</t>
  </si>
  <si>
    <t>3825 BT Amersfoort</t>
  </si>
  <si>
    <t>3565 AK Utrecht</t>
  </si>
  <si>
    <t>Aantal medewerkers per 1-2-2025</t>
  </si>
  <si>
    <t>100
(11 bij locatie Modemweg)</t>
  </si>
  <si>
    <t>Aantal studenten per 1-2-2025</t>
  </si>
  <si>
    <t>772
(324 bij locatie Modemweg)</t>
  </si>
  <si>
    <t>Werkbare dagen per jaar (40 of 42 weken)</t>
  </si>
  <si>
    <t>46 weken</t>
  </si>
  <si>
    <t>42 weken</t>
  </si>
  <si>
    <t>Opmerking</t>
  </si>
  <si>
    <t>Ongeveer de helft van de studenten neemt deel aan de Ramandan</t>
  </si>
  <si>
    <t>Counter (J/N)</t>
  </si>
  <si>
    <t>Ja</t>
  </si>
  <si>
    <t>Openingstijden locatie</t>
  </si>
  <si>
    <t>Openingstijden kantine</t>
  </si>
  <si>
    <t>Aanwezige apparatuur en materialen (denk aan oven, kookplaat, vaatwasser, koeling/koelcel, gootsteen, koffiezetapparaat, werkbank, counter</t>
  </si>
  <si>
    <t>Ligging kantine (bg of verdieping)</t>
  </si>
  <si>
    <t>Leveranciersingang aanwezig</t>
  </si>
  <si>
    <t>Magazijn aanwezig?</t>
  </si>
  <si>
    <t>Automatencatering</t>
  </si>
  <si>
    <t>Aantal warme drankenautomaten</t>
  </si>
  <si>
    <t>Niet van toepassing; hoort niet bij de scope van de opdracht</t>
  </si>
  <si>
    <t>Werkdagen 2024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</si>
  <si>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</si>
  <si>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</si>
  <si>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</si>
  <si>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</si>
  <si>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</si>
  <si>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</si>
  <si>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</si>
  <si>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</si>
  <si>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</si>
  <si>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</si>
  <si>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</si>
  <si>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</si>
  <si>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</t>
  </si>
  <si>
    <t>Aantal gasten en besteding - 2024</t>
  </si>
  <si>
    <t>Gemiddelde besteding  per persoon - per dag inclusief btw</t>
  </si>
  <si>
    <t>Gemiddeld aantal gasten per dag</t>
  </si>
  <si>
    <t>Omzet restaurant</t>
  </si>
  <si>
    <t>Omzet banqueting</t>
  </si>
  <si>
    <t>Omzet automaten</t>
  </si>
  <si>
    <t>Overnamegegevens medewerkers</t>
  </si>
  <si>
    <t>Nr.</t>
  </si>
  <si>
    <t>Geboorte-datum</t>
  </si>
  <si>
    <t>Contract soort</t>
  </si>
  <si>
    <t>Afloopdatum contract bep. tijd</t>
  </si>
  <si>
    <t>Datum in dienst (jubileum
datum)</t>
  </si>
  <si>
    <t>Datum in dienst CAO</t>
  </si>
  <si>
    <t>Dienst-verband CAO deel A/B</t>
  </si>
  <si>
    <t>Datum op locatie</t>
  </si>
  <si>
    <t>Werkzaam op locatie</t>
  </si>
  <si>
    <t>Functienaam</t>
  </si>
  <si>
    <t>Contracturen p/week</t>
  </si>
  <si>
    <t>Salaris per 4 weken</t>
  </si>
  <si>
    <t>Salaris per maand</t>
  </si>
  <si>
    <t>Deelname spaarloon
regeling</t>
  </si>
  <si>
    <t>Arbeidsongeschikt sinds (i.v.t.)</t>
  </si>
  <si>
    <t>Contractdagen p/week</t>
  </si>
  <si>
    <t>Aantal weken per jaar</t>
  </si>
  <si>
    <t>Salarisschaal</t>
  </si>
  <si>
    <t>Functiejaren</t>
  </si>
  <si>
    <t>Datum uitdiensttreding wn na wetenschap weg contractverlies</t>
  </si>
  <si>
    <t>Overgeplaatste mdw na wetenschap wg van contractsverlies</t>
  </si>
  <si>
    <t>Bruto pers.toeslag reiskosten p/dag</t>
  </si>
  <si>
    <t>Netto pers.toeslag reiskosten p/dag</t>
  </si>
  <si>
    <t>Vestiginstoeslag op verzoek opdrachtgever</t>
  </si>
  <si>
    <t>Lopende afbouw regeling ja/nee</t>
  </si>
  <si>
    <t>Datum einde afbouwregeling</t>
  </si>
  <si>
    <t>Bijspaarregeling ouderdomspensioen in %</t>
  </si>
  <si>
    <t>Vakantiedagen</t>
  </si>
  <si>
    <t>Vakantietoe-slagen</t>
  </si>
  <si>
    <t>Deelnemer geslot VUT-bestand ja/nee</t>
  </si>
  <si>
    <t>Deelnemer coll. nabestaandenpensioen ja/nee</t>
  </si>
  <si>
    <t>Individueel nabestaandenpensioen ja/nee</t>
  </si>
  <si>
    <t>Inhouding premie per maand INP</t>
  </si>
  <si>
    <t>Compensatie zondagtoeslag (p/uur)</t>
  </si>
  <si>
    <t>Bedragen moeten altijd naar rato worden ingevuld</t>
  </si>
  <si>
    <r>
      <t>1. Bij bepaalde tijd contract aangeven of het het 1</t>
    </r>
    <r>
      <rPr>
        <vertAlign val="superscript"/>
        <sz val="8"/>
        <rFont val="Aptos"/>
        <family val="2"/>
      </rPr>
      <t>e</t>
    </r>
    <r>
      <rPr>
        <sz val="8"/>
        <rFont val="Aptos"/>
        <family val="2"/>
      </rPr>
      <t>,, 2</t>
    </r>
    <r>
      <rPr>
        <vertAlign val="superscript"/>
        <sz val="8"/>
        <rFont val="Aptos"/>
        <family val="2"/>
      </rPr>
      <t>e</t>
    </r>
    <r>
      <rPr>
        <sz val="8"/>
        <rFont val="Aptos"/>
        <family val="2"/>
      </rPr>
      <t>, 3</t>
    </r>
    <r>
      <rPr>
        <vertAlign val="superscript"/>
        <sz val="8"/>
        <rFont val="Aptos"/>
        <family val="2"/>
      </rPr>
      <t>e</t>
    </r>
    <r>
      <rPr>
        <sz val="8"/>
        <rFont val="Aptos"/>
        <family val="2"/>
      </rPr>
      <t>, 4</t>
    </r>
    <r>
      <rPr>
        <vertAlign val="superscript"/>
        <sz val="8"/>
        <rFont val="Aptos"/>
        <family val="2"/>
      </rPr>
      <t>e</t>
    </r>
    <r>
      <rPr>
        <sz val="8"/>
        <rFont val="Aptos"/>
        <family val="2"/>
      </rPr>
      <t>, 5</t>
    </r>
    <r>
      <rPr>
        <vertAlign val="superscript"/>
        <sz val="8"/>
        <rFont val="Aptos"/>
        <family val="2"/>
      </rPr>
      <t>e</t>
    </r>
    <r>
      <rPr>
        <sz val="8"/>
        <rFont val="Aptos"/>
        <family val="2"/>
      </rPr>
      <t xml:space="preserve"> contract is</t>
    </r>
  </si>
  <si>
    <t>2. Bij samengestelde locaties per medewerker aangeven op welke locatie hij/zij werkt</t>
  </si>
  <si>
    <t>3. Eventuele wijzigingen in het aantal overeengekomen contracturen moeten vermeld worden</t>
  </si>
  <si>
    <t>4. Het daadwerkelijke bruto salaris aangegeven per periode zonder toeslagen</t>
  </si>
  <si>
    <t>5. Bij alle van toepassing zijnde toeslagen het bruto bedrag per periode of maand (i.v.t. met uitzondering van de persoonlijke toeslag reiskosten)</t>
  </si>
  <si>
    <t>6. Van alle medewerkers met een lopende afbouwregeling, de relevante correspondentie meesturen</t>
  </si>
  <si>
    <t>7. Berekening van vakantiedagen en vakantietoeslagen is inclusief persoonsgebonden toeslagen.</t>
  </si>
  <si>
    <t>In de vrije kolommen kan men afwijkende toeslagen (pers. Tsl. Ort etc) of andere belangrijke info aangeven</t>
  </si>
  <si>
    <t>Mogelijk worden er gedurende de looptijd van de cao nog onderwerpen aan de lijst toegevoegd.</t>
  </si>
  <si>
    <t>Prijzen klein budget</t>
  </si>
  <si>
    <t>Inschrijver dient alleen de oranje gearceerde cellen in te vullen</t>
  </si>
  <si>
    <t>Dit tabblad rekent niet mee in de totaaltelling</t>
  </si>
  <si>
    <t>Ontbijt</t>
  </si>
  <si>
    <t>Verkooptijd</t>
  </si>
  <si>
    <t>Lunch</t>
  </si>
  <si>
    <t>Warme maaltijd</t>
  </si>
  <si>
    <t>Banqueting</t>
  </si>
  <si>
    <t>De afnamegegevens zijn gebaseerd op het kalenderjaar 2024. Aan de gegevens zijn geen rechten aan te ontlenen.</t>
  </si>
  <si>
    <t>Er geldt geen afname verplichting</t>
  </si>
  <si>
    <t>Aantallen</t>
  </si>
  <si>
    <t>Prijs incl. Btw</t>
  </si>
  <si>
    <t>Totaal incl. Btw</t>
  </si>
  <si>
    <t>Kan koffie</t>
  </si>
  <si>
    <t>Kan thee</t>
  </si>
  <si>
    <t>Koek en gebak - prijs per persoon/stuk</t>
  </si>
  <si>
    <t>Lunches / broodjes  - prijs per persoon/stuk</t>
  </si>
  <si>
    <t>Fruit</t>
  </si>
  <si>
    <t>Handfruit</t>
  </si>
  <si>
    <t>Frisdrank / dranken - prijs per stuk</t>
  </si>
  <si>
    <t>Snacks - prijs per stuk</t>
  </si>
  <si>
    <t>Appelflap</t>
  </si>
  <si>
    <t>Totaal banqueting</t>
  </si>
  <si>
    <t>Evenementen</t>
  </si>
  <si>
    <t>Totaal incl. btw</t>
  </si>
  <si>
    <t>Extra inzet personeel (buiten reguliere werktijden om)</t>
  </si>
  <si>
    <t>Totaal Evenementen</t>
  </si>
  <si>
    <t>MBO Amersfoort - Catering</t>
  </si>
  <si>
    <t>Jaarlijkse kosten</t>
  </si>
  <si>
    <t>Totaal per jaar incl. btw</t>
  </si>
  <si>
    <t>Bijkomende kosten</t>
  </si>
  <si>
    <t>Aanneemsom (indien noodzakelijk)</t>
  </si>
  <si>
    <t>Totaal per maand incl. btw</t>
  </si>
  <si>
    <t>Vaste maandelijkse bijdrage te vergoeden door MBO Amersfoort</t>
  </si>
  <si>
    <t>Totaal mogelijke aanneemsom per jaar</t>
  </si>
  <si>
    <t>Onderbouwing aanneemsom per locatie per jaar</t>
  </si>
  <si>
    <t>Vaste aanneemsom MBO Amersfoort incl. btw</t>
  </si>
  <si>
    <t>Prijs incl. btw 
per jaar</t>
  </si>
  <si>
    <t>Personeelskosten</t>
  </si>
  <si>
    <t>Ingrediëntkosten</t>
  </si>
  <si>
    <t>Algemene Kosten</t>
  </si>
  <si>
    <t>Managementfee</t>
  </si>
  <si>
    <t>Kassaomzet (min-bedrag invullen)</t>
  </si>
  <si>
    <t>Jaarbedrag voor gunning, incl. BTW</t>
  </si>
  <si>
    <t>Ondertekening:</t>
  </si>
  <si>
    <t>Naam inschrijver:</t>
  </si>
  <si>
    <t>Naam ondertekenaar:</t>
  </si>
  <si>
    <t>Functie:</t>
  </si>
  <si>
    <t>Datum:</t>
  </si>
  <si>
    <t xml:space="preserve"> Handtekening</t>
  </si>
  <si>
    <t>Ma t/m Vr. 07.00 - 18.00 uur.</t>
  </si>
  <si>
    <t>Ma t/m Vr. 07.30 - 18.00 uur</t>
  </si>
  <si>
    <t>Ma t/m vr 07.30 - 18.00 uur.</t>
  </si>
  <si>
    <t>25% neemt deel aan de Ramadan</t>
  </si>
  <si>
    <t>BG</t>
  </si>
  <si>
    <t>1e verdieping</t>
  </si>
  <si>
    <t>Neen</t>
  </si>
  <si>
    <t>Let op: de aanneemsom mag niet meer bedragen dan € 40.000c- inclusief btw</t>
  </si>
  <si>
    <t>Ma,Wo, Vr 07.15 - 18.00 uur. 
Di &amp; Do. 07.15 - 22.00 uur.</t>
  </si>
  <si>
    <t>Ma &amp; Wo 08.30 -16.00 
Di &amp; Do 08.30 -19.00. Vr. 08.30-14.00 uur</t>
  </si>
  <si>
    <t>Ma - Do 08.30 - 16.00. 
Vr 08.30 14.00 uur</t>
  </si>
  <si>
    <t>Ma - Do 08.30 -15.30 
Vr. 08.30- 14.00.</t>
  </si>
  <si>
    <t>Jaarcontract</t>
  </si>
  <si>
    <t>Onbepaalde tijd</t>
  </si>
  <si>
    <t>Bepaalde tijd</t>
  </si>
  <si>
    <t>7 maanden contract</t>
  </si>
  <si>
    <t>Deel B</t>
  </si>
  <si>
    <t>Leusderweg</t>
  </si>
  <si>
    <t>Hardwareweg</t>
  </si>
  <si>
    <t>DHTA Laurensdreef</t>
  </si>
  <si>
    <t>Valutaboulevard</t>
  </si>
  <si>
    <t>Cateringmedewerker B</t>
  </si>
  <si>
    <t>medewerker Scholencatering</t>
  </si>
  <si>
    <t>Horeca Manager</t>
  </si>
  <si>
    <t>Beheerder Scholencatering</t>
  </si>
  <si>
    <t>Medewerker scholencatering zelfstandig</t>
  </si>
  <si>
    <t>3</t>
  </si>
  <si>
    <t>4</t>
  </si>
  <si>
    <t>5</t>
  </si>
  <si>
    <t>nvt</t>
  </si>
  <si>
    <t>Reiskosten netto per gewerkte dag</t>
  </si>
  <si>
    <t>Persoonlijke toeslag per 4 weken</t>
  </si>
  <si>
    <t>Toeslag</t>
  </si>
  <si>
    <t>Roomboterkoekje</t>
  </si>
  <si>
    <t>Gevulde koek</t>
  </si>
  <si>
    <t>Plakje cake</t>
  </si>
  <si>
    <t>Bonbon</t>
  </si>
  <si>
    <t>Petit four</t>
  </si>
  <si>
    <t>Gesorteerd gebak</t>
  </si>
  <si>
    <t>Muffin</t>
  </si>
  <si>
    <t>Fruitsalade</t>
  </si>
  <si>
    <t>Salade divers</t>
  </si>
  <si>
    <t>Halfvolle melk ( 1 liter)</t>
  </si>
  <si>
    <t>Vruchtensap ( 1 liter)</t>
  </si>
  <si>
    <t>Fles mineraalwater 1,5L</t>
  </si>
  <si>
    <t>Fles frisdrank 1,5L</t>
  </si>
  <si>
    <t>Koffie/thee en overige dranken met gebruik van servies</t>
  </si>
  <si>
    <t>Glas/flesje Bier/wijn</t>
  </si>
  <si>
    <t>Flesje Radler/0%</t>
  </si>
  <si>
    <t>Flesje Speciaal bier</t>
  </si>
  <si>
    <t>Fles wijn wit 0.75L</t>
  </si>
  <si>
    <t>Fles wijn rood 0.75L</t>
  </si>
  <si>
    <t>Pistolet (niet belegd)</t>
  </si>
  <si>
    <t>Nootjes en zoutjes</t>
  </si>
  <si>
    <t>Bittergarnituur gemengd prijs per 4 stuks p.p.</t>
  </si>
  <si>
    <t>Candybar</t>
  </si>
  <si>
    <t>Krentenbol/croissant/gevulde koek</t>
  </si>
  <si>
    <t>Losse kan fruitwater</t>
  </si>
  <si>
    <t>Chocolate Chip Cookie</t>
  </si>
  <si>
    <t>Maaltijden</t>
  </si>
  <si>
    <t>Borrelarrangement 1:
– Diverse frisdranken
– Jus d'orange
– Mineraalwater
– Smaakwater</t>
  </si>
  <si>
    <t>Borrelarrangement 2:
– Bier
– Witte, rode en rosé wijn
– Diverse frisdranken
– Jus d'orange
– Mineraalwater
– Smaakwater</t>
  </si>
  <si>
    <t>Frisdrank arrangement  - diverse soorten petflessen frisdrank en mineraalwater (8 flesjes van 0,5 liter)</t>
  </si>
  <si>
    <t>Snacks - hapjes - prijs p.p.</t>
  </si>
  <si>
    <t>Oer-Hollands borrel plateau (uitgaande van 5 hapjes p.p.):
– Diverse worstsoorten
– frisse zuurtjes zoals cornichons en zilveruitjes
– Gehaktballetjes
– Blokjes oude kaas met appelstroop
– Diverse rolletjeszoals cervelaat met zuivelspread, asperges met ham en ansjovis rolletjes</t>
  </si>
  <si>
    <t>Hapjes deluxe (uitgaande van 3 hapjes p.p.):
– Mini sandwiches met carpaccio, rucola en pesto
– Gevulde wrap met zalm, roomkaas, ijsbergsla en honing-mosterd dressing
– Prikker mozzarella, olijf en tomaat
– Gevulde eieren met eiersalade en bieslook
– Mini worstenbroodjes/mini kaasbroodjes
– Mini kipkerrie vruchtencocktail
– Mini cocktail van gerookte zalm en limoendressing
– Gevulde tomaatjes met krabsalade
– Crostini's met een variatie aan vlees, vis en vega toppings
– Mini quiches</t>
  </si>
  <si>
    <t>Basis borrelarrangement (uitgaande van 5 hapjes p.p.):
– Kaas
– Worst
– Gehaktballetjes</t>
  </si>
  <si>
    <t>Groen borrelarrangement:
–  Komkommer, tomaat, paprika, wortel en bleekselderij met een variatie aan dips (zuivelspread, tzatziki, guacamole en/of hummus)</t>
  </si>
  <si>
    <r>
      <rPr>
        <u/>
        <sz val="8"/>
        <rFont val="Aptos"/>
        <family val="2"/>
      </rPr>
      <t>Vergaderarrangement 1:</t>
    </r>
    <r>
      <rPr>
        <sz val="8"/>
        <rFont val="Aptos"/>
        <family val="2"/>
      </rPr>
      <t xml:space="preserve">
</t>
    </r>
    <r>
      <rPr>
        <sz val="8"/>
        <rFont val="Aptos Narrow"/>
        <family val="2"/>
      </rPr>
      <t>– Kan koffie (8 bekers)
–  Kan thee (8 bekers)
–  Karaf smaakwater
–  Melk en suiker</t>
    </r>
  </si>
  <si>
    <r>
      <rPr>
        <u/>
        <sz val="8"/>
        <rFont val="Aptos"/>
        <family val="2"/>
      </rPr>
      <t>Vergaderarrangement 2:</t>
    </r>
    <r>
      <rPr>
        <sz val="8"/>
        <rFont val="Aptos"/>
        <family val="2"/>
      </rPr>
      <t xml:space="preserve">
</t>
    </r>
    <r>
      <rPr>
        <sz val="8"/>
        <rFont val="Aptos Narrow"/>
        <family val="2"/>
      </rPr>
      <t>– Kan koffie (8 bekers)
–  Kan thee (8 bekers)
–  Fles mineraalwater
–  Melk en suiker
–  Roomboterkoekjes</t>
    </r>
  </si>
  <si>
    <r>
      <rPr>
        <u/>
        <sz val="8"/>
        <rFont val="Aptos"/>
        <family val="2"/>
      </rPr>
      <t>Vergaderarrangement 3:</t>
    </r>
    <r>
      <rPr>
        <sz val="8"/>
        <rFont val="Aptos"/>
        <family val="2"/>
      </rPr>
      <t xml:space="preserve">
</t>
    </r>
    <r>
      <rPr>
        <sz val="8"/>
        <rFont val="Aptos Narrow"/>
        <family val="2"/>
      </rPr>
      <t xml:space="preserve">– Kan koffie (8 bekers)
–  Kan thee (8 bekers)
–  Karaf smaakwater
–  Melk en suiker
</t>
    </r>
    <r>
      <rPr>
        <sz val="8"/>
        <rFont val="Aptos"/>
        <family val="2"/>
      </rPr>
      <t>– American cookie (8 stuks)</t>
    </r>
  </si>
  <si>
    <r>
      <rPr>
        <u/>
        <sz val="8"/>
        <rFont val="Aptos"/>
        <family val="2"/>
      </rPr>
      <t>Basis lunch:</t>
    </r>
    <r>
      <rPr>
        <sz val="8"/>
        <rFont val="Aptos"/>
        <family val="2"/>
      </rPr>
      <t xml:space="preserve">
– 2 bruine pistolets, divers belegd
– Handfruit
– Melk en jus d'orange</t>
    </r>
  </si>
  <si>
    <r>
      <rPr>
        <u/>
        <sz val="8"/>
        <rFont val="Aptos"/>
        <family val="2"/>
      </rPr>
      <t>Luxe lunch:</t>
    </r>
    <r>
      <rPr>
        <sz val="8"/>
        <rFont val="Aptos"/>
        <family val="2"/>
      </rPr>
      <t xml:space="preserve">
– Luxe bol met bijv. zalm, hummus of mozzarella
– 1 bruine pistolet, divers belegd
– Warme snack
– Handfruit
– Melk en jus d'orange</t>
    </r>
  </si>
  <si>
    <r>
      <rPr>
        <u/>
        <sz val="8"/>
        <rFont val="Aptos"/>
        <family val="2"/>
      </rPr>
      <t>Lunch optie 3:</t>
    </r>
    <r>
      <rPr>
        <sz val="8"/>
        <rFont val="Aptos"/>
        <family val="2"/>
      </rPr>
      <t xml:space="preserve">
– 2 bruine pistolets, divers belegd
– Warme snack
– Handfruit
– Melk en jus d'orange</t>
    </r>
  </si>
  <si>
    <r>
      <rPr>
        <u/>
        <sz val="8"/>
        <rFont val="Aptos"/>
        <family val="2"/>
      </rPr>
      <t>Lunch2go basic, lunchtas met:</t>
    </r>
    <r>
      <rPr>
        <sz val="8"/>
        <rFont val="Aptos"/>
        <family val="2"/>
      </rPr>
      <t xml:space="preserve">
– Bruine pistolet, divers belegd
– Krentenbol of zacht broodje belegd met kaas of vleeswaren
– Blikje frisdrank
– Candybar</t>
    </r>
  </si>
  <si>
    <r>
      <rPr>
        <u/>
        <sz val="8"/>
        <rFont val="Aptos"/>
        <family val="2"/>
      </rPr>
      <t>Lunch2go luxe, lunchtas met:</t>
    </r>
    <r>
      <rPr>
        <sz val="8"/>
        <rFont val="Aptos"/>
        <family val="2"/>
      </rPr>
      <t xml:space="preserve">
– Bruine king-size baguette, divers belegd
– Krentenbol of zacht broodje belegd met diverse soorten kaas of vleeswaren
– Candybar
– Handfruit
–  Petfles frisdrank</t>
    </r>
  </si>
  <si>
    <r>
      <rPr>
        <u/>
        <sz val="8"/>
        <rFont val="Aptos"/>
        <family val="2"/>
      </rPr>
      <t>Lunchbuffet:</t>
    </r>
    <r>
      <rPr>
        <sz val="8"/>
        <rFont val="Aptos"/>
        <family val="2"/>
      </rPr>
      <t xml:space="preserve">
–  Verschillende broodsoorten met zoet- en hartig broodbeleg, jus d'orange en melk, dagsoep en een warme snack</t>
    </r>
  </si>
  <si>
    <t>Borrelservice en borrelarrangementen - prijs p.p. inclusief personeel 1,5 uur</t>
  </si>
  <si>
    <t>Omzet - exclusief btw</t>
  </si>
  <si>
    <t>Exclusief btw</t>
  </si>
  <si>
    <t>1 frisdrank automaat
1 snackautomaat</t>
  </si>
  <si>
    <r>
      <rPr>
        <u/>
        <sz val="10"/>
        <rFont val="Aptos"/>
        <family val="2"/>
      </rPr>
      <t>Locatie Hardwareweg en locatie Modemweg:</t>
    </r>
    <r>
      <rPr>
        <sz val="10"/>
        <rFont val="Aptos"/>
        <family val="2"/>
      </rPr>
      <t xml:space="preserve">
1 frisdrank automaat
1 snackautomaat</t>
    </r>
  </si>
  <si>
    <t xml:space="preserve">Doorschuif vaatwasser met zeepautomaat
Waterontharder
Bakplaat
2 x Friteuse
Stoomoven
4 x Keramische kookplaat
Koelwerkbank met 4 lade en 1 deur
Saladebar
Bordenwarmer
Obermarie voor 3 1/1N bakken met warmtebrug
2 x Soep obermarie
1 x Veren verwarmplaat
1 x kleine verkoopkoeling
1 x presentatiekoeling dranken (met rolluik)
1 x Enkeldeurs  vriezer
1 x Dubbeldeurs vriezer
Koffiemachine met kan en 20 liter container
Koelcel </t>
  </si>
  <si>
    <t>Dubbele koeling 1200 liter
Dubbele vriezer 1200  liter
Enkele koeling 640 liter
Horecavaatwasser + voorspoeldouche
Standaard vrieskist +/- 450 liter
Rondfilter koffiezetapparaat en heet water
Opzetkoelvitrine voor maken broodjes 
Gekoelde dranken koelkast counter 2 met rolluik
Heteluchtoven
Warmhoud vitrine/uitgiftebuffet</t>
  </si>
  <si>
    <t xml:space="preserve">Koelkast	 - Polaris - 140
Vrieskast - Polaris  - 140
Vrieskast - Polaris - 70
Koffiezetapparaat -  Animo - 2x10l
Koelwerkbank - Greenland	
Convectieoven - Alphatec - A 5 res
Combimagnetron - LG - 302.150
Schilferijsmachine - Hoshizaki - FM88EE
Koudwaterontharder - Lubron	
Bakplaat - Silko 650 - BE 63 TLL
Kookplaat - Silko 650 - CE 64 TPT
Tostie apparaat - Buffalo	
Koelbak	- Wehako - 3xGNI met aggregaat
Warmhoudplaat	- Rieber	- GN2/1
Borden lowerator	- Mobile containing - DFR 280
Verwarmde soepkomlowerator - Mobile containing - TH 5 G
Soepwell - Mobile containing - 9 liter
Wandkoeling - Fogal	 -  Alaska 240 RVS
Bedrijfsafwasautomaat - Miele - G 8072
Droogautomaat - Beko - DCU 7430X
Wasautomaat - Beko - WMB 71442 LMA
Vrieskast - Jumbo	
koelkast	- Giant	
Soeppotten  (tafelmodel)		
koelkasten (onderaanrechtblad) - Polaris	</t>
  </si>
  <si>
    <t>1x Dubbeldeur vrieskast - Merk Rubbens, type M2 1440 - 1400 liter
 1x Dubbeldeur koelkast - Merk Rubbens, type M1 1440 - 1400 liter
 1x Rhina vaatwasser/glazenspoeler - Model NDR 50 400 VAC3N - S/N DWA 1006390
 1x Drop in koeler - Merk Emainox - Mod ILS2 - Serienummer A180141200003
1x Oven - Merk Giorik - Mod. EME 7 - S/N 006535/05/18
 2x Warmtehouder - Model Vulcano Infra 2/1 - 
Serienummer 2064/11
 1x Counter cooker - Model CC-1700
 1x soepketel - TGff 8 liter - AT51588
 1x Inductieplaat - Merk Rubbens Cooker 3500W
 1x Pergulator - Merk Animo favoriet combi - GL-1010
 1x 3 deurs inbouwkoelkast (laag)
1x Koelbak/vitrine 
1x saladebar - Merk Kofu - Model VRX1500/380 - 
Serienr 456074</t>
  </si>
  <si>
    <t>Aantal vendingautomaten (eigendom en opbrengsten cateraar)</t>
  </si>
  <si>
    <t>Wat kan leverancier aan aan student en mederwerkers van MBO Amersfoort bieden voor dit budget? Hieronder nader omschrijven. Dit betreft het totaalassortiment voor €2,50, dus niet €2,50 per artikel.</t>
  </si>
  <si>
    <t>Wat kan leverancier aan aan student en mederwerkers van MBO Amersfoort bieden voor dit budget? Hieronder nader omschrijven. Dit betreft het totaalassortiment voor €3,50, dus niet €3,50 per artikel.</t>
  </si>
  <si>
    <t>Wat kan leverancier aan aan student en mederwerkers van MBO Amersfoort bieden voor dit budget? Hieronder nader omschrijven. Dit betreft het totaalassortiment voor €5,00, dus niet €5,00 per artikel.</t>
  </si>
  <si>
    <t>Wat kan leverancier aan aan student en mederwerkers van MBO Amersfoort bieden voor dit budget? Hieronder nader omschrijven. Dit betreft het totaalassortiment voor €6,00, dus niet €6,00 per artikel.</t>
  </si>
  <si>
    <t>Los belegd broodje (kaas/ham)</t>
  </si>
  <si>
    <t>Warme snack (kaassouffle / kroket e.d.)</t>
  </si>
  <si>
    <t>Broodje met kroket</t>
  </si>
  <si>
    <t>Diplomeringsarrangement
–  Koffie / thee
–  Frisdrank
– Bier / wijn
– Keuze uit 3 zoetigheden (petit four)
– Pinda's en nootjes
– 3 warme hapjes</t>
  </si>
  <si>
    <t>Diplomeringsarrangement - fris
–  Koffie / thee
–  Frisdrank
– Keuze uit 3 zoetigheden (petit four)
– Pinda's en nootjes
– 3 warme hapjes</t>
  </si>
  <si>
    <t>Avondmaaltijd (eenpersoonsgerecht)</t>
  </si>
  <si>
    <t>Inzet personeel (op zaterdag - tussen 08.00 en 22.00 uur)</t>
  </si>
  <si>
    <t>Inzet personeel (tussen 18.00 en 22.00 uur)</t>
  </si>
  <si>
    <t>Inzet personeel (tussen 16.00 en 18.00 uur)</t>
  </si>
  <si>
    <t>Limonade (per glas)</t>
  </si>
  <si>
    <t>Welkomscocktail Prosecco (alcoholvrij)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</si>
</sst>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€&quot;\ #,##0.00;&quot;€&quot;\ \-#,##0.00"/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[$€-413]\ * #,##0.00_ ;_ [$€-413]\ * \-#,##0.00_ ;_ [$€-413]\ * &quot;-&quot;??_ ;_ @_ "/>
    <numFmt numFmtId="166" formatCode="0.00_)"/>
    <numFmt numFmtId="167" formatCode="&quot;€&quot;\ #,##0.00_-;[Red]&quot;€&quot;\ #,##0.00\-"/>
    <numFmt numFmtId="168" formatCode="[$-F800]dddd\,\ mmmm\ dd\,\ yyyy"/>
    <numFmt numFmtId="169" formatCode="&quot;€&quot;\ #,##0.00"/>
    <numFmt numFmtId="170" formatCode="_(* #,##0.00_);_(* \(#,##0.00\);_(* &quot;-&quot;??_);_(@_)"/>
    <numFmt numFmtId="171" formatCode="#,##0_ ;\-#,##0\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ptos"/>
      <family val="2"/>
    </font>
    <font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  <font>
      <sz val="10"/>
      <color theme="0"/>
      <name val="Aptos"/>
      <family val="2"/>
    </font>
    <font>
      <b/>
      <sz val="10"/>
      <color theme="1"/>
      <name val="Aptos"/>
      <family val="2"/>
    </font>
    <font>
      <b/>
      <sz val="8"/>
      <name val="Aptos"/>
      <family val="2"/>
    </font>
    <font>
      <sz val="8"/>
      <name val="Aptos"/>
      <family val="2"/>
    </font>
    <font>
      <sz val="8"/>
      <color indexed="9"/>
      <name val="Aptos"/>
      <family val="2"/>
    </font>
    <font>
      <sz val="8"/>
      <color theme="1"/>
      <name val="Aptos"/>
      <family val="2"/>
    </font>
    <font>
      <vertAlign val="superscript"/>
      <sz val="8"/>
      <name val="Aptos"/>
      <family val="2"/>
    </font>
    <font>
      <b/>
      <sz val="8"/>
      <color indexed="18"/>
      <name val="Aptos"/>
      <family val="2"/>
    </font>
    <font>
      <b/>
      <sz val="8"/>
      <color indexed="9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i/>
      <sz val="9"/>
      <color theme="1"/>
      <name val="Aptos"/>
      <family val="2"/>
    </font>
    <font>
      <b/>
      <sz val="9"/>
      <name val="Aptos"/>
      <family val="2"/>
    </font>
    <font>
      <b/>
      <u val="singleAccounting"/>
      <sz val="9"/>
      <name val="Aptos"/>
      <family val="2"/>
    </font>
    <font>
      <b/>
      <u/>
      <sz val="9"/>
      <name val="Aptos"/>
      <family val="2"/>
    </font>
    <font>
      <sz val="10"/>
      <color rgb="FF000000"/>
      <name val="Aptos"/>
      <family val="2"/>
    </font>
    <font>
      <b/>
      <sz val="10"/>
      <color rgb="FFFF0000"/>
      <name val="Aptos"/>
      <family val="2"/>
    </font>
    <font>
      <i/>
      <sz val="8"/>
      <color theme="1"/>
      <name val="Aptos"/>
      <family val="2"/>
    </font>
    <font>
      <b/>
      <sz val="8"/>
      <color theme="0"/>
      <name val="Aptos"/>
      <family val="2"/>
    </font>
    <font>
      <sz val="8"/>
      <color rgb="FFFF0000"/>
      <name val="Aptos"/>
      <family val="2"/>
    </font>
    <font>
      <b/>
      <sz val="8"/>
      <color theme="1"/>
      <name val="Aptos"/>
      <family val="2"/>
    </font>
    <font>
      <sz val="8"/>
      <color theme="0"/>
      <name val="Aptos"/>
      <family val="2"/>
    </font>
    <font>
      <sz val="8"/>
      <name val="Calibri"/>
      <family val="2"/>
      <scheme val="minor"/>
    </font>
    <font>
      <b/>
      <sz val="12"/>
      <color theme="0"/>
      <name val="Aptos"/>
      <family val="2"/>
    </font>
    <font>
      <b/>
      <sz val="9"/>
      <color theme="0"/>
      <name val="Aptos"/>
      <family val="2"/>
    </font>
    <font>
      <b/>
      <u/>
      <sz val="9"/>
      <color theme="0"/>
      <name val="Aptos"/>
      <family val="2"/>
    </font>
    <font>
      <b/>
      <sz val="10"/>
      <color rgb="FF000000"/>
      <name val="Aptos"/>
      <family val="2"/>
    </font>
    <font>
      <b/>
      <i/>
      <sz val="10"/>
      <color theme="0"/>
      <name val="Aptos"/>
      <family val="2"/>
    </font>
    <font>
      <sz val="8"/>
      <name val="Aptos Narrow"/>
      <family val="2"/>
    </font>
    <font>
      <u/>
      <sz val="8"/>
      <name val="Aptos"/>
      <family val="2"/>
    </font>
    <font>
      <u/>
      <sz val="1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2B415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EA9922"/>
        <bgColor rgb="FF000000"/>
      </patternFill>
    </fill>
    <fill>
      <patternFill patternType="solid">
        <fgColor rgb="FF2B415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6" fontId="3" fillId="0" borderId="0"/>
    <xf numFmtId="0" fontId="4" fillId="0" borderId="0"/>
    <xf numFmtId="0" fontId="5" fillId="0" borderId="0"/>
    <xf numFmtId="17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68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4" fontId="13" fillId="0" borderId="0" xfId="0" applyNumberFormat="1" applyFont="1" applyAlignment="1">
      <alignment horizontal="left"/>
    </xf>
    <xf numFmtId="0" fontId="13" fillId="0" borderId="22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3" xfId="0" applyFont="1" applyBorder="1" applyAlignment="1">
      <alignment horizontal="left" vertical="center"/>
    </xf>
    <xf numFmtId="14" fontId="15" fillId="0" borderId="3" xfId="0" applyNumberFormat="1" applyFont="1" applyBorder="1" applyAlignment="1">
      <alignment horizontal="left" vertical="center"/>
    </xf>
    <xf numFmtId="14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44" fontId="15" fillId="0" borderId="3" xfId="0" applyNumberFormat="1" applyFont="1" applyBorder="1" applyAlignment="1">
      <alignment horizontal="left" vertical="center"/>
    </xf>
    <xf numFmtId="169" fontId="15" fillId="0" borderId="3" xfId="0" applyNumberFormat="1" applyFont="1" applyBorder="1" applyAlignment="1">
      <alignment vertical="center"/>
    </xf>
    <xf numFmtId="0" fontId="13" fillId="0" borderId="3" xfId="4" applyFont="1" applyBorder="1" applyAlignment="1">
      <alignment horizontal="left"/>
    </xf>
    <xf numFmtId="44" fontId="13" fillId="0" borderId="3" xfId="4" applyNumberFormat="1" applyFont="1" applyBorder="1" applyAlignment="1">
      <alignment horizontal="left"/>
    </xf>
    <xf numFmtId="3" fontId="15" fillId="0" borderId="3" xfId="9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14" fontId="13" fillId="0" borderId="0" xfId="0" applyNumberFormat="1" applyFont="1" applyAlignment="1">
      <alignment horizontal="left"/>
    </xf>
    <xf numFmtId="167" fontId="13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44" fontId="14" fillId="0" borderId="0" xfId="0" applyNumberFormat="1" applyFont="1" applyAlignment="1">
      <alignment horizontal="left"/>
    </xf>
    <xf numFmtId="0" fontId="19" fillId="0" borderId="0" xfId="0" applyFont="1"/>
    <xf numFmtId="0" fontId="20" fillId="0" borderId="0" xfId="0" applyFont="1"/>
    <xf numFmtId="0" fontId="22" fillId="0" borderId="4" xfId="0" applyFont="1" applyBorder="1"/>
    <xf numFmtId="4" fontId="19" fillId="0" borderId="0" xfId="0" applyNumberFormat="1" applyFont="1"/>
    <xf numFmtId="44" fontId="23" fillId="0" borderId="0" xfId="1" applyFont="1" applyBorder="1" applyProtection="1"/>
    <xf numFmtId="44" fontId="19" fillId="0" borderId="22" xfId="1" applyFont="1" applyBorder="1" applyProtection="1"/>
    <xf numFmtId="0" fontId="20" fillId="0" borderId="4" xfId="0" applyFont="1" applyBorder="1"/>
    <xf numFmtId="0" fontId="20" fillId="0" borderId="22" xfId="0" applyFont="1" applyBorder="1"/>
    <xf numFmtId="44" fontId="19" fillId="2" borderId="3" xfId="1" applyFont="1" applyFill="1" applyBorder="1" applyAlignment="1" applyProtection="1">
      <alignment horizontal="center" vertical="center"/>
    </xf>
    <xf numFmtId="0" fontId="20" fillId="0" borderId="23" xfId="0" applyFont="1" applyBorder="1"/>
    <xf numFmtId="0" fontId="20" fillId="0" borderId="6" xfId="0" applyFont="1" applyBorder="1"/>
    <xf numFmtId="0" fontId="7" fillId="0" borderId="0" xfId="0" applyFont="1" applyAlignment="1">
      <alignment vertical="center"/>
    </xf>
    <xf numFmtId="164" fontId="25" fillId="0" borderId="4" xfId="1" applyNumberFormat="1" applyFont="1" applyFill="1" applyBorder="1" applyAlignment="1">
      <alignment vertical="center"/>
    </xf>
    <xf numFmtId="44" fontId="6" fillId="2" borderId="4" xfId="1" applyFont="1" applyFill="1" applyBorder="1" applyAlignment="1">
      <alignment vertical="center"/>
    </xf>
    <xf numFmtId="44" fontId="6" fillId="2" borderId="0" xfId="1" applyFont="1" applyFill="1" applyBorder="1" applyAlignment="1">
      <alignment vertical="center"/>
    </xf>
    <xf numFmtId="44" fontId="7" fillId="0" borderId="3" xfId="1" applyFont="1" applyBorder="1"/>
    <xf numFmtId="44" fontId="7" fillId="2" borderId="3" xfId="0" applyNumberFormat="1" applyFont="1" applyFill="1" applyBorder="1"/>
    <xf numFmtId="164" fontId="25" fillId="3" borderId="4" xfId="1" applyNumberFormat="1" applyFont="1" applyFill="1" applyBorder="1" applyAlignment="1">
      <alignment vertical="center" wrapText="1"/>
    </xf>
    <xf numFmtId="164" fontId="25" fillId="3" borderId="0" xfId="1" applyNumberFormat="1" applyFont="1" applyFill="1" applyBorder="1" applyAlignment="1">
      <alignment vertical="center" wrapText="1"/>
    </xf>
    <xf numFmtId="44" fontId="7" fillId="0" borderId="0" xfId="0" applyNumberFormat="1" applyFont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0" fontId="30" fillId="0" borderId="12" xfId="0" applyFont="1" applyBorder="1" applyAlignment="1">
      <alignment vertical="center"/>
    </xf>
    <xf numFmtId="0" fontId="13" fillId="2" borderId="3" xfId="0" applyFont="1" applyFill="1" applyBorder="1" applyAlignment="1">
      <alignment vertical="center" wrapText="1"/>
    </xf>
    <xf numFmtId="44" fontId="13" fillId="0" borderId="3" xfId="1" applyFont="1" applyBorder="1" applyAlignment="1" applyProtection="1">
      <alignment vertical="center"/>
    </xf>
    <xf numFmtId="0" fontId="13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4" fontId="13" fillId="0" borderId="3" xfId="1" applyFont="1" applyBorder="1" applyAlignment="1" applyProtection="1">
      <alignment horizontal="center" vertical="center"/>
    </xf>
    <xf numFmtId="7" fontId="9" fillId="2" borderId="3" xfId="1" applyNumberFormat="1" applyFont="1" applyFill="1" applyBorder="1" applyAlignment="1">
      <alignment horizontal="center" vertical="center" wrapText="1"/>
    </xf>
    <xf numFmtId="171" fontId="9" fillId="2" borderId="3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7" fontId="9" fillId="2" borderId="3" xfId="0" applyNumberFormat="1" applyFont="1" applyFill="1" applyBorder="1" applyAlignment="1">
      <alignment horizontal="center" vertical="center" wrapText="1"/>
    </xf>
    <xf numFmtId="171" fontId="7" fillId="0" borderId="3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8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169" fontId="10" fillId="4" borderId="3" xfId="0" applyNumberFormat="1" applyFont="1" applyFill="1" applyBorder="1" applyAlignment="1">
      <alignment horizontal="center" vertical="center" wrapText="1"/>
    </xf>
    <xf numFmtId="169" fontId="10" fillId="4" borderId="3" xfId="0" applyNumberFormat="1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vertical="center"/>
    </xf>
    <xf numFmtId="0" fontId="11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/>
    </xf>
    <xf numFmtId="0" fontId="33" fillId="5" borderId="13" xfId="0" applyFont="1" applyFill="1" applyBorder="1" applyAlignment="1">
      <alignment horizontal="left"/>
    </xf>
    <xf numFmtId="0" fontId="28" fillId="5" borderId="14" xfId="0" applyFont="1" applyFill="1" applyBorder="1" applyAlignment="1">
      <alignment horizontal="left"/>
    </xf>
    <xf numFmtId="44" fontId="28" fillId="5" borderId="14" xfId="0" applyNumberFormat="1" applyFont="1" applyFill="1" applyBorder="1" applyAlignment="1">
      <alignment horizontal="left"/>
    </xf>
    <xf numFmtId="0" fontId="28" fillId="5" borderId="8" xfId="0" applyFont="1" applyFill="1" applyBorder="1" applyAlignment="1">
      <alignment horizontal="left"/>
    </xf>
    <xf numFmtId="0" fontId="28" fillId="4" borderId="3" xfId="0" applyFont="1" applyFill="1" applyBorder="1" applyAlignment="1">
      <alignment horizontal="left" vertical="center" wrapText="1"/>
    </xf>
    <xf numFmtId="0" fontId="34" fillId="4" borderId="13" xfId="0" applyFont="1" applyFill="1" applyBorder="1" applyAlignment="1">
      <alignment vertical="center"/>
    </xf>
    <xf numFmtId="0" fontId="24" fillId="4" borderId="8" xfId="0" applyFont="1" applyFill="1" applyBorder="1"/>
    <xf numFmtId="0" fontId="35" fillId="4" borderId="8" xfId="0" applyFont="1" applyFill="1" applyBorder="1"/>
    <xf numFmtId="44" fontId="13" fillId="7" borderId="3" xfId="1" applyFont="1" applyFill="1" applyBorder="1" applyAlignment="1" applyProtection="1">
      <alignment vertical="center"/>
    </xf>
    <xf numFmtId="0" fontId="13" fillId="0" borderId="12" xfId="0" applyFont="1" applyBorder="1" applyAlignment="1">
      <alignment vertical="center"/>
    </xf>
    <xf numFmtId="0" fontId="15" fillId="0" borderId="0" xfId="0" applyFont="1" applyAlignment="1">
      <alignment vertical="center"/>
    </xf>
    <xf numFmtId="44" fontId="15" fillId="0" borderId="0" xfId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44" fontId="12" fillId="6" borderId="17" xfId="0" applyNumberFormat="1" applyFont="1" applyFill="1" applyBorder="1" applyAlignment="1">
      <alignment vertical="center"/>
    </xf>
    <xf numFmtId="0" fontId="13" fillId="6" borderId="8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44" fontId="13" fillId="0" borderId="2" xfId="0" applyNumberFormat="1" applyFont="1" applyBorder="1" applyAlignment="1">
      <alignment vertical="center"/>
    </xf>
    <xf numFmtId="0" fontId="30" fillId="0" borderId="0" xfId="0" applyFont="1" applyAlignment="1">
      <alignment vertical="center"/>
    </xf>
    <xf numFmtId="44" fontId="15" fillId="0" borderId="0" xfId="1" applyFont="1" applyBorder="1" applyAlignment="1" applyProtection="1">
      <alignment vertical="center"/>
    </xf>
    <xf numFmtId="165" fontId="28" fillId="5" borderId="17" xfId="1" applyNumberFormat="1" applyFont="1" applyFill="1" applyBorder="1" applyAlignment="1" applyProtection="1">
      <alignment vertical="center"/>
    </xf>
    <xf numFmtId="4" fontId="15" fillId="0" borderId="0" xfId="0" applyNumberFormat="1" applyFont="1" applyAlignment="1">
      <alignment vertical="center"/>
    </xf>
    <xf numFmtId="44" fontId="15" fillId="0" borderId="2" xfId="1" applyFont="1" applyBorder="1" applyAlignment="1" applyProtection="1">
      <alignment vertical="center"/>
    </xf>
    <xf numFmtId="0" fontId="15" fillId="0" borderId="11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44" fontId="13" fillId="0" borderId="10" xfId="1" applyFont="1" applyBorder="1" applyAlignment="1" applyProtection="1">
      <alignment vertical="center"/>
    </xf>
    <xf numFmtId="0" fontId="29" fillId="0" borderId="12" xfId="0" applyFont="1" applyBorder="1" applyAlignment="1">
      <alignment vertical="center"/>
    </xf>
    <xf numFmtId="0" fontId="15" fillId="2" borderId="0" xfId="0" applyFont="1" applyFill="1" applyAlignment="1">
      <alignment vertical="center"/>
    </xf>
    <xf numFmtId="44" fontId="28" fillId="5" borderId="17" xfId="0" applyNumberFormat="1" applyFont="1" applyFill="1" applyBorder="1" applyAlignment="1">
      <alignment vertical="center"/>
    </xf>
    <xf numFmtId="44" fontId="12" fillId="6" borderId="3" xfId="1" applyFont="1" applyFill="1" applyBorder="1" applyAlignment="1" applyProtection="1">
      <alignment vertical="center"/>
    </xf>
    <xf numFmtId="44" fontId="12" fillId="6" borderId="17" xfId="1" applyFont="1" applyFill="1" applyBorder="1" applyAlignment="1" applyProtection="1">
      <alignment vertical="center"/>
    </xf>
    <xf numFmtId="44" fontId="7" fillId="7" borderId="3" xfId="0" applyNumberFormat="1" applyFont="1" applyFill="1" applyBorder="1"/>
    <xf numFmtId="44" fontId="9" fillId="7" borderId="3" xfId="0" applyNumberFormat="1" applyFont="1" applyFill="1" applyBorder="1"/>
    <xf numFmtId="164" fontId="25" fillId="7" borderId="20" xfId="1" applyNumberFormat="1" applyFont="1" applyFill="1" applyBorder="1" applyAlignment="1">
      <alignment horizontal="left" vertical="center" wrapText="1"/>
    </xf>
    <xf numFmtId="164" fontId="25" fillId="7" borderId="21" xfId="1" applyNumberFormat="1" applyFont="1" applyFill="1" applyBorder="1" applyAlignment="1">
      <alignment horizontal="left" vertical="center" wrapText="1"/>
    </xf>
    <xf numFmtId="164" fontId="25" fillId="7" borderId="24" xfId="1" applyNumberFormat="1" applyFont="1" applyFill="1" applyBorder="1" applyAlignment="1">
      <alignment horizontal="left" vertical="center" wrapText="1"/>
    </xf>
    <xf numFmtId="164" fontId="8" fillId="9" borderId="3" xfId="1" applyNumberFormat="1" applyFont="1" applyFill="1" applyBorder="1" applyAlignment="1" applyProtection="1">
      <alignment horizontal="center" vertical="center" wrapText="1"/>
    </xf>
    <xf numFmtId="164" fontId="8" fillId="9" borderId="8" xfId="1" applyNumberFormat="1" applyFont="1" applyFill="1" applyBorder="1" applyAlignment="1">
      <alignment horizontal="center" vertical="center" wrapText="1"/>
    </xf>
    <xf numFmtId="164" fontId="9" fillId="10" borderId="25" xfId="1" applyNumberFormat="1" applyFont="1" applyFill="1" applyBorder="1" applyAlignment="1">
      <alignment vertical="center" wrapText="1"/>
    </xf>
    <xf numFmtId="44" fontId="11" fillId="6" borderId="8" xfId="0" applyNumberFormat="1" applyFont="1" applyFill="1" applyBorder="1" applyAlignment="1">
      <alignment vertical="center"/>
    </xf>
    <xf numFmtId="164" fontId="6" fillId="10" borderId="23" xfId="1" applyNumberFormat="1" applyFont="1" applyFill="1" applyBorder="1" applyAlignment="1">
      <alignment vertical="center"/>
    </xf>
    <xf numFmtId="0" fontId="9" fillId="6" borderId="13" xfId="0" applyFont="1" applyFill="1" applyBorder="1" applyAlignment="1">
      <alignment vertical="center"/>
    </xf>
    <xf numFmtId="44" fontId="8" fillId="5" borderId="8" xfId="0" applyNumberFormat="1" applyFont="1" applyFill="1" applyBorder="1" applyAlignment="1">
      <alignment vertical="center"/>
    </xf>
    <xf numFmtId="4" fontId="13" fillId="6" borderId="13" xfId="0" applyNumberFormat="1" applyFont="1" applyFill="1" applyBorder="1" applyAlignment="1">
      <alignment horizontal="center" vertical="center"/>
    </xf>
    <xf numFmtId="44" fontId="13" fillId="6" borderId="14" xfId="1" applyFont="1" applyFill="1" applyBorder="1" applyAlignment="1" applyProtection="1">
      <alignment vertical="center"/>
    </xf>
    <xf numFmtId="44" fontId="13" fillId="6" borderId="8" xfId="1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5" fillId="2" borderId="3" xfId="0" applyFont="1" applyFill="1" applyBorder="1" applyAlignment="1">
      <alignment vertical="center" wrapText="1"/>
    </xf>
    <xf numFmtId="0" fontId="28" fillId="4" borderId="26" xfId="0" applyFont="1" applyFill="1" applyBorder="1" applyAlignment="1">
      <alignment vertical="center"/>
    </xf>
    <xf numFmtId="0" fontId="31" fillId="4" borderId="8" xfId="0" applyFont="1" applyFill="1" applyBorder="1" applyAlignment="1">
      <alignment vertical="center"/>
    </xf>
    <xf numFmtId="4" fontId="13" fillId="4" borderId="13" xfId="0" applyNumberFormat="1" applyFont="1" applyFill="1" applyBorder="1" applyAlignment="1">
      <alignment horizontal="center" vertical="center"/>
    </xf>
    <xf numFmtId="44" fontId="13" fillId="4" borderId="14" xfId="1" applyFont="1" applyFill="1" applyBorder="1" applyAlignment="1" applyProtection="1">
      <alignment vertical="center"/>
    </xf>
    <xf numFmtId="44" fontId="13" fillId="4" borderId="8" xfId="1" applyFont="1" applyFill="1" applyBorder="1" applyAlignment="1" applyProtection="1">
      <alignment horizontal="center" vertical="center"/>
    </xf>
    <xf numFmtId="4" fontId="31" fillId="4" borderId="13" xfId="0" applyNumberFormat="1" applyFont="1" applyFill="1" applyBorder="1" applyAlignment="1">
      <alignment horizontal="center" vertical="center"/>
    </xf>
    <xf numFmtId="44" fontId="31" fillId="4" borderId="14" xfId="1" applyFont="1" applyFill="1" applyBorder="1" applyAlignment="1" applyProtection="1">
      <alignment vertical="center"/>
    </xf>
    <xf numFmtId="44" fontId="31" fillId="4" borderId="8" xfId="1" applyFont="1" applyFill="1" applyBorder="1" applyAlignment="1" applyProtection="1">
      <alignment horizontal="center" vertical="center"/>
    </xf>
    <xf numFmtId="4" fontId="28" fillId="4" borderId="13" xfId="0" applyNumberFormat="1" applyFont="1" applyFill="1" applyBorder="1" applyAlignment="1">
      <alignment horizontal="center" vertical="center"/>
    </xf>
    <xf numFmtId="44" fontId="28" fillId="4" borderId="14" xfId="1" applyFont="1" applyFill="1" applyBorder="1" applyAlignment="1" applyProtection="1">
      <alignment horizontal="center" vertical="center"/>
    </xf>
    <xf numFmtId="44" fontId="28" fillId="4" borderId="8" xfId="1" applyFont="1" applyFill="1" applyBorder="1" applyAlignment="1" applyProtection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44" fontId="13" fillId="0" borderId="0" xfId="1" applyFont="1" applyBorder="1" applyAlignment="1" applyProtection="1">
      <alignment vertical="center"/>
    </xf>
    <xf numFmtId="0" fontId="13" fillId="0" borderId="0" xfId="0" applyFont="1" applyAlignment="1">
      <alignment vertical="center"/>
    </xf>
    <xf numFmtId="0" fontId="12" fillId="6" borderId="13" xfId="0" applyFont="1" applyFill="1" applyBorder="1" applyAlignment="1">
      <alignment vertical="center"/>
    </xf>
    <xf numFmtId="44" fontId="12" fillId="6" borderId="3" xfId="0" applyNumberFormat="1" applyFont="1" applyFill="1" applyBorder="1" applyAlignment="1">
      <alignment vertical="center"/>
    </xf>
    <xf numFmtId="0" fontId="28" fillId="4" borderId="13" xfId="0" applyFont="1" applyFill="1" applyBorder="1" applyAlignment="1">
      <alignment vertical="center"/>
    </xf>
    <xf numFmtId="44" fontId="13" fillId="2" borderId="0" xfId="1" applyFont="1" applyFill="1" applyBorder="1" applyAlignment="1" applyProtection="1">
      <alignment vertical="center"/>
    </xf>
    <xf numFmtId="4" fontId="28" fillId="4" borderId="3" xfId="0" applyNumberFormat="1" applyFont="1" applyFill="1" applyBorder="1" applyAlignment="1">
      <alignment horizontal="center" vertical="center"/>
    </xf>
    <xf numFmtId="44" fontId="28" fillId="4" borderId="3" xfId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3" fillId="5" borderId="13" xfId="0" applyFont="1" applyFill="1" applyBorder="1" applyAlignment="1">
      <alignment horizontal="center" vertical="center"/>
    </xf>
    <xf numFmtId="0" fontId="33" fillId="5" borderId="14" xfId="0" applyFont="1" applyFill="1" applyBorder="1" applyAlignment="1">
      <alignment horizontal="center" vertical="center"/>
    </xf>
    <xf numFmtId="0" fontId="33" fillId="5" borderId="8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left" vertical="center"/>
    </xf>
    <xf numFmtId="0" fontId="19" fillId="7" borderId="14" xfId="0" applyFont="1" applyFill="1" applyBorder="1" applyAlignment="1">
      <alignment horizontal="left" vertical="center"/>
    </xf>
    <xf numFmtId="0" fontId="19" fillId="7" borderId="8" xfId="0" applyFont="1" applyFill="1" applyBorder="1" applyAlignment="1">
      <alignment horizontal="left" vertical="center"/>
    </xf>
    <xf numFmtId="0" fontId="19" fillId="0" borderId="3" xfId="0" applyFont="1" applyBorder="1" applyAlignment="1">
      <alignment horizontal="left" vertical="center" wrapText="1"/>
    </xf>
    <xf numFmtId="44" fontId="19" fillId="2" borderId="19" xfId="1" applyFont="1" applyFill="1" applyBorder="1" applyAlignment="1" applyProtection="1">
      <alignment horizontal="center" vertical="center"/>
    </xf>
    <xf numFmtId="44" fontId="19" fillId="2" borderId="10" xfId="1" applyFont="1" applyFill="1" applyBorder="1" applyAlignment="1" applyProtection="1">
      <alignment horizontal="center" vertical="center"/>
    </xf>
    <xf numFmtId="0" fontId="19" fillId="7" borderId="23" xfId="0" applyFont="1" applyFill="1" applyBorder="1" applyAlignment="1">
      <alignment horizontal="left" vertical="center"/>
    </xf>
    <xf numFmtId="0" fontId="19" fillId="7" borderId="25" xfId="0" applyFont="1" applyFill="1" applyBorder="1" applyAlignment="1">
      <alignment horizontal="left" vertical="center"/>
    </xf>
    <xf numFmtId="0" fontId="19" fillId="7" borderId="6" xfId="0" applyFont="1" applyFill="1" applyBorder="1" applyAlignment="1">
      <alignment horizontal="left" vertical="center"/>
    </xf>
    <xf numFmtId="0" fontId="20" fillId="7" borderId="3" xfId="0" applyFont="1" applyFill="1" applyBorder="1" applyAlignment="1">
      <alignment horizontal="center" vertical="center"/>
    </xf>
    <xf numFmtId="0" fontId="33" fillId="5" borderId="3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4" fontId="28" fillId="5" borderId="26" xfId="0" applyNumberFormat="1" applyFont="1" applyFill="1" applyBorder="1" applyAlignment="1">
      <alignment horizontal="left" vertical="center"/>
    </xf>
    <xf numFmtId="4" fontId="28" fillId="5" borderId="14" xfId="0" applyNumberFormat="1" applyFont="1" applyFill="1" applyBorder="1" applyAlignment="1">
      <alignment horizontal="left" vertical="center"/>
    </xf>
    <xf numFmtId="0" fontId="33" fillId="5" borderId="15" xfId="0" applyFont="1" applyFill="1" applyBorder="1" applyAlignment="1">
      <alignment horizontal="center" vertical="center"/>
    </xf>
    <xf numFmtId="0" fontId="33" fillId="5" borderId="16" xfId="0" applyFont="1" applyFill="1" applyBorder="1" applyAlignment="1">
      <alignment horizontal="center" vertical="center"/>
    </xf>
    <xf numFmtId="0" fontId="33" fillId="5" borderId="18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center"/>
    </xf>
    <xf numFmtId="0" fontId="27" fillId="7" borderId="17" xfId="0" applyFont="1" applyFill="1" applyBorder="1" applyAlignment="1">
      <alignment horizontal="center" vertical="center"/>
    </xf>
    <xf numFmtId="0" fontId="28" fillId="5" borderId="26" xfId="0" applyFont="1" applyFill="1" applyBorder="1" applyAlignment="1">
      <alignment horizontal="left" vertical="center"/>
    </xf>
    <xf numFmtId="0" fontId="28" fillId="5" borderId="14" xfId="0" applyFont="1" applyFill="1" applyBorder="1" applyAlignment="1">
      <alignment horizontal="left" vertical="center"/>
    </xf>
    <xf numFmtId="0" fontId="28" fillId="5" borderId="8" xfId="0" applyFont="1" applyFill="1" applyBorder="1" applyAlignment="1">
      <alignment horizontal="left" vertical="center"/>
    </xf>
    <xf numFmtId="0" fontId="28" fillId="4" borderId="26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/>
    </xf>
    <xf numFmtId="0" fontId="28" fillId="4" borderId="26" xfId="0" applyFont="1" applyFill="1" applyBorder="1" applyAlignment="1">
      <alignment horizontal="left" vertical="center"/>
    </xf>
    <xf numFmtId="0" fontId="28" fillId="4" borderId="14" xfId="0" applyFont="1" applyFill="1" applyBorder="1" applyAlignment="1">
      <alignment horizontal="left" vertical="center"/>
    </xf>
    <xf numFmtId="0" fontId="28" fillId="4" borderId="26" xfId="0" applyFont="1" applyFill="1" applyBorder="1" applyAlignment="1">
      <alignment vertical="center"/>
    </xf>
    <xf numFmtId="0" fontId="28" fillId="4" borderId="14" xfId="0" applyFont="1" applyFill="1" applyBorder="1" applyAlignment="1">
      <alignment vertical="center"/>
    </xf>
    <xf numFmtId="164" fontId="25" fillId="10" borderId="13" xfId="1" applyNumberFormat="1" applyFont="1" applyFill="1" applyBorder="1" applyAlignment="1">
      <alignment horizontal="left" vertical="center" wrapText="1"/>
    </xf>
    <xf numFmtId="164" fontId="25" fillId="10" borderId="14" xfId="1" applyNumberFormat="1" applyFont="1" applyFill="1" applyBorder="1" applyAlignment="1">
      <alignment horizontal="left" vertical="center" wrapText="1"/>
    </xf>
    <xf numFmtId="164" fontId="25" fillId="10" borderId="8" xfId="1" applyNumberFormat="1" applyFont="1" applyFill="1" applyBorder="1" applyAlignment="1">
      <alignment horizontal="left" vertical="center" wrapText="1"/>
    </xf>
    <xf numFmtId="164" fontId="9" fillId="3" borderId="13" xfId="1" applyNumberFormat="1" applyFont="1" applyFill="1" applyBorder="1" applyAlignment="1">
      <alignment horizontal="left" vertical="center" wrapText="1"/>
    </xf>
    <xf numFmtId="164" fontId="9" fillId="3" borderId="14" xfId="1" applyNumberFormat="1" applyFont="1" applyFill="1" applyBorder="1" applyAlignment="1">
      <alignment horizontal="left" vertical="center" wrapText="1"/>
    </xf>
    <xf numFmtId="164" fontId="9" fillId="3" borderId="8" xfId="1" applyNumberFormat="1" applyFont="1" applyFill="1" applyBorder="1" applyAlignment="1">
      <alignment horizontal="left" vertical="center" wrapText="1"/>
    </xf>
    <xf numFmtId="164" fontId="9" fillId="8" borderId="13" xfId="1" applyNumberFormat="1" applyFont="1" applyFill="1" applyBorder="1" applyAlignment="1">
      <alignment horizontal="left" vertical="center" wrapText="1"/>
    </xf>
    <xf numFmtId="164" fontId="9" fillId="8" borderId="14" xfId="1" applyNumberFormat="1" applyFont="1" applyFill="1" applyBorder="1" applyAlignment="1">
      <alignment horizontal="left" vertical="center" wrapText="1"/>
    </xf>
    <xf numFmtId="164" fontId="9" fillId="8" borderId="8" xfId="1" applyNumberFormat="1" applyFont="1" applyFill="1" applyBorder="1" applyAlignment="1">
      <alignment horizontal="left" vertical="center" wrapText="1"/>
    </xf>
    <xf numFmtId="164" fontId="8" fillId="9" borderId="13" xfId="1" applyNumberFormat="1" applyFont="1" applyFill="1" applyBorder="1" applyAlignment="1" applyProtection="1">
      <alignment horizontal="center" vertical="center"/>
    </xf>
    <xf numFmtId="164" fontId="8" fillId="9" borderId="14" xfId="1" applyNumberFormat="1" applyFont="1" applyFill="1" applyBorder="1" applyAlignment="1" applyProtection="1">
      <alignment horizontal="center" vertical="center"/>
    </xf>
    <xf numFmtId="164" fontId="8" fillId="9" borderId="8" xfId="1" applyNumberFormat="1" applyFont="1" applyFill="1" applyBorder="1" applyAlignment="1" applyProtection="1">
      <alignment horizontal="center" vertical="center"/>
    </xf>
    <xf numFmtId="164" fontId="25" fillId="3" borderId="13" xfId="1" applyNumberFormat="1" applyFont="1" applyFill="1" applyBorder="1" applyAlignment="1">
      <alignment horizontal="left" vertical="center" wrapText="1"/>
    </xf>
    <xf numFmtId="164" fontId="25" fillId="3" borderId="14" xfId="1" applyNumberFormat="1" applyFont="1" applyFill="1" applyBorder="1" applyAlignment="1">
      <alignment horizontal="left" vertical="center" wrapText="1"/>
    </xf>
    <xf numFmtId="164" fontId="25" fillId="3" borderId="8" xfId="1" applyNumberFormat="1" applyFont="1" applyFill="1" applyBorder="1" applyAlignment="1">
      <alignment horizontal="left" vertical="center" wrapText="1"/>
    </xf>
    <xf numFmtId="0" fontId="33" fillId="5" borderId="13" xfId="0" applyFont="1" applyFill="1" applyBorder="1" applyAlignment="1">
      <alignment horizontal="center" vertical="center" wrapText="1"/>
    </xf>
    <xf numFmtId="0" fontId="33" fillId="5" borderId="14" xfId="0" applyFont="1" applyFill="1" applyBorder="1" applyAlignment="1">
      <alignment horizontal="center" vertical="center" wrapText="1"/>
    </xf>
    <xf numFmtId="0" fontId="33" fillId="5" borderId="8" xfId="0" applyFont="1" applyFill="1" applyBorder="1" applyAlignment="1">
      <alignment horizontal="center" vertical="center" wrapText="1"/>
    </xf>
    <xf numFmtId="164" fontId="25" fillId="8" borderId="23" xfId="1" applyNumberFormat="1" applyFont="1" applyFill="1" applyBorder="1" applyAlignment="1">
      <alignment horizontal="center" vertical="center" wrapText="1"/>
    </xf>
    <xf numFmtId="164" fontId="25" fillId="8" borderId="25" xfId="1" applyNumberFormat="1" applyFont="1" applyFill="1" applyBorder="1" applyAlignment="1">
      <alignment horizontal="center" vertical="center" wrapText="1"/>
    </xf>
    <xf numFmtId="164" fontId="25" fillId="8" borderId="6" xfId="1" applyNumberFormat="1" applyFont="1" applyFill="1" applyBorder="1" applyAlignment="1">
      <alignment horizontal="center" vertical="center" wrapText="1"/>
    </xf>
    <xf numFmtId="164" fontId="37" fillId="9" borderId="13" xfId="1" applyNumberFormat="1" applyFont="1" applyFill="1" applyBorder="1" applyAlignment="1" applyProtection="1">
      <alignment horizontal="center" vertical="center"/>
    </xf>
    <xf numFmtId="164" fontId="37" fillId="9" borderId="14" xfId="1" applyNumberFormat="1" applyFont="1" applyFill="1" applyBorder="1" applyAlignment="1" applyProtection="1">
      <alignment horizontal="center" vertical="center"/>
    </xf>
    <xf numFmtId="164" fontId="37" fillId="9" borderId="8" xfId="1" applyNumberFormat="1" applyFont="1" applyFill="1" applyBorder="1" applyAlignment="1" applyProtection="1">
      <alignment horizontal="center" vertical="center"/>
    </xf>
    <xf numFmtId="164" fontId="25" fillId="8" borderId="13" xfId="1" applyNumberFormat="1" applyFont="1" applyFill="1" applyBorder="1" applyAlignment="1">
      <alignment horizontal="left" vertical="center" wrapText="1"/>
    </xf>
    <xf numFmtId="164" fontId="25" fillId="8" borderId="14" xfId="1" applyNumberFormat="1" applyFont="1" applyFill="1" applyBorder="1" applyAlignment="1">
      <alignment horizontal="left" vertical="center" wrapText="1"/>
    </xf>
    <xf numFmtId="164" fontId="25" fillId="8" borderId="8" xfId="1" applyNumberFormat="1" applyFont="1" applyFill="1" applyBorder="1" applyAlignment="1">
      <alignment horizontal="left" vertical="center" wrapText="1"/>
    </xf>
    <xf numFmtId="164" fontId="8" fillId="9" borderId="3" xfId="1" applyNumberFormat="1" applyFont="1" applyFill="1" applyBorder="1" applyAlignment="1" applyProtection="1">
      <alignment horizontal="center" vertical="center"/>
    </xf>
    <xf numFmtId="164" fontId="8" fillId="9" borderId="13" xfId="1" applyNumberFormat="1" applyFont="1" applyFill="1" applyBorder="1" applyAlignment="1">
      <alignment horizontal="left" vertical="center" wrapText="1"/>
    </xf>
    <xf numFmtId="164" fontId="8" fillId="9" borderId="14" xfId="1" applyNumberFormat="1" applyFont="1" applyFill="1" applyBorder="1" applyAlignment="1">
      <alignment horizontal="left" vertical="center" wrapText="1"/>
    </xf>
    <xf numFmtId="168" fontId="7" fillId="7" borderId="13" xfId="0" applyNumberFormat="1" applyFont="1" applyFill="1" applyBorder="1" applyAlignment="1">
      <alignment horizontal="left" vertical="center"/>
    </xf>
    <xf numFmtId="168" fontId="7" fillId="7" borderId="14" xfId="0" applyNumberFormat="1" applyFont="1" applyFill="1" applyBorder="1" applyAlignment="1">
      <alignment horizontal="left" vertical="center"/>
    </xf>
    <xf numFmtId="168" fontId="7" fillId="7" borderId="8" xfId="0" applyNumberFormat="1" applyFont="1" applyFill="1" applyBorder="1" applyAlignment="1">
      <alignment horizontal="left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164" fontId="8" fillId="5" borderId="13" xfId="1" applyNumberFormat="1" applyFont="1" applyFill="1" applyBorder="1" applyAlignment="1">
      <alignment horizontal="center" vertical="center" wrapText="1"/>
    </xf>
    <xf numFmtId="164" fontId="8" fillId="5" borderId="14" xfId="1" applyNumberFormat="1" applyFont="1" applyFill="1" applyBorder="1" applyAlignment="1">
      <alignment horizontal="center" vertical="center" wrapText="1"/>
    </xf>
    <xf numFmtId="164" fontId="25" fillId="7" borderId="13" xfId="1" applyNumberFormat="1" applyFont="1" applyFill="1" applyBorder="1" applyAlignment="1">
      <alignment horizontal="left" vertical="center" wrapText="1"/>
    </xf>
    <xf numFmtId="164" fontId="25" fillId="7" borderId="14" xfId="1" applyNumberFormat="1" applyFont="1" applyFill="1" applyBorder="1" applyAlignment="1">
      <alignment horizontal="left" vertical="center" wrapText="1"/>
    </xf>
    <xf numFmtId="164" fontId="25" fillId="7" borderId="8" xfId="1" applyNumberFormat="1" applyFont="1" applyFill="1" applyBorder="1" applyAlignment="1">
      <alignment horizontal="left" vertical="center" wrapText="1"/>
    </xf>
    <xf numFmtId="164" fontId="26" fillId="0" borderId="13" xfId="1" applyNumberFormat="1" applyFont="1" applyFill="1" applyBorder="1" applyAlignment="1">
      <alignment horizontal="center" vertical="center" wrapText="1"/>
    </xf>
    <xf numFmtId="164" fontId="26" fillId="0" borderId="14" xfId="1" applyNumberFormat="1" applyFont="1" applyFill="1" applyBorder="1" applyAlignment="1">
      <alignment horizontal="center" vertical="center" wrapText="1"/>
    </xf>
    <xf numFmtId="164" fontId="36" fillId="0" borderId="20" xfId="1" applyNumberFormat="1" applyFont="1" applyFill="1" applyBorder="1" applyAlignment="1">
      <alignment horizontal="center" vertical="center" wrapText="1"/>
    </xf>
    <xf numFmtId="164" fontId="36" fillId="0" borderId="21" xfId="1" applyNumberFormat="1" applyFont="1" applyFill="1" applyBorder="1" applyAlignment="1">
      <alignment horizontal="center" vertical="center" wrapText="1"/>
    </xf>
    <xf numFmtId="164" fontId="36" fillId="0" borderId="24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164" fontId="8" fillId="4" borderId="4" xfId="1" applyNumberFormat="1" applyFont="1" applyFill="1" applyBorder="1" applyAlignment="1">
      <alignment vertical="center" wrapText="1"/>
    </xf>
    <xf numFmtId="0" fontId="8" fillId="4" borderId="19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8" fontId="9" fillId="11" borderId="3" xfId="0" applyNumberFormat="1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vertical="center" wrapText="1"/>
    </xf>
    <xf numFmtId="0" fontId="13" fillId="11" borderId="10" xfId="0" applyFont="1" applyFill="1" applyBorder="1" applyAlignment="1">
      <alignment vertical="center"/>
    </xf>
    <xf numFmtId="169" fontId="6" fillId="6" borderId="3" xfId="0" applyNumberFormat="1" applyFont="1" applyFill="1" applyBorder="1" applyAlignment="1">
      <alignment horizontal="center" vertical="center" wrapText="1"/>
    </xf>
  </cellXfs>
  <cellStyles count="10">
    <cellStyle name="Komma 2" xfId="6" xr:uid="{3C4177FD-640F-4E19-975A-86CEEA47E609}"/>
    <cellStyle name="Komma 2 2" xfId="8" xr:uid="{ACE9E13C-F355-40EF-AE8F-AC1BE617C198}"/>
    <cellStyle name="Normal" xfId="5" xr:uid="{1B3AAE77-0C50-49DE-BD02-4B6DC764F40E}"/>
    <cellStyle name="Standaard" xfId="0" builtinId="0"/>
    <cellStyle name="Standaard 2" xfId="2" xr:uid="{00000000-0005-0000-0000-000002000000}"/>
    <cellStyle name="Standaard 4" xfId="3" xr:uid="{00000000-0005-0000-0000-000003000000}"/>
    <cellStyle name="Standaard 5" xfId="4" xr:uid="{00000000-0005-0000-0000-000004000000}"/>
    <cellStyle name="Valuta" xfId="1" builtinId="4"/>
    <cellStyle name="Valuta 4" xfId="7" xr:uid="{B5963E07-CAD7-4D4E-9C4C-A2096D916F3E}"/>
    <cellStyle name="Valuta 4 2" xfId="9" xr:uid="{8B2009DA-DDE5-4EEF-8BFF-B9A1BC1EF1C6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2B4155"/>
      <color rgb="FFEA9922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AD85-6424-4750-AFA6-1ED8F447DCDD}">
  <sheetPr>
    <pageSetUpPr fitToPage="1"/>
  </sheetPr>
  <dimension ref="A1:F47"/>
  <sheetViews>
    <sheetView showGridLines="0" zoomScaleNormal="100" zoomScaleSheetLayoutView="100" workbookViewId="0">
      <pane ySplit="5" topLeftCell="A6" activePane="bottomLeft" state="frozen"/>
      <selection pane="bottomLeft" sqref="A1:E1"/>
    </sheetView>
  </sheetViews>
  <sheetFormatPr defaultColWidth="9.109375" defaultRowHeight="13.8" x14ac:dyDescent="0.3"/>
  <cols>
    <col min="1" max="1" width="59" style="44" customWidth="1"/>
    <col min="2" max="2" width="42.5546875" style="1" bestFit="1" customWidth="1"/>
    <col min="3" max="4" width="42.5546875" style="1" customWidth="1"/>
    <col min="5" max="5" width="39.33203125" style="2" bestFit="1" customWidth="1"/>
    <col min="6" max="7" width="9.109375" style="44"/>
    <col min="8" max="10" width="9.109375" style="44" customWidth="1"/>
    <col min="11" max="16384" width="9.109375" style="44"/>
  </cols>
  <sheetData>
    <row r="1" spans="1:6" ht="15.6" x14ac:dyDescent="0.3">
      <c r="A1" s="174" t="s">
        <v>0</v>
      </c>
      <c r="B1" s="175"/>
      <c r="C1" s="175"/>
      <c r="D1" s="175"/>
      <c r="E1" s="176"/>
    </row>
    <row r="2" spans="1:6" x14ac:dyDescent="0.3">
      <c r="A2" s="166"/>
      <c r="B2" s="167"/>
      <c r="C2" s="167"/>
      <c r="D2" s="167"/>
      <c r="E2" s="168"/>
    </row>
    <row r="3" spans="1:6" x14ac:dyDescent="0.3">
      <c r="A3" s="169" t="s">
        <v>1</v>
      </c>
      <c r="E3" s="170"/>
    </row>
    <row r="4" spans="1:6" x14ac:dyDescent="0.3">
      <c r="A4" s="171"/>
      <c r="B4" s="172"/>
      <c r="C4" s="172"/>
      <c r="D4" s="172"/>
      <c r="E4" s="173"/>
    </row>
    <row r="5" spans="1:6" s="75" customFormat="1" ht="27.6" x14ac:dyDescent="0.3">
      <c r="A5" s="79" t="s">
        <v>2</v>
      </c>
      <c r="B5" s="80" t="s">
        <v>3</v>
      </c>
      <c r="C5" s="80" t="s">
        <v>4</v>
      </c>
      <c r="D5" s="80" t="s">
        <v>5</v>
      </c>
      <c r="E5" s="80" t="s">
        <v>6</v>
      </c>
    </row>
    <row r="6" spans="1:6" x14ac:dyDescent="0.3">
      <c r="A6" s="71" t="s">
        <v>7</v>
      </c>
      <c r="B6" s="3" t="s">
        <v>8</v>
      </c>
      <c r="C6" s="3" t="s">
        <v>9</v>
      </c>
      <c r="D6" s="3" t="s">
        <v>10</v>
      </c>
      <c r="E6" s="4" t="s">
        <v>11</v>
      </c>
    </row>
    <row r="7" spans="1:6" x14ac:dyDescent="0.3">
      <c r="A7" s="71" t="s">
        <v>12</v>
      </c>
      <c r="B7" s="3" t="s">
        <v>13</v>
      </c>
      <c r="C7" s="3" t="s">
        <v>14</v>
      </c>
      <c r="D7" s="3" t="s">
        <v>15</v>
      </c>
      <c r="E7" s="4" t="s">
        <v>16</v>
      </c>
    </row>
    <row r="8" spans="1:6" ht="27.6" x14ac:dyDescent="0.3">
      <c r="A8" s="74" t="s">
        <v>17</v>
      </c>
      <c r="B8" s="5" t="s">
        <v>18</v>
      </c>
      <c r="C8" s="5">
        <v>218</v>
      </c>
      <c r="D8" s="5">
        <v>223</v>
      </c>
      <c r="E8" s="4">
        <v>73</v>
      </c>
    </row>
    <row r="9" spans="1:6" ht="27.6" x14ac:dyDescent="0.3">
      <c r="A9" s="9" t="s">
        <v>19</v>
      </c>
      <c r="B9" s="6" t="s">
        <v>20</v>
      </c>
      <c r="C9" s="6">
        <v>1676</v>
      </c>
      <c r="D9" s="6">
        <v>847</v>
      </c>
      <c r="E9" s="6">
        <v>728</v>
      </c>
      <c r="F9" s="76"/>
    </row>
    <row r="10" spans="1:6" x14ac:dyDescent="0.3">
      <c r="A10" s="74" t="s">
        <v>21</v>
      </c>
      <c r="B10" s="5" t="s">
        <v>22</v>
      </c>
      <c r="C10" s="5" t="s">
        <v>23</v>
      </c>
      <c r="D10" s="5" t="s">
        <v>23</v>
      </c>
      <c r="E10" s="5" t="s">
        <v>23</v>
      </c>
    </row>
    <row r="11" spans="1:6" ht="27.6" x14ac:dyDescent="0.3">
      <c r="A11" s="74" t="s">
        <v>24</v>
      </c>
      <c r="B11" s="5" t="s">
        <v>155</v>
      </c>
      <c r="C11" s="5" t="s">
        <v>25</v>
      </c>
      <c r="D11" s="5" t="s">
        <v>25</v>
      </c>
      <c r="E11" s="5" t="s">
        <v>25</v>
      </c>
    </row>
    <row r="12" spans="1:6" x14ac:dyDescent="0.3">
      <c r="A12" s="71" t="s">
        <v>26</v>
      </c>
      <c r="B12" s="5" t="s">
        <v>27</v>
      </c>
      <c r="C12" s="5" t="s">
        <v>27</v>
      </c>
      <c r="D12" s="5" t="s">
        <v>27</v>
      </c>
      <c r="E12" s="5" t="s">
        <v>27</v>
      </c>
    </row>
    <row r="13" spans="1:6" ht="27.6" x14ac:dyDescent="0.3">
      <c r="A13" s="71" t="s">
        <v>28</v>
      </c>
      <c r="B13" s="6" t="s">
        <v>160</v>
      </c>
      <c r="C13" s="6" t="s">
        <v>152</v>
      </c>
      <c r="D13" s="6" t="s">
        <v>153</v>
      </c>
      <c r="E13" s="6" t="s">
        <v>154</v>
      </c>
    </row>
    <row r="14" spans="1:6" ht="27.6" x14ac:dyDescent="0.3">
      <c r="A14" s="71" t="s">
        <v>29</v>
      </c>
      <c r="B14" s="6" t="s">
        <v>161</v>
      </c>
      <c r="C14" s="6" t="s">
        <v>162</v>
      </c>
      <c r="D14" s="6" t="s">
        <v>162</v>
      </c>
      <c r="E14" s="6" t="s">
        <v>163</v>
      </c>
    </row>
    <row r="15" spans="1:6" ht="372.6" x14ac:dyDescent="0.3">
      <c r="A15" s="8" t="s">
        <v>30</v>
      </c>
      <c r="B15" s="260" t="s">
        <v>234</v>
      </c>
      <c r="C15" s="260" t="s">
        <v>235</v>
      </c>
      <c r="D15" s="260" t="s">
        <v>237</v>
      </c>
      <c r="E15" s="260" t="s">
        <v>236</v>
      </c>
    </row>
    <row r="16" spans="1:6" x14ac:dyDescent="0.3">
      <c r="A16" s="71" t="s">
        <v>31</v>
      </c>
      <c r="B16" s="6" t="s">
        <v>156</v>
      </c>
      <c r="C16" s="6" t="s">
        <v>156</v>
      </c>
      <c r="D16" s="6" t="s">
        <v>157</v>
      </c>
      <c r="E16" s="139" t="s">
        <v>156</v>
      </c>
    </row>
    <row r="17" spans="1:5" x14ac:dyDescent="0.3">
      <c r="A17" s="74" t="s">
        <v>32</v>
      </c>
      <c r="B17" s="5" t="s">
        <v>27</v>
      </c>
      <c r="C17" s="5" t="s">
        <v>158</v>
      </c>
      <c r="D17" s="5" t="s">
        <v>158</v>
      </c>
      <c r="E17" s="139" t="s">
        <v>27</v>
      </c>
    </row>
    <row r="18" spans="1:5" x14ac:dyDescent="0.3">
      <c r="A18" s="74" t="s">
        <v>33</v>
      </c>
      <c r="B18" s="5" t="s">
        <v>158</v>
      </c>
      <c r="C18" s="5" t="s">
        <v>27</v>
      </c>
      <c r="D18" s="5" t="s">
        <v>27</v>
      </c>
      <c r="E18" s="139" t="s">
        <v>27</v>
      </c>
    </row>
    <row r="19" spans="1:5" x14ac:dyDescent="0.3">
      <c r="A19" s="79" t="s">
        <v>34</v>
      </c>
      <c r="B19" s="81"/>
      <c r="C19" s="81"/>
      <c r="D19" s="81"/>
      <c r="E19" s="82"/>
    </row>
    <row r="20" spans="1:5" ht="41.4" x14ac:dyDescent="0.3">
      <c r="A20" s="9" t="s">
        <v>238</v>
      </c>
      <c r="B20" s="5" t="s">
        <v>233</v>
      </c>
      <c r="C20" s="5" t="s">
        <v>232</v>
      </c>
      <c r="D20" s="5" t="s">
        <v>232</v>
      </c>
      <c r="E20" s="5" t="s">
        <v>232</v>
      </c>
    </row>
    <row r="21" spans="1:5" ht="27.6" x14ac:dyDescent="0.3">
      <c r="A21" s="9" t="s">
        <v>35</v>
      </c>
      <c r="B21" s="5" t="s">
        <v>36</v>
      </c>
      <c r="C21" s="5" t="s">
        <v>36</v>
      </c>
      <c r="D21" s="5" t="s">
        <v>36</v>
      </c>
      <c r="E21" s="5" t="s">
        <v>36</v>
      </c>
    </row>
    <row r="22" spans="1:5" ht="14.25" customHeight="1" x14ac:dyDescent="0.3">
      <c r="A22" s="79" t="s">
        <v>37</v>
      </c>
      <c r="B22" s="81"/>
      <c r="C22" s="81"/>
      <c r="D22" s="81"/>
      <c r="E22" s="82"/>
    </row>
    <row r="23" spans="1:5" ht="14.25" customHeight="1" x14ac:dyDescent="0.3">
      <c r="A23" s="9" t="s">
        <v>38</v>
      </c>
      <c r="B23" s="7">
        <v>18</v>
      </c>
      <c r="C23" s="7">
        <v>18</v>
      </c>
      <c r="D23" s="7">
        <v>18</v>
      </c>
      <c r="E23" s="4">
        <v>18</v>
      </c>
    </row>
    <row r="24" spans="1:5" ht="14.25" customHeight="1" x14ac:dyDescent="0.3">
      <c r="A24" s="9" t="s">
        <v>39</v>
      </c>
      <c r="B24" s="7">
        <v>16</v>
      </c>
      <c r="C24" s="7">
        <v>16</v>
      </c>
      <c r="D24" s="7">
        <v>15</v>
      </c>
      <c r="E24" s="4">
        <v>16</v>
      </c>
    </row>
    <row r="25" spans="1:5" ht="14.25" customHeight="1" x14ac:dyDescent="0.3">
      <c r="A25" s="9" t="s">
        <v>40</v>
      </c>
      <c r="B25" s="7">
        <v>19</v>
      </c>
      <c r="C25" s="7">
        <v>18</v>
      </c>
      <c r="D25" s="7">
        <v>17</v>
      </c>
      <c r="E25" s="4">
        <v>17</v>
      </c>
    </row>
    <row r="26" spans="1:5" ht="14.25" customHeight="1" x14ac:dyDescent="0.3">
      <c r="A26" s="9" t="s">
        <v>41</v>
      </c>
      <c r="B26" s="7">
        <v>19</v>
      </c>
      <c r="C26" s="7">
        <v>19</v>
      </c>
      <c r="D26" s="7">
        <v>19</v>
      </c>
      <c r="E26" s="4">
        <v>19</v>
      </c>
    </row>
    <row r="27" spans="1:5" ht="14.25" customHeight="1" x14ac:dyDescent="0.3">
      <c r="A27" s="9" t="s">
        <v>42</v>
      </c>
      <c r="B27" s="7">
        <v>14</v>
      </c>
      <c r="C27" s="7">
        <v>14</v>
      </c>
      <c r="D27" s="7">
        <v>14</v>
      </c>
      <c r="E27" s="4">
        <v>14</v>
      </c>
    </row>
    <row r="28" spans="1:5" ht="14.25" customHeight="1" x14ac:dyDescent="0.3">
      <c r="A28" s="9" t="s">
        <v>43</v>
      </c>
      <c r="B28" s="7">
        <v>20</v>
      </c>
      <c r="C28" s="7">
        <v>20</v>
      </c>
      <c r="D28" s="7">
        <v>20</v>
      </c>
      <c r="E28" s="4">
        <v>20</v>
      </c>
    </row>
    <row r="29" spans="1:5" ht="14.25" customHeight="1" x14ac:dyDescent="0.3">
      <c r="A29" s="9" t="s">
        <v>44</v>
      </c>
      <c r="B29" s="7">
        <v>9</v>
      </c>
      <c r="C29" s="7">
        <v>9</v>
      </c>
      <c r="D29" s="7">
        <v>9</v>
      </c>
      <c r="E29" s="4">
        <v>5</v>
      </c>
    </row>
    <row r="30" spans="1:5" ht="14.25" customHeight="1" x14ac:dyDescent="0.3">
      <c r="A30" s="9" t="s">
        <v>45</v>
      </c>
      <c r="B30" s="7">
        <v>4</v>
      </c>
      <c r="C30" s="7">
        <v>4</v>
      </c>
      <c r="D30" s="7">
        <v>4</v>
      </c>
      <c r="E30" s="4">
        <v>1</v>
      </c>
    </row>
    <row r="31" spans="1:5" ht="14.25" customHeight="1" x14ac:dyDescent="0.3">
      <c r="A31" s="9" t="s">
        <v>46</v>
      </c>
      <c r="B31" s="7">
        <v>21</v>
      </c>
      <c r="C31" s="7">
        <v>21</v>
      </c>
      <c r="D31" s="7">
        <v>21</v>
      </c>
      <c r="E31" s="4">
        <v>21</v>
      </c>
    </row>
    <row r="32" spans="1:5" ht="14.25" customHeight="1" x14ac:dyDescent="0.3">
      <c r="A32" s="9" t="s">
        <v>47</v>
      </c>
      <c r="B32" s="7">
        <v>19</v>
      </c>
      <c r="C32" s="7">
        <v>19</v>
      </c>
      <c r="D32" s="7">
        <v>19</v>
      </c>
      <c r="E32" s="4">
        <v>19</v>
      </c>
    </row>
    <row r="33" spans="1:5" ht="14.25" customHeight="1" x14ac:dyDescent="0.3">
      <c r="A33" s="9" t="s">
        <v>48</v>
      </c>
      <c r="B33" s="7">
        <v>20</v>
      </c>
      <c r="C33" s="7">
        <v>20</v>
      </c>
      <c r="D33" s="7">
        <v>20</v>
      </c>
      <c r="E33" s="4">
        <v>20</v>
      </c>
    </row>
    <row r="34" spans="1:5" ht="14.25" customHeight="1" x14ac:dyDescent="0.3">
      <c r="A34" s="9" t="s">
        <v>49</v>
      </c>
      <c r="B34" s="7">
        <v>14</v>
      </c>
      <c r="C34" s="7">
        <v>14</v>
      </c>
      <c r="D34" s="7">
        <v>14</v>
      </c>
      <c r="E34" s="4">
        <v>14</v>
      </c>
    </row>
    <row r="35" spans="1:5" x14ac:dyDescent="0.3">
      <c r="A35" s="85" t="s">
        <v>50</v>
      </c>
      <c r="B35" s="86">
        <f>SUM(B23:B34)</f>
        <v>193</v>
      </c>
      <c r="C35" s="86">
        <f t="shared" ref="C35:D35" si="0">SUM(C23:C34)</f>
        <v>192</v>
      </c>
      <c r="D35" s="86">
        <f t="shared" si="0"/>
        <v>190</v>
      </c>
      <c r="E35" s="86">
        <f>SUM(E23:E34)</f>
        <v>184</v>
      </c>
    </row>
    <row r="36" spans="1:5" x14ac:dyDescent="0.3">
      <c r="A36" s="79" t="s">
        <v>51</v>
      </c>
      <c r="B36" s="81"/>
      <c r="C36" s="81"/>
      <c r="D36" s="81"/>
      <c r="E36" s="82"/>
    </row>
    <row r="37" spans="1:5" x14ac:dyDescent="0.3">
      <c r="A37" s="74" t="s">
        <v>52</v>
      </c>
      <c r="B37" s="69">
        <v>4.0599999999999996</v>
      </c>
      <c r="C37" s="69">
        <v>3.61</v>
      </c>
      <c r="D37" s="69">
        <v>3.42</v>
      </c>
      <c r="E37" s="69">
        <v>3.94</v>
      </c>
    </row>
    <row r="38" spans="1:5" x14ac:dyDescent="0.3">
      <c r="A38" s="74" t="s">
        <v>53</v>
      </c>
      <c r="B38" s="70">
        <v>158</v>
      </c>
      <c r="C38" s="70">
        <v>236</v>
      </c>
      <c r="D38" s="70">
        <v>131</v>
      </c>
      <c r="E38" s="70">
        <v>71</v>
      </c>
    </row>
    <row r="39" spans="1:5" x14ac:dyDescent="0.3">
      <c r="A39" s="71" t="s">
        <v>54</v>
      </c>
      <c r="B39" s="72">
        <f t="shared" ref="B39:D39" si="1">(B37*B38)*B35</f>
        <v>123805.63999999998</v>
      </c>
      <c r="C39" s="72">
        <f t="shared" si="1"/>
        <v>163576.31999999998</v>
      </c>
      <c r="D39" s="72">
        <f t="shared" si="1"/>
        <v>85123.8</v>
      </c>
      <c r="E39" s="72">
        <f>(E37*E38)*E35</f>
        <v>51472.160000000003</v>
      </c>
    </row>
    <row r="40" spans="1:5" x14ac:dyDescent="0.3">
      <c r="A40" s="77"/>
      <c r="B40" s="73"/>
      <c r="C40" s="7"/>
      <c r="D40" s="7"/>
      <c r="E40" s="4"/>
    </row>
    <row r="41" spans="1:5" x14ac:dyDescent="0.3">
      <c r="A41" s="79" t="s">
        <v>230</v>
      </c>
      <c r="B41" s="83"/>
      <c r="C41" s="83"/>
      <c r="D41" s="83"/>
      <c r="E41" s="84"/>
    </row>
    <row r="42" spans="1:5" x14ac:dyDescent="0.3">
      <c r="A42" s="87">
        <v>2023</v>
      </c>
      <c r="B42" s="267" t="s">
        <v>231</v>
      </c>
      <c r="C42" s="267" t="s">
        <v>231</v>
      </c>
      <c r="D42" s="267" t="s">
        <v>231</v>
      </c>
      <c r="E42" s="267" t="s">
        <v>231</v>
      </c>
    </row>
    <row r="43" spans="1:5" x14ac:dyDescent="0.3">
      <c r="A43" s="78" t="s">
        <v>55</v>
      </c>
      <c r="B43" s="69">
        <v>67078</v>
      </c>
      <c r="C43" s="69">
        <v>42888</v>
      </c>
      <c r="D43" s="69">
        <v>22344</v>
      </c>
      <c r="E43" s="69">
        <v>44119</v>
      </c>
    </row>
    <row r="44" spans="1:5" x14ac:dyDescent="0.3">
      <c r="A44" s="78" t="s">
        <v>56</v>
      </c>
      <c r="B44" s="69">
        <v>8419</v>
      </c>
      <c r="C44" s="69">
        <v>11389</v>
      </c>
      <c r="D44" s="69">
        <v>5893</v>
      </c>
      <c r="E44" s="69">
        <v>3919</v>
      </c>
    </row>
    <row r="45" spans="1:5" x14ac:dyDescent="0.3">
      <c r="A45" s="87">
        <v>2024</v>
      </c>
      <c r="B45" s="267" t="s">
        <v>231</v>
      </c>
      <c r="C45" s="267" t="s">
        <v>231</v>
      </c>
      <c r="D45" s="267" t="s">
        <v>231</v>
      </c>
      <c r="E45" s="267" t="s">
        <v>231</v>
      </c>
    </row>
    <row r="46" spans="1:5" x14ac:dyDescent="0.3">
      <c r="A46" s="78" t="s">
        <v>55</v>
      </c>
      <c r="B46" s="69">
        <v>69601</v>
      </c>
      <c r="C46" s="69">
        <v>50456</v>
      </c>
      <c r="D46" s="69">
        <v>25188</v>
      </c>
      <c r="E46" s="264">
        <v>47837</v>
      </c>
    </row>
    <row r="47" spans="1:5" x14ac:dyDescent="0.3">
      <c r="A47" s="78" t="s">
        <v>56</v>
      </c>
      <c r="B47" s="69">
        <v>12059</v>
      </c>
      <c r="C47" s="69">
        <v>7795</v>
      </c>
      <c r="D47" s="69">
        <v>7035</v>
      </c>
      <c r="E47" s="264">
        <v>7357</v>
      </c>
    </row>
  </sheetData>
  <mergeCells count="1">
    <mergeCell ref="A1:E1"/>
  </mergeCells>
  <phoneticPr fontId="32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64C7D-FC7B-4DF8-8DCE-78A9B0C4DF5B}">
  <dimension ref="A1:AK27"/>
  <sheetViews>
    <sheetView showGridLines="0" workbookViewId="0">
      <selection activeCell="B1" sqref="B1"/>
    </sheetView>
  </sheetViews>
  <sheetFormatPr defaultRowHeight="10.8" x14ac:dyDescent="0.25"/>
  <cols>
    <col min="1" max="1" width="5.88671875" style="10" customWidth="1"/>
    <col min="2" max="2" width="8.88671875" style="10" customWidth="1"/>
    <col min="3" max="3" width="15.5546875" style="10" bestFit="1" customWidth="1"/>
    <col min="4" max="4" width="12.88671875" style="10" customWidth="1"/>
    <col min="5" max="5" width="11.6640625" style="10" customWidth="1"/>
    <col min="6" max="6" width="11.6640625" style="10" bestFit="1" customWidth="1"/>
    <col min="7" max="7" width="10.5546875" style="10" bestFit="1" customWidth="1"/>
    <col min="8" max="8" width="10.33203125" style="10" bestFit="1" customWidth="1"/>
    <col min="9" max="9" width="15" style="10" bestFit="1" customWidth="1"/>
    <col min="10" max="10" width="29.33203125" style="10" bestFit="1" customWidth="1"/>
    <col min="11" max="11" width="10.44140625" style="10" bestFit="1" customWidth="1"/>
    <col min="12" max="12" width="13.5546875" style="12" bestFit="1" customWidth="1"/>
    <col min="13" max="13" width="8.5546875" style="12" bestFit="1" customWidth="1"/>
    <col min="14" max="14" width="8.33203125" style="10" bestFit="1" customWidth="1"/>
    <col min="15" max="15" width="14.33203125" style="12" customWidth="1"/>
    <col min="16" max="16" width="14.109375" style="10" bestFit="1" customWidth="1"/>
    <col min="17" max="17" width="11.5546875" style="10" bestFit="1" customWidth="1"/>
    <col min="18" max="18" width="13.109375" style="10" bestFit="1" customWidth="1"/>
    <col min="19" max="19" width="10.6640625" style="10" bestFit="1" customWidth="1"/>
    <col min="20" max="20" width="9.88671875" style="10" bestFit="1" customWidth="1"/>
    <col min="21" max="21" width="6.5546875" style="10" bestFit="1" customWidth="1"/>
    <col min="22" max="22" width="20.44140625" style="10" customWidth="1"/>
    <col min="23" max="23" width="17.109375" style="10" customWidth="1"/>
    <col min="24" max="24" width="10" style="10" bestFit="1" customWidth="1"/>
    <col min="25" max="25" width="14.109375" style="10" bestFit="1" customWidth="1"/>
    <col min="26" max="26" width="14.33203125" style="10" bestFit="1" customWidth="1"/>
    <col min="27" max="27" width="17.109375" style="10" customWidth="1"/>
    <col min="28" max="28" width="7" style="10" bestFit="1" customWidth="1"/>
    <col min="29" max="29" width="11.88671875" style="10" bestFit="1" customWidth="1"/>
    <col min="30" max="30" width="18.88671875" style="10" bestFit="1" customWidth="1"/>
    <col min="31" max="31" width="10" style="10" customWidth="1"/>
    <col min="32" max="32" width="10.109375" style="10" bestFit="1" customWidth="1"/>
    <col min="33" max="34" width="11.88671875" style="10" customWidth="1"/>
    <col min="35" max="35" width="12" style="10" customWidth="1"/>
    <col min="36" max="36" width="8.6640625" style="10" bestFit="1" customWidth="1"/>
    <col min="37" max="37" width="11.33203125" style="10" bestFit="1" customWidth="1"/>
    <col min="38" max="260" width="9.109375" style="10"/>
    <col min="261" max="261" width="14" style="10" customWidth="1"/>
    <col min="262" max="262" width="25.5546875" style="10" customWidth="1"/>
    <col min="263" max="263" width="76.109375" style="10" bestFit="1" customWidth="1"/>
    <col min="264" max="264" width="29" style="10" customWidth="1"/>
    <col min="265" max="265" width="28.33203125" style="10" customWidth="1"/>
    <col min="266" max="266" width="29" style="10" customWidth="1"/>
    <col min="267" max="267" width="34.109375" style="10" customWidth="1"/>
    <col min="268" max="268" width="31.44140625" style="10" customWidth="1"/>
    <col min="269" max="269" width="32.6640625" style="10" bestFit="1" customWidth="1"/>
    <col min="270" max="270" width="60" style="10" bestFit="1" customWidth="1"/>
    <col min="271" max="271" width="34" style="10" customWidth="1"/>
    <col min="272" max="272" width="28.44140625" style="10" bestFit="1" customWidth="1"/>
    <col min="273" max="273" width="15.88671875" style="10" bestFit="1" customWidth="1"/>
    <col min="274" max="274" width="14.88671875" style="10" bestFit="1" customWidth="1"/>
    <col min="275" max="275" width="20.44140625" style="10" bestFit="1" customWidth="1"/>
    <col min="276" max="276" width="21.88671875" style="10" bestFit="1" customWidth="1"/>
    <col min="277" max="279" width="9.109375" style="10"/>
    <col min="280" max="283" width="26.44140625" style="10" bestFit="1" customWidth="1"/>
    <col min="284" max="516" width="9.109375" style="10"/>
    <col min="517" max="517" width="14" style="10" customWidth="1"/>
    <col min="518" max="518" width="25.5546875" style="10" customWidth="1"/>
    <col min="519" max="519" width="76.109375" style="10" bestFit="1" customWidth="1"/>
    <col min="520" max="520" width="29" style="10" customWidth="1"/>
    <col min="521" max="521" width="28.33203125" style="10" customWidth="1"/>
    <col min="522" max="522" width="29" style="10" customWidth="1"/>
    <col min="523" max="523" width="34.109375" style="10" customWidth="1"/>
    <col min="524" max="524" width="31.44140625" style="10" customWidth="1"/>
    <col min="525" max="525" width="32.6640625" style="10" bestFit="1" customWidth="1"/>
    <col min="526" max="526" width="60" style="10" bestFit="1" customWidth="1"/>
    <col min="527" max="527" width="34" style="10" customWidth="1"/>
    <col min="528" max="528" width="28.44140625" style="10" bestFit="1" customWidth="1"/>
    <col min="529" max="529" width="15.88671875" style="10" bestFit="1" customWidth="1"/>
    <col min="530" max="530" width="14.88671875" style="10" bestFit="1" customWidth="1"/>
    <col min="531" max="531" width="20.44140625" style="10" bestFit="1" customWidth="1"/>
    <col min="532" max="532" width="21.88671875" style="10" bestFit="1" customWidth="1"/>
    <col min="533" max="535" width="9.109375" style="10"/>
    <col min="536" max="539" width="26.44140625" style="10" bestFit="1" customWidth="1"/>
    <col min="540" max="772" width="9.109375" style="10"/>
    <col min="773" max="773" width="14" style="10" customWidth="1"/>
    <col min="774" max="774" width="25.5546875" style="10" customWidth="1"/>
    <col min="775" max="775" width="76.109375" style="10" bestFit="1" customWidth="1"/>
    <col min="776" max="776" width="29" style="10" customWidth="1"/>
    <col min="777" max="777" width="28.33203125" style="10" customWidth="1"/>
    <col min="778" max="778" width="29" style="10" customWidth="1"/>
    <col min="779" max="779" width="34.109375" style="10" customWidth="1"/>
    <col min="780" max="780" width="31.44140625" style="10" customWidth="1"/>
    <col min="781" max="781" width="32.6640625" style="10" bestFit="1" customWidth="1"/>
    <col min="782" max="782" width="60" style="10" bestFit="1" customWidth="1"/>
    <col min="783" max="783" width="34" style="10" customWidth="1"/>
    <col min="784" max="784" width="28.44140625" style="10" bestFit="1" customWidth="1"/>
    <col min="785" max="785" width="15.88671875" style="10" bestFit="1" customWidth="1"/>
    <col min="786" max="786" width="14.88671875" style="10" bestFit="1" customWidth="1"/>
    <col min="787" max="787" width="20.44140625" style="10" bestFit="1" customWidth="1"/>
    <col min="788" max="788" width="21.88671875" style="10" bestFit="1" customWidth="1"/>
    <col min="789" max="791" width="9.109375" style="10"/>
    <col min="792" max="795" width="26.44140625" style="10" bestFit="1" customWidth="1"/>
    <col min="796" max="1028" width="9.109375" style="10"/>
    <col min="1029" max="1029" width="14" style="10" customWidth="1"/>
    <col min="1030" max="1030" width="25.5546875" style="10" customWidth="1"/>
    <col min="1031" max="1031" width="76.109375" style="10" bestFit="1" customWidth="1"/>
    <col min="1032" max="1032" width="29" style="10" customWidth="1"/>
    <col min="1033" max="1033" width="28.33203125" style="10" customWidth="1"/>
    <col min="1034" max="1034" width="29" style="10" customWidth="1"/>
    <col min="1035" max="1035" width="34.109375" style="10" customWidth="1"/>
    <col min="1036" max="1036" width="31.44140625" style="10" customWidth="1"/>
    <col min="1037" max="1037" width="32.6640625" style="10" bestFit="1" customWidth="1"/>
    <col min="1038" max="1038" width="60" style="10" bestFit="1" customWidth="1"/>
    <col min="1039" max="1039" width="34" style="10" customWidth="1"/>
    <col min="1040" max="1040" width="28.44140625" style="10" bestFit="1" customWidth="1"/>
    <col min="1041" max="1041" width="15.88671875" style="10" bestFit="1" customWidth="1"/>
    <col min="1042" max="1042" width="14.88671875" style="10" bestFit="1" customWidth="1"/>
    <col min="1043" max="1043" width="20.44140625" style="10" bestFit="1" customWidth="1"/>
    <col min="1044" max="1044" width="21.88671875" style="10" bestFit="1" customWidth="1"/>
    <col min="1045" max="1047" width="9.109375" style="10"/>
    <col min="1048" max="1051" width="26.44140625" style="10" bestFit="1" customWidth="1"/>
    <col min="1052" max="1284" width="9.109375" style="10"/>
    <col min="1285" max="1285" width="14" style="10" customWidth="1"/>
    <col min="1286" max="1286" width="25.5546875" style="10" customWidth="1"/>
    <col min="1287" max="1287" width="76.109375" style="10" bestFit="1" customWidth="1"/>
    <col min="1288" max="1288" width="29" style="10" customWidth="1"/>
    <col min="1289" max="1289" width="28.33203125" style="10" customWidth="1"/>
    <col min="1290" max="1290" width="29" style="10" customWidth="1"/>
    <col min="1291" max="1291" width="34.109375" style="10" customWidth="1"/>
    <col min="1292" max="1292" width="31.44140625" style="10" customWidth="1"/>
    <col min="1293" max="1293" width="32.6640625" style="10" bestFit="1" customWidth="1"/>
    <col min="1294" max="1294" width="60" style="10" bestFit="1" customWidth="1"/>
    <col min="1295" max="1295" width="34" style="10" customWidth="1"/>
    <col min="1296" max="1296" width="28.44140625" style="10" bestFit="1" customWidth="1"/>
    <col min="1297" max="1297" width="15.88671875" style="10" bestFit="1" customWidth="1"/>
    <col min="1298" max="1298" width="14.88671875" style="10" bestFit="1" customWidth="1"/>
    <col min="1299" max="1299" width="20.44140625" style="10" bestFit="1" customWidth="1"/>
    <col min="1300" max="1300" width="21.88671875" style="10" bestFit="1" customWidth="1"/>
    <col min="1301" max="1303" width="9.109375" style="10"/>
    <col min="1304" max="1307" width="26.44140625" style="10" bestFit="1" customWidth="1"/>
    <col min="1308" max="1540" width="9.109375" style="10"/>
    <col min="1541" max="1541" width="14" style="10" customWidth="1"/>
    <col min="1542" max="1542" width="25.5546875" style="10" customWidth="1"/>
    <col min="1543" max="1543" width="76.109375" style="10" bestFit="1" customWidth="1"/>
    <col min="1544" max="1544" width="29" style="10" customWidth="1"/>
    <col min="1545" max="1545" width="28.33203125" style="10" customWidth="1"/>
    <col min="1546" max="1546" width="29" style="10" customWidth="1"/>
    <col min="1547" max="1547" width="34.109375" style="10" customWidth="1"/>
    <col min="1548" max="1548" width="31.44140625" style="10" customWidth="1"/>
    <col min="1549" max="1549" width="32.6640625" style="10" bestFit="1" customWidth="1"/>
    <col min="1550" max="1550" width="60" style="10" bestFit="1" customWidth="1"/>
    <col min="1551" max="1551" width="34" style="10" customWidth="1"/>
    <col min="1552" max="1552" width="28.44140625" style="10" bestFit="1" customWidth="1"/>
    <col min="1553" max="1553" width="15.88671875" style="10" bestFit="1" customWidth="1"/>
    <col min="1554" max="1554" width="14.88671875" style="10" bestFit="1" customWidth="1"/>
    <col min="1555" max="1555" width="20.44140625" style="10" bestFit="1" customWidth="1"/>
    <col min="1556" max="1556" width="21.88671875" style="10" bestFit="1" customWidth="1"/>
    <col min="1557" max="1559" width="9.109375" style="10"/>
    <col min="1560" max="1563" width="26.44140625" style="10" bestFit="1" customWidth="1"/>
    <col min="1564" max="1796" width="9.109375" style="10"/>
    <col min="1797" max="1797" width="14" style="10" customWidth="1"/>
    <col min="1798" max="1798" width="25.5546875" style="10" customWidth="1"/>
    <col min="1799" max="1799" width="76.109375" style="10" bestFit="1" customWidth="1"/>
    <col min="1800" max="1800" width="29" style="10" customWidth="1"/>
    <col min="1801" max="1801" width="28.33203125" style="10" customWidth="1"/>
    <col min="1802" max="1802" width="29" style="10" customWidth="1"/>
    <col min="1803" max="1803" width="34.109375" style="10" customWidth="1"/>
    <col min="1804" max="1804" width="31.44140625" style="10" customWidth="1"/>
    <col min="1805" max="1805" width="32.6640625" style="10" bestFit="1" customWidth="1"/>
    <col min="1806" max="1806" width="60" style="10" bestFit="1" customWidth="1"/>
    <col min="1807" max="1807" width="34" style="10" customWidth="1"/>
    <col min="1808" max="1808" width="28.44140625" style="10" bestFit="1" customWidth="1"/>
    <col min="1809" max="1809" width="15.88671875" style="10" bestFit="1" customWidth="1"/>
    <col min="1810" max="1810" width="14.88671875" style="10" bestFit="1" customWidth="1"/>
    <col min="1811" max="1811" width="20.44140625" style="10" bestFit="1" customWidth="1"/>
    <col min="1812" max="1812" width="21.88671875" style="10" bestFit="1" customWidth="1"/>
    <col min="1813" max="1815" width="9.109375" style="10"/>
    <col min="1816" max="1819" width="26.44140625" style="10" bestFit="1" customWidth="1"/>
    <col min="1820" max="2052" width="9.109375" style="10"/>
    <col min="2053" max="2053" width="14" style="10" customWidth="1"/>
    <col min="2054" max="2054" width="25.5546875" style="10" customWidth="1"/>
    <col min="2055" max="2055" width="76.109375" style="10" bestFit="1" customWidth="1"/>
    <col min="2056" max="2056" width="29" style="10" customWidth="1"/>
    <col min="2057" max="2057" width="28.33203125" style="10" customWidth="1"/>
    <col min="2058" max="2058" width="29" style="10" customWidth="1"/>
    <col min="2059" max="2059" width="34.109375" style="10" customWidth="1"/>
    <col min="2060" max="2060" width="31.44140625" style="10" customWidth="1"/>
    <col min="2061" max="2061" width="32.6640625" style="10" bestFit="1" customWidth="1"/>
    <col min="2062" max="2062" width="60" style="10" bestFit="1" customWidth="1"/>
    <col min="2063" max="2063" width="34" style="10" customWidth="1"/>
    <col min="2064" max="2064" width="28.44140625" style="10" bestFit="1" customWidth="1"/>
    <col min="2065" max="2065" width="15.88671875" style="10" bestFit="1" customWidth="1"/>
    <col min="2066" max="2066" width="14.88671875" style="10" bestFit="1" customWidth="1"/>
    <col min="2067" max="2067" width="20.44140625" style="10" bestFit="1" customWidth="1"/>
    <col min="2068" max="2068" width="21.88671875" style="10" bestFit="1" customWidth="1"/>
    <col min="2069" max="2071" width="9.109375" style="10"/>
    <col min="2072" max="2075" width="26.44140625" style="10" bestFit="1" customWidth="1"/>
    <col min="2076" max="2308" width="9.109375" style="10"/>
    <col min="2309" max="2309" width="14" style="10" customWidth="1"/>
    <col min="2310" max="2310" width="25.5546875" style="10" customWidth="1"/>
    <col min="2311" max="2311" width="76.109375" style="10" bestFit="1" customWidth="1"/>
    <col min="2312" max="2312" width="29" style="10" customWidth="1"/>
    <col min="2313" max="2313" width="28.33203125" style="10" customWidth="1"/>
    <col min="2314" max="2314" width="29" style="10" customWidth="1"/>
    <col min="2315" max="2315" width="34.109375" style="10" customWidth="1"/>
    <col min="2316" max="2316" width="31.44140625" style="10" customWidth="1"/>
    <col min="2317" max="2317" width="32.6640625" style="10" bestFit="1" customWidth="1"/>
    <col min="2318" max="2318" width="60" style="10" bestFit="1" customWidth="1"/>
    <col min="2319" max="2319" width="34" style="10" customWidth="1"/>
    <col min="2320" max="2320" width="28.44140625" style="10" bestFit="1" customWidth="1"/>
    <col min="2321" max="2321" width="15.88671875" style="10" bestFit="1" customWidth="1"/>
    <col min="2322" max="2322" width="14.88671875" style="10" bestFit="1" customWidth="1"/>
    <col min="2323" max="2323" width="20.44140625" style="10" bestFit="1" customWidth="1"/>
    <col min="2324" max="2324" width="21.88671875" style="10" bestFit="1" customWidth="1"/>
    <col min="2325" max="2327" width="9.109375" style="10"/>
    <col min="2328" max="2331" width="26.44140625" style="10" bestFit="1" customWidth="1"/>
    <col min="2332" max="2564" width="9.109375" style="10"/>
    <col min="2565" max="2565" width="14" style="10" customWidth="1"/>
    <col min="2566" max="2566" width="25.5546875" style="10" customWidth="1"/>
    <col min="2567" max="2567" width="76.109375" style="10" bestFit="1" customWidth="1"/>
    <col min="2568" max="2568" width="29" style="10" customWidth="1"/>
    <col min="2569" max="2569" width="28.33203125" style="10" customWidth="1"/>
    <col min="2570" max="2570" width="29" style="10" customWidth="1"/>
    <col min="2571" max="2571" width="34.109375" style="10" customWidth="1"/>
    <col min="2572" max="2572" width="31.44140625" style="10" customWidth="1"/>
    <col min="2573" max="2573" width="32.6640625" style="10" bestFit="1" customWidth="1"/>
    <col min="2574" max="2574" width="60" style="10" bestFit="1" customWidth="1"/>
    <col min="2575" max="2575" width="34" style="10" customWidth="1"/>
    <col min="2576" max="2576" width="28.44140625" style="10" bestFit="1" customWidth="1"/>
    <col min="2577" max="2577" width="15.88671875" style="10" bestFit="1" customWidth="1"/>
    <col min="2578" max="2578" width="14.88671875" style="10" bestFit="1" customWidth="1"/>
    <col min="2579" max="2579" width="20.44140625" style="10" bestFit="1" customWidth="1"/>
    <col min="2580" max="2580" width="21.88671875" style="10" bestFit="1" customWidth="1"/>
    <col min="2581" max="2583" width="9.109375" style="10"/>
    <col min="2584" max="2587" width="26.44140625" style="10" bestFit="1" customWidth="1"/>
    <col min="2588" max="2820" width="9.109375" style="10"/>
    <col min="2821" max="2821" width="14" style="10" customWidth="1"/>
    <col min="2822" max="2822" width="25.5546875" style="10" customWidth="1"/>
    <col min="2823" max="2823" width="76.109375" style="10" bestFit="1" customWidth="1"/>
    <col min="2824" max="2824" width="29" style="10" customWidth="1"/>
    <col min="2825" max="2825" width="28.33203125" style="10" customWidth="1"/>
    <col min="2826" max="2826" width="29" style="10" customWidth="1"/>
    <col min="2827" max="2827" width="34.109375" style="10" customWidth="1"/>
    <col min="2828" max="2828" width="31.44140625" style="10" customWidth="1"/>
    <col min="2829" max="2829" width="32.6640625" style="10" bestFit="1" customWidth="1"/>
    <col min="2830" max="2830" width="60" style="10" bestFit="1" customWidth="1"/>
    <col min="2831" max="2831" width="34" style="10" customWidth="1"/>
    <col min="2832" max="2832" width="28.44140625" style="10" bestFit="1" customWidth="1"/>
    <col min="2833" max="2833" width="15.88671875" style="10" bestFit="1" customWidth="1"/>
    <col min="2834" max="2834" width="14.88671875" style="10" bestFit="1" customWidth="1"/>
    <col min="2835" max="2835" width="20.44140625" style="10" bestFit="1" customWidth="1"/>
    <col min="2836" max="2836" width="21.88671875" style="10" bestFit="1" customWidth="1"/>
    <col min="2837" max="2839" width="9.109375" style="10"/>
    <col min="2840" max="2843" width="26.44140625" style="10" bestFit="1" customWidth="1"/>
    <col min="2844" max="3076" width="9.109375" style="10"/>
    <col min="3077" max="3077" width="14" style="10" customWidth="1"/>
    <col min="3078" max="3078" width="25.5546875" style="10" customWidth="1"/>
    <col min="3079" max="3079" width="76.109375" style="10" bestFit="1" customWidth="1"/>
    <col min="3080" max="3080" width="29" style="10" customWidth="1"/>
    <col min="3081" max="3081" width="28.33203125" style="10" customWidth="1"/>
    <col min="3082" max="3082" width="29" style="10" customWidth="1"/>
    <col min="3083" max="3083" width="34.109375" style="10" customWidth="1"/>
    <col min="3084" max="3084" width="31.44140625" style="10" customWidth="1"/>
    <col min="3085" max="3085" width="32.6640625" style="10" bestFit="1" customWidth="1"/>
    <col min="3086" max="3086" width="60" style="10" bestFit="1" customWidth="1"/>
    <col min="3087" max="3087" width="34" style="10" customWidth="1"/>
    <col min="3088" max="3088" width="28.44140625" style="10" bestFit="1" customWidth="1"/>
    <col min="3089" max="3089" width="15.88671875" style="10" bestFit="1" customWidth="1"/>
    <col min="3090" max="3090" width="14.88671875" style="10" bestFit="1" customWidth="1"/>
    <col min="3091" max="3091" width="20.44140625" style="10" bestFit="1" customWidth="1"/>
    <col min="3092" max="3092" width="21.88671875" style="10" bestFit="1" customWidth="1"/>
    <col min="3093" max="3095" width="9.109375" style="10"/>
    <col min="3096" max="3099" width="26.44140625" style="10" bestFit="1" customWidth="1"/>
    <col min="3100" max="3332" width="9.109375" style="10"/>
    <col min="3333" max="3333" width="14" style="10" customWidth="1"/>
    <col min="3334" max="3334" width="25.5546875" style="10" customWidth="1"/>
    <col min="3335" max="3335" width="76.109375" style="10" bestFit="1" customWidth="1"/>
    <col min="3336" max="3336" width="29" style="10" customWidth="1"/>
    <col min="3337" max="3337" width="28.33203125" style="10" customWidth="1"/>
    <col min="3338" max="3338" width="29" style="10" customWidth="1"/>
    <col min="3339" max="3339" width="34.109375" style="10" customWidth="1"/>
    <col min="3340" max="3340" width="31.44140625" style="10" customWidth="1"/>
    <col min="3341" max="3341" width="32.6640625" style="10" bestFit="1" customWidth="1"/>
    <col min="3342" max="3342" width="60" style="10" bestFit="1" customWidth="1"/>
    <col min="3343" max="3343" width="34" style="10" customWidth="1"/>
    <col min="3344" max="3344" width="28.44140625" style="10" bestFit="1" customWidth="1"/>
    <col min="3345" max="3345" width="15.88671875" style="10" bestFit="1" customWidth="1"/>
    <col min="3346" max="3346" width="14.88671875" style="10" bestFit="1" customWidth="1"/>
    <col min="3347" max="3347" width="20.44140625" style="10" bestFit="1" customWidth="1"/>
    <col min="3348" max="3348" width="21.88671875" style="10" bestFit="1" customWidth="1"/>
    <col min="3349" max="3351" width="9.109375" style="10"/>
    <col min="3352" max="3355" width="26.44140625" style="10" bestFit="1" customWidth="1"/>
    <col min="3356" max="3588" width="9.109375" style="10"/>
    <col min="3589" max="3589" width="14" style="10" customWidth="1"/>
    <col min="3590" max="3590" width="25.5546875" style="10" customWidth="1"/>
    <col min="3591" max="3591" width="76.109375" style="10" bestFit="1" customWidth="1"/>
    <col min="3592" max="3592" width="29" style="10" customWidth="1"/>
    <col min="3593" max="3593" width="28.33203125" style="10" customWidth="1"/>
    <col min="3594" max="3594" width="29" style="10" customWidth="1"/>
    <col min="3595" max="3595" width="34.109375" style="10" customWidth="1"/>
    <col min="3596" max="3596" width="31.44140625" style="10" customWidth="1"/>
    <col min="3597" max="3597" width="32.6640625" style="10" bestFit="1" customWidth="1"/>
    <col min="3598" max="3598" width="60" style="10" bestFit="1" customWidth="1"/>
    <col min="3599" max="3599" width="34" style="10" customWidth="1"/>
    <col min="3600" max="3600" width="28.44140625" style="10" bestFit="1" customWidth="1"/>
    <col min="3601" max="3601" width="15.88671875" style="10" bestFit="1" customWidth="1"/>
    <col min="3602" max="3602" width="14.88671875" style="10" bestFit="1" customWidth="1"/>
    <col min="3603" max="3603" width="20.44140625" style="10" bestFit="1" customWidth="1"/>
    <col min="3604" max="3604" width="21.88671875" style="10" bestFit="1" customWidth="1"/>
    <col min="3605" max="3607" width="9.109375" style="10"/>
    <col min="3608" max="3611" width="26.44140625" style="10" bestFit="1" customWidth="1"/>
    <col min="3612" max="3844" width="9.109375" style="10"/>
    <col min="3845" max="3845" width="14" style="10" customWidth="1"/>
    <col min="3846" max="3846" width="25.5546875" style="10" customWidth="1"/>
    <col min="3847" max="3847" width="76.109375" style="10" bestFit="1" customWidth="1"/>
    <col min="3848" max="3848" width="29" style="10" customWidth="1"/>
    <col min="3849" max="3849" width="28.33203125" style="10" customWidth="1"/>
    <col min="3850" max="3850" width="29" style="10" customWidth="1"/>
    <col min="3851" max="3851" width="34.109375" style="10" customWidth="1"/>
    <col min="3852" max="3852" width="31.44140625" style="10" customWidth="1"/>
    <col min="3853" max="3853" width="32.6640625" style="10" bestFit="1" customWidth="1"/>
    <col min="3854" max="3854" width="60" style="10" bestFit="1" customWidth="1"/>
    <col min="3855" max="3855" width="34" style="10" customWidth="1"/>
    <col min="3856" max="3856" width="28.44140625" style="10" bestFit="1" customWidth="1"/>
    <col min="3857" max="3857" width="15.88671875" style="10" bestFit="1" customWidth="1"/>
    <col min="3858" max="3858" width="14.88671875" style="10" bestFit="1" customWidth="1"/>
    <col min="3859" max="3859" width="20.44140625" style="10" bestFit="1" customWidth="1"/>
    <col min="3860" max="3860" width="21.88671875" style="10" bestFit="1" customWidth="1"/>
    <col min="3861" max="3863" width="9.109375" style="10"/>
    <col min="3864" max="3867" width="26.44140625" style="10" bestFit="1" customWidth="1"/>
    <col min="3868" max="4100" width="9.109375" style="10"/>
    <col min="4101" max="4101" width="14" style="10" customWidth="1"/>
    <col min="4102" max="4102" width="25.5546875" style="10" customWidth="1"/>
    <col min="4103" max="4103" width="76.109375" style="10" bestFit="1" customWidth="1"/>
    <col min="4104" max="4104" width="29" style="10" customWidth="1"/>
    <col min="4105" max="4105" width="28.33203125" style="10" customWidth="1"/>
    <col min="4106" max="4106" width="29" style="10" customWidth="1"/>
    <col min="4107" max="4107" width="34.109375" style="10" customWidth="1"/>
    <col min="4108" max="4108" width="31.44140625" style="10" customWidth="1"/>
    <col min="4109" max="4109" width="32.6640625" style="10" bestFit="1" customWidth="1"/>
    <col min="4110" max="4110" width="60" style="10" bestFit="1" customWidth="1"/>
    <col min="4111" max="4111" width="34" style="10" customWidth="1"/>
    <col min="4112" max="4112" width="28.44140625" style="10" bestFit="1" customWidth="1"/>
    <col min="4113" max="4113" width="15.88671875" style="10" bestFit="1" customWidth="1"/>
    <col min="4114" max="4114" width="14.88671875" style="10" bestFit="1" customWidth="1"/>
    <col min="4115" max="4115" width="20.44140625" style="10" bestFit="1" customWidth="1"/>
    <col min="4116" max="4116" width="21.88671875" style="10" bestFit="1" customWidth="1"/>
    <col min="4117" max="4119" width="9.109375" style="10"/>
    <col min="4120" max="4123" width="26.44140625" style="10" bestFit="1" customWidth="1"/>
    <col min="4124" max="4356" width="9.109375" style="10"/>
    <col min="4357" max="4357" width="14" style="10" customWidth="1"/>
    <col min="4358" max="4358" width="25.5546875" style="10" customWidth="1"/>
    <col min="4359" max="4359" width="76.109375" style="10" bestFit="1" customWidth="1"/>
    <col min="4360" max="4360" width="29" style="10" customWidth="1"/>
    <col min="4361" max="4361" width="28.33203125" style="10" customWidth="1"/>
    <col min="4362" max="4362" width="29" style="10" customWidth="1"/>
    <col min="4363" max="4363" width="34.109375" style="10" customWidth="1"/>
    <col min="4364" max="4364" width="31.44140625" style="10" customWidth="1"/>
    <col min="4365" max="4365" width="32.6640625" style="10" bestFit="1" customWidth="1"/>
    <col min="4366" max="4366" width="60" style="10" bestFit="1" customWidth="1"/>
    <col min="4367" max="4367" width="34" style="10" customWidth="1"/>
    <col min="4368" max="4368" width="28.44140625" style="10" bestFit="1" customWidth="1"/>
    <col min="4369" max="4369" width="15.88671875" style="10" bestFit="1" customWidth="1"/>
    <col min="4370" max="4370" width="14.88671875" style="10" bestFit="1" customWidth="1"/>
    <col min="4371" max="4371" width="20.44140625" style="10" bestFit="1" customWidth="1"/>
    <col min="4372" max="4372" width="21.88671875" style="10" bestFit="1" customWidth="1"/>
    <col min="4373" max="4375" width="9.109375" style="10"/>
    <col min="4376" max="4379" width="26.44140625" style="10" bestFit="1" customWidth="1"/>
    <col min="4380" max="4612" width="9.109375" style="10"/>
    <col min="4613" max="4613" width="14" style="10" customWidth="1"/>
    <col min="4614" max="4614" width="25.5546875" style="10" customWidth="1"/>
    <col min="4615" max="4615" width="76.109375" style="10" bestFit="1" customWidth="1"/>
    <col min="4616" max="4616" width="29" style="10" customWidth="1"/>
    <col min="4617" max="4617" width="28.33203125" style="10" customWidth="1"/>
    <col min="4618" max="4618" width="29" style="10" customWidth="1"/>
    <col min="4619" max="4619" width="34.109375" style="10" customWidth="1"/>
    <col min="4620" max="4620" width="31.44140625" style="10" customWidth="1"/>
    <col min="4621" max="4621" width="32.6640625" style="10" bestFit="1" customWidth="1"/>
    <col min="4622" max="4622" width="60" style="10" bestFit="1" customWidth="1"/>
    <col min="4623" max="4623" width="34" style="10" customWidth="1"/>
    <col min="4624" max="4624" width="28.44140625" style="10" bestFit="1" customWidth="1"/>
    <col min="4625" max="4625" width="15.88671875" style="10" bestFit="1" customWidth="1"/>
    <col min="4626" max="4626" width="14.88671875" style="10" bestFit="1" customWidth="1"/>
    <col min="4627" max="4627" width="20.44140625" style="10" bestFit="1" customWidth="1"/>
    <col min="4628" max="4628" width="21.88671875" style="10" bestFit="1" customWidth="1"/>
    <col min="4629" max="4631" width="9.109375" style="10"/>
    <col min="4632" max="4635" width="26.44140625" style="10" bestFit="1" customWidth="1"/>
    <col min="4636" max="4868" width="9.109375" style="10"/>
    <col min="4869" max="4869" width="14" style="10" customWidth="1"/>
    <col min="4870" max="4870" width="25.5546875" style="10" customWidth="1"/>
    <col min="4871" max="4871" width="76.109375" style="10" bestFit="1" customWidth="1"/>
    <col min="4872" max="4872" width="29" style="10" customWidth="1"/>
    <col min="4873" max="4873" width="28.33203125" style="10" customWidth="1"/>
    <col min="4874" max="4874" width="29" style="10" customWidth="1"/>
    <col min="4875" max="4875" width="34.109375" style="10" customWidth="1"/>
    <col min="4876" max="4876" width="31.44140625" style="10" customWidth="1"/>
    <col min="4877" max="4877" width="32.6640625" style="10" bestFit="1" customWidth="1"/>
    <col min="4878" max="4878" width="60" style="10" bestFit="1" customWidth="1"/>
    <col min="4879" max="4879" width="34" style="10" customWidth="1"/>
    <col min="4880" max="4880" width="28.44140625" style="10" bestFit="1" customWidth="1"/>
    <col min="4881" max="4881" width="15.88671875" style="10" bestFit="1" customWidth="1"/>
    <col min="4882" max="4882" width="14.88671875" style="10" bestFit="1" customWidth="1"/>
    <col min="4883" max="4883" width="20.44140625" style="10" bestFit="1" customWidth="1"/>
    <col min="4884" max="4884" width="21.88671875" style="10" bestFit="1" customWidth="1"/>
    <col min="4885" max="4887" width="9.109375" style="10"/>
    <col min="4888" max="4891" width="26.44140625" style="10" bestFit="1" customWidth="1"/>
    <col min="4892" max="5124" width="9.109375" style="10"/>
    <col min="5125" max="5125" width="14" style="10" customWidth="1"/>
    <col min="5126" max="5126" width="25.5546875" style="10" customWidth="1"/>
    <col min="5127" max="5127" width="76.109375" style="10" bestFit="1" customWidth="1"/>
    <col min="5128" max="5128" width="29" style="10" customWidth="1"/>
    <col min="5129" max="5129" width="28.33203125" style="10" customWidth="1"/>
    <col min="5130" max="5130" width="29" style="10" customWidth="1"/>
    <col min="5131" max="5131" width="34.109375" style="10" customWidth="1"/>
    <col min="5132" max="5132" width="31.44140625" style="10" customWidth="1"/>
    <col min="5133" max="5133" width="32.6640625" style="10" bestFit="1" customWidth="1"/>
    <col min="5134" max="5134" width="60" style="10" bestFit="1" customWidth="1"/>
    <col min="5135" max="5135" width="34" style="10" customWidth="1"/>
    <col min="5136" max="5136" width="28.44140625" style="10" bestFit="1" customWidth="1"/>
    <col min="5137" max="5137" width="15.88671875" style="10" bestFit="1" customWidth="1"/>
    <col min="5138" max="5138" width="14.88671875" style="10" bestFit="1" customWidth="1"/>
    <col min="5139" max="5139" width="20.44140625" style="10" bestFit="1" customWidth="1"/>
    <col min="5140" max="5140" width="21.88671875" style="10" bestFit="1" customWidth="1"/>
    <col min="5141" max="5143" width="9.109375" style="10"/>
    <col min="5144" max="5147" width="26.44140625" style="10" bestFit="1" customWidth="1"/>
    <col min="5148" max="5380" width="9.109375" style="10"/>
    <col min="5381" max="5381" width="14" style="10" customWidth="1"/>
    <col min="5382" max="5382" width="25.5546875" style="10" customWidth="1"/>
    <col min="5383" max="5383" width="76.109375" style="10" bestFit="1" customWidth="1"/>
    <col min="5384" max="5384" width="29" style="10" customWidth="1"/>
    <col min="5385" max="5385" width="28.33203125" style="10" customWidth="1"/>
    <col min="5386" max="5386" width="29" style="10" customWidth="1"/>
    <col min="5387" max="5387" width="34.109375" style="10" customWidth="1"/>
    <col min="5388" max="5388" width="31.44140625" style="10" customWidth="1"/>
    <col min="5389" max="5389" width="32.6640625" style="10" bestFit="1" customWidth="1"/>
    <col min="5390" max="5390" width="60" style="10" bestFit="1" customWidth="1"/>
    <col min="5391" max="5391" width="34" style="10" customWidth="1"/>
    <col min="5392" max="5392" width="28.44140625" style="10" bestFit="1" customWidth="1"/>
    <col min="5393" max="5393" width="15.88671875" style="10" bestFit="1" customWidth="1"/>
    <col min="5394" max="5394" width="14.88671875" style="10" bestFit="1" customWidth="1"/>
    <col min="5395" max="5395" width="20.44140625" style="10" bestFit="1" customWidth="1"/>
    <col min="5396" max="5396" width="21.88671875" style="10" bestFit="1" customWidth="1"/>
    <col min="5397" max="5399" width="9.109375" style="10"/>
    <col min="5400" max="5403" width="26.44140625" style="10" bestFit="1" customWidth="1"/>
    <col min="5404" max="5636" width="9.109375" style="10"/>
    <col min="5637" max="5637" width="14" style="10" customWidth="1"/>
    <col min="5638" max="5638" width="25.5546875" style="10" customWidth="1"/>
    <col min="5639" max="5639" width="76.109375" style="10" bestFit="1" customWidth="1"/>
    <col min="5640" max="5640" width="29" style="10" customWidth="1"/>
    <col min="5641" max="5641" width="28.33203125" style="10" customWidth="1"/>
    <col min="5642" max="5642" width="29" style="10" customWidth="1"/>
    <col min="5643" max="5643" width="34.109375" style="10" customWidth="1"/>
    <col min="5644" max="5644" width="31.44140625" style="10" customWidth="1"/>
    <col min="5645" max="5645" width="32.6640625" style="10" bestFit="1" customWidth="1"/>
    <col min="5646" max="5646" width="60" style="10" bestFit="1" customWidth="1"/>
    <col min="5647" max="5647" width="34" style="10" customWidth="1"/>
    <col min="5648" max="5648" width="28.44140625" style="10" bestFit="1" customWidth="1"/>
    <col min="5649" max="5649" width="15.88671875" style="10" bestFit="1" customWidth="1"/>
    <col min="5650" max="5650" width="14.88671875" style="10" bestFit="1" customWidth="1"/>
    <col min="5651" max="5651" width="20.44140625" style="10" bestFit="1" customWidth="1"/>
    <col min="5652" max="5652" width="21.88671875" style="10" bestFit="1" customWidth="1"/>
    <col min="5653" max="5655" width="9.109375" style="10"/>
    <col min="5656" max="5659" width="26.44140625" style="10" bestFit="1" customWidth="1"/>
    <col min="5660" max="5892" width="9.109375" style="10"/>
    <col min="5893" max="5893" width="14" style="10" customWidth="1"/>
    <col min="5894" max="5894" width="25.5546875" style="10" customWidth="1"/>
    <col min="5895" max="5895" width="76.109375" style="10" bestFit="1" customWidth="1"/>
    <col min="5896" max="5896" width="29" style="10" customWidth="1"/>
    <col min="5897" max="5897" width="28.33203125" style="10" customWidth="1"/>
    <col min="5898" max="5898" width="29" style="10" customWidth="1"/>
    <col min="5899" max="5899" width="34.109375" style="10" customWidth="1"/>
    <col min="5900" max="5900" width="31.44140625" style="10" customWidth="1"/>
    <col min="5901" max="5901" width="32.6640625" style="10" bestFit="1" customWidth="1"/>
    <col min="5902" max="5902" width="60" style="10" bestFit="1" customWidth="1"/>
    <col min="5903" max="5903" width="34" style="10" customWidth="1"/>
    <col min="5904" max="5904" width="28.44140625" style="10" bestFit="1" customWidth="1"/>
    <col min="5905" max="5905" width="15.88671875" style="10" bestFit="1" customWidth="1"/>
    <col min="5906" max="5906" width="14.88671875" style="10" bestFit="1" customWidth="1"/>
    <col min="5907" max="5907" width="20.44140625" style="10" bestFit="1" customWidth="1"/>
    <col min="5908" max="5908" width="21.88671875" style="10" bestFit="1" customWidth="1"/>
    <col min="5909" max="5911" width="9.109375" style="10"/>
    <col min="5912" max="5915" width="26.44140625" style="10" bestFit="1" customWidth="1"/>
    <col min="5916" max="6148" width="9.109375" style="10"/>
    <col min="6149" max="6149" width="14" style="10" customWidth="1"/>
    <col min="6150" max="6150" width="25.5546875" style="10" customWidth="1"/>
    <col min="6151" max="6151" width="76.109375" style="10" bestFit="1" customWidth="1"/>
    <col min="6152" max="6152" width="29" style="10" customWidth="1"/>
    <col min="6153" max="6153" width="28.33203125" style="10" customWidth="1"/>
    <col min="6154" max="6154" width="29" style="10" customWidth="1"/>
    <col min="6155" max="6155" width="34.109375" style="10" customWidth="1"/>
    <col min="6156" max="6156" width="31.44140625" style="10" customWidth="1"/>
    <col min="6157" max="6157" width="32.6640625" style="10" bestFit="1" customWidth="1"/>
    <col min="6158" max="6158" width="60" style="10" bestFit="1" customWidth="1"/>
    <col min="6159" max="6159" width="34" style="10" customWidth="1"/>
    <col min="6160" max="6160" width="28.44140625" style="10" bestFit="1" customWidth="1"/>
    <col min="6161" max="6161" width="15.88671875" style="10" bestFit="1" customWidth="1"/>
    <col min="6162" max="6162" width="14.88671875" style="10" bestFit="1" customWidth="1"/>
    <col min="6163" max="6163" width="20.44140625" style="10" bestFit="1" customWidth="1"/>
    <col min="6164" max="6164" width="21.88671875" style="10" bestFit="1" customWidth="1"/>
    <col min="6165" max="6167" width="9.109375" style="10"/>
    <col min="6168" max="6171" width="26.44140625" style="10" bestFit="1" customWidth="1"/>
    <col min="6172" max="6404" width="9.109375" style="10"/>
    <col min="6405" max="6405" width="14" style="10" customWidth="1"/>
    <col min="6406" max="6406" width="25.5546875" style="10" customWidth="1"/>
    <col min="6407" max="6407" width="76.109375" style="10" bestFit="1" customWidth="1"/>
    <col min="6408" max="6408" width="29" style="10" customWidth="1"/>
    <col min="6409" max="6409" width="28.33203125" style="10" customWidth="1"/>
    <col min="6410" max="6410" width="29" style="10" customWidth="1"/>
    <col min="6411" max="6411" width="34.109375" style="10" customWidth="1"/>
    <col min="6412" max="6412" width="31.44140625" style="10" customWidth="1"/>
    <col min="6413" max="6413" width="32.6640625" style="10" bestFit="1" customWidth="1"/>
    <col min="6414" max="6414" width="60" style="10" bestFit="1" customWidth="1"/>
    <col min="6415" max="6415" width="34" style="10" customWidth="1"/>
    <col min="6416" max="6416" width="28.44140625" style="10" bestFit="1" customWidth="1"/>
    <col min="6417" max="6417" width="15.88671875" style="10" bestFit="1" customWidth="1"/>
    <col min="6418" max="6418" width="14.88671875" style="10" bestFit="1" customWidth="1"/>
    <col min="6419" max="6419" width="20.44140625" style="10" bestFit="1" customWidth="1"/>
    <col min="6420" max="6420" width="21.88671875" style="10" bestFit="1" customWidth="1"/>
    <col min="6421" max="6423" width="9.109375" style="10"/>
    <col min="6424" max="6427" width="26.44140625" style="10" bestFit="1" customWidth="1"/>
    <col min="6428" max="6660" width="9.109375" style="10"/>
    <col min="6661" max="6661" width="14" style="10" customWidth="1"/>
    <col min="6662" max="6662" width="25.5546875" style="10" customWidth="1"/>
    <col min="6663" max="6663" width="76.109375" style="10" bestFit="1" customWidth="1"/>
    <col min="6664" max="6664" width="29" style="10" customWidth="1"/>
    <col min="6665" max="6665" width="28.33203125" style="10" customWidth="1"/>
    <col min="6666" max="6666" width="29" style="10" customWidth="1"/>
    <col min="6667" max="6667" width="34.109375" style="10" customWidth="1"/>
    <col min="6668" max="6668" width="31.44140625" style="10" customWidth="1"/>
    <col min="6669" max="6669" width="32.6640625" style="10" bestFit="1" customWidth="1"/>
    <col min="6670" max="6670" width="60" style="10" bestFit="1" customWidth="1"/>
    <col min="6671" max="6671" width="34" style="10" customWidth="1"/>
    <col min="6672" max="6672" width="28.44140625" style="10" bestFit="1" customWidth="1"/>
    <col min="6673" max="6673" width="15.88671875" style="10" bestFit="1" customWidth="1"/>
    <col min="6674" max="6674" width="14.88671875" style="10" bestFit="1" customWidth="1"/>
    <col min="6675" max="6675" width="20.44140625" style="10" bestFit="1" customWidth="1"/>
    <col min="6676" max="6676" width="21.88671875" style="10" bestFit="1" customWidth="1"/>
    <col min="6677" max="6679" width="9.109375" style="10"/>
    <col min="6680" max="6683" width="26.44140625" style="10" bestFit="1" customWidth="1"/>
    <col min="6684" max="6916" width="9.109375" style="10"/>
    <col min="6917" max="6917" width="14" style="10" customWidth="1"/>
    <col min="6918" max="6918" width="25.5546875" style="10" customWidth="1"/>
    <col min="6919" max="6919" width="76.109375" style="10" bestFit="1" customWidth="1"/>
    <col min="6920" max="6920" width="29" style="10" customWidth="1"/>
    <col min="6921" max="6921" width="28.33203125" style="10" customWidth="1"/>
    <col min="6922" max="6922" width="29" style="10" customWidth="1"/>
    <col min="6923" max="6923" width="34.109375" style="10" customWidth="1"/>
    <col min="6924" max="6924" width="31.44140625" style="10" customWidth="1"/>
    <col min="6925" max="6925" width="32.6640625" style="10" bestFit="1" customWidth="1"/>
    <col min="6926" max="6926" width="60" style="10" bestFit="1" customWidth="1"/>
    <col min="6927" max="6927" width="34" style="10" customWidth="1"/>
    <col min="6928" max="6928" width="28.44140625" style="10" bestFit="1" customWidth="1"/>
    <col min="6929" max="6929" width="15.88671875" style="10" bestFit="1" customWidth="1"/>
    <col min="6930" max="6930" width="14.88671875" style="10" bestFit="1" customWidth="1"/>
    <col min="6931" max="6931" width="20.44140625" style="10" bestFit="1" customWidth="1"/>
    <col min="6932" max="6932" width="21.88671875" style="10" bestFit="1" customWidth="1"/>
    <col min="6933" max="6935" width="9.109375" style="10"/>
    <col min="6936" max="6939" width="26.44140625" style="10" bestFit="1" customWidth="1"/>
    <col min="6940" max="7172" width="9.109375" style="10"/>
    <col min="7173" max="7173" width="14" style="10" customWidth="1"/>
    <col min="7174" max="7174" width="25.5546875" style="10" customWidth="1"/>
    <col min="7175" max="7175" width="76.109375" style="10" bestFit="1" customWidth="1"/>
    <col min="7176" max="7176" width="29" style="10" customWidth="1"/>
    <col min="7177" max="7177" width="28.33203125" style="10" customWidth="1"/>
    <col min="7178" max="7178" width="29" style="10" customWidth="1"/>
    <col min="7179" max="7179" width="34.109375" style="10" customWidth="1"/>
    <col min="7180" max="7180" width="31.44140625" style="10" customWidth="1"/>
    <col min="7181" max="7181" width="32.6640625" style="10" bestFit="1" customWidth="1"/>
    <col min="7182" max="7182" width="60" style="10" bestFit="1" customWidth="1"/>
    <col min="7183" max="7183" width="34" style="10" customWidth="1"/>
    <col min="7184" max="7184" width="28.44140625" style="10" bestFit="1" customWidth="1"/>
    <col min="7185" max="7185" width="15.88671875" style="10" bestFit="1" customWidth="1"/>
    <col min="7186" max="7186" width="14.88671875" style="10" bestFit="1" customWidth="1"/>
    <col min="7187" max="7187" width="20.44140625" style="10" bestFit="1" customWidth="1"/>
    <col min="7188" max="7188" width="21.88671875" style="10" bestFit="1" customWidth="1"/>
    <col min="7189" max="7191" width="9.109375" style="10"/>
    <col min="7192" max="7195" width="26.44140625" style="10" bestFit="1" customWidth="1"/>
    <col min="7196" max="7428" width="9.109375" style="10"/>
    <col min="7429" max="7429" width="14" style="10" customWidth="1"/>
    <col min="7430" max="7430" width="25.5546875" style="10" customWidth="1"/>
    <col min="7431" max="7431" width="76.109375" style="10" bestFit="1" customWidth="1"/>
    <col min="7432" max="7432" width="29" style="10" customWidth="1"/>
    <col min="7433" max="7433" width="28.33203125" style="10" customWidth="1"/>
    <col min="7434" max="7434" width="29" style="10" customWidth="1"/>
    <col min="7435" max="7435" width="34.109375" style="10" customWidth="1"/>
    <col min="7436" max="7436" width="31.44140625" style="10" customWidth="1"/>
    <col min="7437" max="7437" width="32.6640625" style="10" bestFit="1" customWidth="1"/>
    <col min="7438" max="7438" width="60" style="10" bestFit="1" customWidth="1"/>
    <col min="7439" max="7439" width="34" style="10" customWidth="1"/>
    <col min="7440" max="7440" width="28.44140625" style="10" bestFit="1" customWidth="1"/>
    <col min="7441" max="7441" width="15.88671875" style="10" bestFit="1" customWidth="1"/>
    <col min="7442" max="7442" width="14.88671875" style="10" bestFit="1" customWidth="1"/>
    <col min="7443" max="7443" width="20.44140625" style="10" bestFit="1" customWidth="1"/>
    <col min="7444" max="7444" width="21.88671875" style="10" bestFit="1" customWidth="1"/>
    <col min="7445" max="7447" width="9.109375" style="10"/>
    <col min="7448" max="7451" width="26.44140625" style="10" bestFit="1" customWidth="1"/>
    <col min="7452" max="7684" width="9.109375" style="10"/>
    <col min="7685" max="7685" width="14" style="10" customWidth="1"/>
    <col min="7686" max="7686" width="25.5546875" style="10" customWidth="1"/>
    <col min="7687" max="7687" width="76.109375" style="10" bestFit="1" customWidth="1"/>
    <col min="7688" max="7688" width="29" style="10" customWidth="1"/>
    <col min="7689" max="7689" width="28.33203125" style="10" customWidth="1"/>
    <col min="7690" max="7690" width="29" style="10" customWidth="1"/>
    <col min="7691" max="7691" width="34.109375" style="10" customWidth="1"/>
    <col min="7692" max="7692" width="31.44140625" style="10" customWidth="1"/>
    <col min="7693" max="7693" width="32.6640625" style="10" bestFit="1" customWidth="1"/>
    <col min="7694" max="7694" width="60" style="10" bestFit="1" customWidth="1"/>
    <col min="7695" max="7695" width="34" style="10" customWidth="1"/>
    <col min="7696" max="7696" width="28.44140625" style="10" bestFit="1" customWidth="1"/>
    <col min="7697" max="7697" width="15.88671875" style="10" bestFit="1" customWidth="1"/>
    <col min="7698" max="7698" width="14.88671875" style="10" bestFit="1" customWidth="1"/>
    <col min="7699" max="7699" width="20.44140625" style="10" bestFit="1" customWidth="1"/>
    <col min="7700" max="7700" width="21.88671875" style="10" bestFit="1" customWidth="1"/>
    <col min="7701" max="7703" width="9.109375" style="10"/>
    <col min="7704" max="7707" width="26.44140625" style="10" bestFit="1" customWidth="1"/>
    <col min="7708" max="7940" width="9.109375" style="10"/>
    <col min="7941" max="7941" width="14" style="10" customWidth="1"/>
    <col min="7942" max="7942" width="25.5546875" style="10" customWidth="1"/>
    <col min="7943" max="7943" width="76.109375" style="10" bestFit="1" customWidth="1"/>
    <col min="7944" max="7944" width="29" style="10" customWidth="1"/>
    <col min="7945" max="7945" width="28.33203125" style="10" customWidth="1"/>
    <col min="7946" max="7946" width="29" style="10" customWidth="1"/>
    <col min="7947" max="7947" width="34.109375" style="10" customWidth="1"/>
    <col min="7948" max="7948" width="31.44140625" style="10" customWidth="1"/>
    <col min="7949" max="7949" width="32.6640625" style="10" bestFit="1" customWidth="1"/>
    <col min="7950" max="7950" width="60" style="10" bestFit="1" customWidth="1"/>
    <col min="7951" max="7951" width="34" style="10" customWidth="1"/>
    <col min="7952" max="7952" width="28.44140625" style="10" bestFit="1" customWidth="1"/>
    <col min="7953" max="7953" width="15.88671875" style="10" bestFit="1" customWidth="1"/>
    <col min="7954" max="7954" width="14.88671875" style="10" bestFit="1" customWidth="1"/>
    <col min="7955" max="7955" width="20.44140625" style="10" bestFit="1" customWidth="1"/>
    <col min="7956" max="7956" width="21.88671875" style="10" bestFit="1" customWidth="1"/>
    <col min="7957" max="7959" width="9.109375" style="10"/>
    <col min="7960" max="7963" width="26.44140625" style="10" bestFit="1" customWidth="1"/>
    <col min="7964" max="8196" width="9.109375" style="10"/>
    <col min="8197" max="8197" width="14" style="10" customWidth="1"/>
    <col min="8198" max="8198" width="25.5546875" style="10" customWidth="1"/>
    <col min="8199" max="8199" width="76.109375" style="10" bestFit="1" customWidth="1"/>
    <col min="8200" max="8200" width="29" style="10" customWidth="1"/>
    <col min="8201" max="8201" width="28.33203125" style="10" customWidth="1"/>
    <col min="8202" max="8202" width="29" style="10" customWidth="1"/>
    <col min="8203" max="8203" width="34.109375" style="10" customWidth="1"/>
    <col min="8204" max="8204" width="31.44140625" style="10" customWidth="1"/>
    <col min="8205" max="8205" width="32.6640625" style="10" bestFit="1" customWidth="1"/>
    <col min="8206" max="8206" width="60" style="10" bestFit="1" customWidth="1"/>
    <col min="8207" max="8207" width="34" style="10" customWidth="1"/>
    <col min="8208" max="8208" width="28.44140625" style="10" bestFit="1" customWidth="1"/>
    <col min="8209" max="8209" width="15.88671875" style="10" bestFit="1" customWidth="1"/>
    <col min="8210" max="8210" width="14.88671875" style="10" bestFit="1" customWidth="1"/>
    <col min="8211" max="8211" width="20.44140625" style="10" bestFit="1" customWidth="1"/>
    <col min="8212" max="8212" width="21.88671875" style="10" bestFit="1" customWidth="1"/>
    <col min="8213" max="8215" width="9.109375" style="10"/>
    <col min="8216" max="8219" width="26.44140625" style="10" bestFit="1" customWidth="1"/>
    <col min="8220" max="8452" width="9.109375" style="10"/>
    <col min="8453" max="8453" width="14" style="10" customWidth="1"/>
    <col min="8454" max="8454" width="25.5546875" style="10" customWidth="1"/>
    <col min="8455" max="8455" width="76.109375" style="10" bestFit="1" customWidth="1"/>
    <col min="8456" max="8456" width="29" style="10" customWidth="1"/>
    <col min="8457" max="8457" width="28.33203125" style="10" customWidth="1"/>
    <col min="8458" max="8458" width="29" style="10" customWidth="1"/>
    <col min="8459" max="8459" width="34.109375" style="10" customWidth="1"/>
    <col min="8460" max="8460" width="31.44140625" style="10" customWidth="1"/>
    <col min="8461" max="8461" width="32.6640625" style="10" bestFit="1" customWidth="1"/>
    <col min="8462" max="8462" width="60" style="10" bestFit="1" customWidth="1"/>
    <col min="8463" max="8463" width="34" style="10" customWidth="1"/>
    <col min="8464" max="8464" width="28.44140625" style="10" bestFit="1" customWidth="1"/>
    <col min="8465" max="8465" width="15.88671875" style="10" bestFit="1" customWidth="1"/>
    <col min="8466" max="8466" width="14.88671875" style="10" bestFit="1" customWidth="1"/>
    <col min="8467" max="8467" width="20.44140625" style="10" bestFit="1" customWidth="1"/>
    <col min="8468" max="8468" width="21.88671875" style="10" bestFit="1" customWidth="1"/>
    <col min="8469" max="8471" width="9.109375" style="10"/>
    <col min="8472" max="8475" width="26.44140625" style="10" bestFit="1" customWidth="1"/>
    <col min="8476" max="8708" width="9.109375" style="10"/>
    <col min="8709" max="8709" width="14" style="10" customWidth="1"/>
    <col min="8710" max="8710" width="25.5546875" style="10" customWidth="1"/>
    <col min="8711" max="8711" width="76.109375" style="10" bestFit="1" customWidth="1"/>
    <col min="8712" max="8712" width="29" style="10" customWidth="1"/>
    <col min="8713" max="8713" width="28.33203125" style="10" customWidth="1"/>
    <col min="8714" max="8714" width="29" style="10" customWidth="1"/>
    <col min="8715" max="8715" width="34.109375" style="10" customWidth="1"/>
    <col min="8716" max="8716" width="31.44140625" style="10" customWidth="1"/>
    <col min="8717" max="8717" width="32.6640625" style="10" bestFit="1" customWidth="1"/>
    <col min="8718" max="8718" width="60" style="10" bestFit="1" customWidth="1"/>
    <col min="8719" max="8719" width="34" style="10" customWidth="1"/>
    <col min="8720" max="8720" width="28.44140625" style="10" bestFit="1" customWidth="1"/>
    <col min="8721" max="8721" width="15.88671875" style="10" bestFit="1" customWidth="1"/>
    <col min="8722" max="8722" width="14.88671875" style="10" bestFit="1" customWidth="1"/>
    <col min="8723" max="8723" width="20.44140625" style="10" bestFit="1" customWidth="1"/>
    <col min="8724" max="8724" width="21.88671875" style="10" bestFit="1" customWidth="1"/>
    <col min="8725" max="8727" width="9.109375" style="10"/>
    <col min="8728" max="8731" width="26.44140625" style="10" bestFit="1" customWidth="1"/>
    <col min="8732" max="8964" width="9.109375" style="10"/>
    <col min="8965" max="8965" width="14" style="10" customWidth="1"/>
    <col min="8966" max="8966" width="25.5546875" style="10" customWidth="1"/>
    <col min="8967" max="8967" width="76.109375" style="10" bestFit="1" customWidth="1"/>
    <col min="8968" max="8968" width="29" style="10" customWidth="1"/>
    <col min="8969" max="8969" width="28.33203125" style="10" customWidth="1"/>
    <col min="8970" max="8970" width="29" style="10" customWidth="1"/>
    <col min="8971" max="8971" width="34.109375" style="10" customWidth="1"/>
    <col min="8972" max="8972" width="31.44140625" style="10" customWidth="1"/>
    <col min="8973" max="8973" width="32.6640625" style="10" bestFit="1" customWidth="1"/>
    <col min="8974" max="8974" width="60" style="10" bestFit="1" customWidth="1"/>
    <col min="8975" max="8975" width="34" style="10" customWidth="1"/>
    <col min="8976" max="8976" width="28.44140625" style="10" bestFit="1" customWidth="1"/>
    <col min="8977" max="8977" width="15.88671875" style="10" bestFit="1" customWidth="1"/>
    <col min="8978" max="8978" width="14.88671875" style="10" bestFit="1" customWidth="1"/>
    <col min="8979" max="8979" width="20.44140625" style="10" bestFit="1" customWidth="1"/>
    <col min="8980" max="8980" width="21.88671875" style="10" bestFit="1" customWidth="1"/>
    <col min="8981" max="8983" width="9.109375" style="10"/>
    <col min="8984" max="8987" width="26.44140625" style="10" bestFit="1" customWidth="1"/>
    <col min="8988" max="9220" width="9.109375" style="10"/>
    <col min="9221" max="9221" width="14" style="10" customWidth="1"/>
    <col min="9222" max="9222" width="25.5546875" style="10" customWidth="1"/>
    <col min="9223" max="9223" width="76.109375" style="10" bestFit="1" customWidth="1"/>
    <col min="9224" max="9224" width="29" style="10" customWidth="1"/>
    <col min="9225" max="9225" width="28.33203125" style="10" customWidth="1"/>
    <col min="9226" max="9226" width="29" style="10" customWidth="1"/>
    <col min="9227" max="9227" width="34.109375" style="10" customWidth="1"/>
    <col min="9228" max="9228" width="31.44140625" style="10" customWidth="1"/>
    <col min="9229" max="9229" width="32.6640625" style="10" bestFit="1" customWidth="1"/>
    <col min="9230" max="9230" width="60" style="10" bestFit="1" customWidth="1"/>
    <col min="9231" max="9231" width="34" style="10" customWidth="1"/>
    <col min="9232" max="9232" width="28.44140625" style="10" bestFit="1" customWidth="1"/>
    <col min="9233" max="9233" width="15.88671875" style="10" bestFit="1" customWidth="1"/>
    <col min="9234" max="9234" width="14.88671875" style="10" bestFit="1" customWidth="1"/>
    <col min="9235" max="9235" width="20.44140625" style="10" bestFit="1" customWidth="1"/>
    <col min="9236" max="9236" width="21.88671875" style="10" bestFit="1" customWidth="1"/>
    <col min="9237" max="9239" width="9.109375" style="10"/>
    <col min="9240" max="9243" width="26.44140625" style="10" bestFit="1" customWidth="1"/>
    <col min="9244" max="9476" width="9.109375" style="10"/>
    <col min="9477" max="9477" width="14" style="10" customWidth="1"/>
    <col min="9478" max="9478" width="25.5546875" style="10" customWidth="1"/>
    <col min="9479" max="9479" width="76.109375" style="10" bestFit="1" customWidth="1"/>
    <col min="9480" max="9480" width="29" style="10" customWidth="1"/>
    <col min="9481" max="9481" width="28.33203125" style="10" customWidth="1"/>
    <col min="9482" max="9482" width="29" style="10" customWidth="1"/>
    <col min="9483" max="9483" width="34.109375" style="10" customWidth="1"/>
    <col min="9484" max="9484" width="31.44140625" style="10" customWidth="1"/>
    <col min="9485" max="9485" width="32.6640625" style="10" bestFit="1" customWidth="1"/>
    <col min="9486" max="9486" width="60" style="10" bestFit="1" customWidth="1"/>
    <col min="9487" max="9487" width="34" style="10" customWidth="1"/>
    <col min="9488" max="9488" width="28.44140625" style="10" bestFit="1" customWidth="1"/>
    <col min="9489" max="9489" width="15.88671875" style="10" bestFit="1" customWidth="1"/>
    <col min="9490" max="9490" width="14.88671875" style="10" bestFit="1" customWidth="1"/>
    <col min="9491" max="9491" width="20.44140625" style="10" bestFit="1" customWidth="1"/>
    <col min="9492" max="9492" width="21.88671875" style="10" bestFit="1" customWidth="1"/>
    <col min="9493" max="9495" width="9.109375" style="10"/>
    <col min="9496" max="9499" width="26.44140625" style="10" bestFit="1" customWidth="1"/>
    <col min="9500" max="9732" width="9.109375" style="10"/>
    <col min="9733" max="9733" width="14" style="10" customWidth="1"/>
    <col min="9734" max="9734" width="25.5546875" style="10" customWidth="1"/>
    <col min="9735" max="9735" width="76.109375" style="10" bestFit="1" customWidth="1"/>
    <col min="9736" max="9736" width="29" style="10" customWidth="1"/>
    <col min="9737" max="9737" width="28.33203125" style="10" customWidth="1"/>
    <col min="9738" max="9738" width="29" style="10" customWidth="1"/>
    <col min="9739" max="9739" width="34.109375" style="10" customWidth="1"/>
    <col min="9740" max="9740" width="31.44140625" style="10" customWidth="1"/>
    <col min="9741" max="9741" width="32.6640625" style="10" bestFit="1" customWidth="1"/>
    <col min="9742" max="9742" width="60" style="10" bestFit="1" customWidth="1"/>
    <col min="9743" max="9743" width="34" style="10" customWidth="1"/>
    <col min="9744" max="9744" width="28.44140625" style="10" bestFit="1" customWidth="1"/>
    <col min="9745" max="9745" width="15.88671875" style="10" bestFit="1" customWidth="1"/>
    <col min="9746" max="9746" width="14.88671875" style="10" bestFit="1" customWidth="1"/>
    <col min="9747" max="9747" width="20.44140625" style="10" bestFit="1" customWidth="1"/>
    <col min="9748" max="9748" width="21.88671875" style="10" bestFit="1" customWidth="1"/>
    <col min="9749" max="9751" width="9.109375" style="10"/>
    <col min="9752" max="9755" width="26.44140625" style="10" bestFit="1" customWidth="1"/>
    <col min="9756" max="9988" width="9.109375" style="10"/>
    <col min="9989" max="9989" width="14" style="10" customWidth="1"/>
    <col min="9990" max="9990" width="25.5546875" style="10" customWidth="1"/>
    <col min="9991" max="9991" width="76.109375" style="10" bestFit="1" customWidth="1"/>
    <col min="9992" max="9992" width="29" style="10" customWidth="1"/>
    <col min="9993" max="9993" width="28.33203125" style="10" customWidth="1"/>
    <col min="9994" max="9994" width="29" style="10" customWidth="1"/>
    <col min="9995" max="9995" width="34.109375" style="10" customWidth="1"/>
    <col min="9996" max="9996" width="31.44140625" style="10" customWidth="1"/>
    <col min="9997" max="9997" width="32.6640625" style="10" bestFit="1" customWidth="1"/>
    <col min="9998" max="9998" width="60" style="10" bestFit="1" customWidth="1"/>
    <col min="9999" max="9999" width="34" style="10" customWidth="1"/>
    <col min="10000" max="10000" width="28.44140625" style="10" bestFit="1" customWidth="1"/>
    <col min="10001" max="10001" width="15.88671875" style="10" bestFit="1" customWidth="1"/>
    <col min="10002" max="10002" width="14.88671875" style="10" bestFit="1" customWidth="1"/>
    <col min="10003" max="10003" width="20.44140625" style="10" bestFit="1" customWidth="1"/>
    <col min="10004" max="10004" width="21.88671875" style="10" bestFit="1" customWidth="1"/>
    <col min="10005" max="10007" width="9.109375" style="10"/>
    <col min="10008" max="10011" width="26.44140625" style="10" bestFit="1" customWidth="1"/>
    <col min="10012" max="10244" width="9.109375" style="10"/>
    <col min="10245" max="10245" width="14" style="10" customWidth="1"/>
    <col min="10246" max="10246" width="25.5546875" style="10" customWidth="1"/>
    <col min="10247" max="10247" width="76.109375" style="10" bestFit="1" customWidth="1"/>
    <col min="10248" max="10248" width="29" style="10" customWidth="1"/>
    <col min="10249" max="10249" width="28.33203125" style="10" customWidth="1"/>
    <col min="10250" max="10250" width="29" style="10" customWidth="1"/>
    <col min="10251" max="10251" width="34.109375" style="10" customWidth="1"/>
    <col min="10252" max="10252" width="31.44140625" style="10" customWidth="1"/>
    <col min="10253" max="10253" width="32.6640625" style="10" bestFit="1" customWidth="1"/>
    <col min="10254" max="10254" width="60" style="10" bestFit="1" customWidth="1"/>
    <col min="10255" max="10255" width="34" style="10" customWidth="1"/>
    <col min="10256" max="10256" width="28.44140625" style="10" bestFit="1" customWidth="1"/>
    <col min="10257" max="10257" width="15.88671875" style="10" bestFit="1" customWidth="1"/>
    <col min="10258" max="10258" width="14.88671875" style="10" bestFit="1" customWidth="1"/>
    <col min="10259" max="10259" width="20.44140625" style="10" bestFit="1" customWidth="1"/>
    <col min="10260" max="10260" width="21.88671875" style="10" bestFit="1" customWidth="1"/>
    <col min="10261" max="10263" width="9.109375" style="10"/>
    <col min="10264" max="10267" width="26.44140625" style="10" bestFit="1" customWidth="1"/>
    <col min="10268" max="10500" width="9.109375" style="10"/>
    <col min="10501" max="10501" width="14" style="10" customWidth="1"/>
    <col min="10502" max="10502" width="25.5546875" style="10" customWidth="1"/>
    <col min="10503" max="10503" width="76.109375" style="10" bestFit="1" customWidth="1"/>
    <col min="10504" max="10504" width="29" style="10" customWidth="1"/>
    <col min="10505" max="10505" width="28.33203125" style="10" customWidth="1"/>
    <col min="10506" max="10506" width="29" style="10" customWidth="1"/>
    <col min="10507" max="10507" width="34.109375" style="10" customWidth="1"/>
    <col min="10508" max="10508" width="31.44140625" style="10" customWidth="1"/>
    <col min="10509" max="10509" width="32.6640625" style="10" bestFit="1" customWidth="1"/>
    <col min="10510" max="10510" width="60" style="10" bestFit="1" customWidth="1"/>
    <col min="10511" max="10511" width="34" style="10" customWidth="1"/>
    <col min="10512" max="10512" width="28.44140625" style="10" bestFit="1" customWidth="1"/>
    <col min="10513" max="10513" width="15.88671875" style="10" bestFit="1" customWidth="1"/>
    <col min="10514" max="10514" width="14.88671875" style="10" bestFit="1" customWidth="1"/>
    <col min="10515" max="10515" width="20.44140625" style="10" bestFit="1" customWidth="1"/>
    <col min="10516" max="10516" width="21.88671875" style="10" bestFit="1" customWidth="1"/>
    <col min="10517" max="10519" width="9.109375" style="10"/>
    <col min="10520" max="10523" width="26.44140625" style="10" bestFit="1" customWidth="1"/>
    <col min="10524" max="10756" width="9.109375" style="10"/>
    <col min="10757" max="10757" width="14" style="10" customWidth="1"/>
    <col min="10758" max="10758" width="25.5546875" style="10" customWidth="1"/>
    <col min="10759" max="10759" width="76.109375" style="10" bestFit="1" customWidth="1"/>
    <col min="10760" max="10760" width="29" style="10" customWidth="1"/>
    <col min="10761" max="10761" width="28.33203125" style="10" customWidth="1"/>
    <col min="10762" max="10762" width="29" style="10" customWidth="1"/>
    <col min="10763" max="10763" width="34.109375" style="10" customWidth="1"/>
    <col min="10764" max="10764" width="31.44140625" style="10" customWidth="1"/>
    <col min="10765" max="10765" width="32.6640625" style="10" bestFit="1" customWidth="1"/>
    <col min="10766" max="10766" width="60" style="10" bestFit="1" customWidth="1"/>
    <col min="10767" max="10767" width="34" style="10" customWidth="1"/>
    <col min="10768" max="10768" width="28.44140625" style="10" bestFit="1" customWidth="1"/>
    <col min="10769" max="10769" width="15.88671875" style="10" bestFit="1" customWidth="1"/>
    <col min="10770" max="10770" width="14.88671875" style="10" bestFit="1" customWidth="1"/>
    <col min="10771" max="10771" width="20.44140625" style="10" bestFit="1" customWidth="1"/>
    <col min="10772" max="10772" width="21.88671875" style="10" bestFit="1" customWidth="1"/>
    <col min="10773" max="10775" width="9.109375" style="10"/>
    <col min="10776" max="10779" width="26.44140625" style="10" bestFit="1" customWidth="1"/>
    <col min="10780" max="11012" width="9.109375" style="10"/>
    <col min="11013" max="11013" width="14" style="10" customWidth="1"/>
    <col min="11014" max="11014" width="25.5546875" style="10" customWidth="1"/>
    <col min="11015" max="11015" width="76.109375" style="10" bestFit="1" customWidth="1"/>
    <col min="11016" max="11016" width="29" style="10" customWidth="1"/>
    <col min="11017" max="11017" width="28.33203125" style="10" customWidth="1"/>
    <col min="11018" max="11018" width="29" style="10" customWidth="1"/>
    <col min="11019" max="11019" width="34.109375" style="10" customWidth="1"/>
    <col min="11020" max="11020" width="31.44140625" style="10" customWidth="1"/>
    <col min="11021" max="11021" width="32.6640625" style="10" bestFit="1" customWidth="1"/>
    <col min="11022" max="11022" width="60" style="10" bestFit="1" customWidth="1"/>
    <col min="11023" max="11023" width="34" style="10" customWidth="1"/>
    <col min="11024" max="11024" width="28.44140625" style="10" bestFit="1" customWidth="1"/>
    <col min="11025" max="11025" width="15.88671875" style="10" bestFit="1" customWidth="1"/>
    <col min="11026" max="11026" width="14.88671875" style="10" bestFit="1" customWidth="1"/>
    <col min="11027" max="11027" width="20.44140625" style="10" bestFit="1" customWidth="1"/>
    <col min="11028" max="11028" width="21.88671875" style="10" bestFit="1" customWidth="1"/>
    <col min="11029" max="11031" width="9.109375" style="10"/>
    <col min="11032" max="11035" width="26.44140625" style="10" bestFit="1" customWidth="1"/>
    <col min="11036" max="11268" width="9.109375" style="10"/>
    <col min="11269" max="11269" width="14" style="10" customWidth="1"/>
    <col min="11270" max="11270" width="25.5546875" style="10" customWidth="1"/>
    <col min="11271" max="11271" width="76.109375" style="10" bestFit="1" customWidth="1"/>
    <col min="11272" max="11272" width="29" style="10" customWidth="1"/>
    <col min="11273" max="11273" width="28.33203125" style="10" customWidth="1"/>
    <col min="11274" max="11274" width="29" style="10" customWidth="1"/>
    <col min="11275" max="11275" width="34.109375" style="10" customWidth="1"/>
    <col min="11276" max="11276" width="31.44140625" style="10" customWidth="1"/>
    <col min="11277" max="11277" width="32.6640625" style="10" bestFit="1" customWidth="1"/>
    <col min="11278" max="11278" width="60" style="10" bestFit="1" customWidth="1"/>
    <col min="11279" max="11279" width="34" style="10" customWidth="1"/>
    <col min="11280" max="11280" width="28.44140625" style="10" bestFit="1" customWidth="1"/>
    <col min="11281" max="11281" width="15.88671875" style="10" bestFit="1" customWidth="1"/>
    <col min="11282" max="11282" width="14.88671875" style="10" bestFit="1" customWidth="1"/>
    <col min="11283" max="11283" width="20.44140625" style="10" bestFit="1" customWidth="1"/>
    <col min="11284" max="11284" width="21.88671875" style="10" bestFit="1" customWidth="1"/>
    <col min="11285" max="11287" width="9.109375" style="10"/>
    <col min="11288" max="11291" width="26.44140625" style="10" bestFit="1" customWidth="1"/>
    <col min="11292" max="11524" width="9.109375" style="10"/>
    <col min="11525" max="11525" width="14" style="10" customWidth="1"/>
    <col min="11526" max="11526" width="25.5546875" style="10" customWidth="1"/>
    <col min="11527" max="11527" width="76.109375" style="10" bestFit="1" customWidth="1"/>
    <col min="11528" max="11528" width="29" style="10" customWidth="1"/>
    <col min="11529" max="11529" width="28.33203125" style="10" customWidth="1"/>
    <col min="11530" max="11530" width="29" style="10" customWidth="1"/>
    <col min="11531" max="11531" width="34.109375" style="10" customWidth="1"/>
    <col min="11532" max="11532" width="31.44140625" style="10" customWidth="1"/>
    <col min="11533" max="11533" width="32.6640625" style="10" bestFit="1" customWidth="1"/>
    <col min="11534" max="11534" width="60" style="10" bestFit="1" customWidth="1"/>
    <col min="11535" max="11535" width="34" style="10" customWidth="1"/>
    <col min="11536" max="11536" width="28.44140625" style="10" bestFit="1" customWidth="1"/>
    <col min="11537" max="11537" width="15.88671875" style="10" bestFit="1" customWidth="1"/>
    <col min="11538" max="11538" width="14.88671875" style="10" bestFit="1" customWidth="1"/>
    <col min="11539" max="11539" width="20.44140625" style="10" bestFit="1" customWidth="1"/>
    <col min="11540" max="11540" width="21.88671875" style="10" bestFit="1" customWidth="1"/>
    <col min="11541" max="11543" width="9.109375" style="10"/>
    <col min="11544" max="11547" width="26.44140625" style="10" bestFit="1" customWidth="1"/>
    <col min="11548" max="11780" width="9.109375" style="10"/>
    <col min="11781" max="11781" width="14" style="10" customWidth="1"/>
    <col min="11782" max="11782" width="25.5546875" style="10" customWidth="1"/>
    <col min="11783" max="11783" width="76.109375" style="10" bestFit="1" customWidth="1"/>
    <col min="11784" max="11784" width="29" style="10" customWidth="1"/>
    <col min="11785" max="11785" width="28.33203125" style="10" customWidth="1"/>
    <col min="11786" max="11786" width="29" style="10" customWidth="1"/>
    <col min="11787" max="11787" width="34.109375" style="10" customWidth="1"/>
    <col min="11788" max="11788" width="31.44140625" style="10" customWidth="1"/>
    <col min="11789" max="11789" width="32.6640625" style="10" bestFit="1" customWidth="1"/>
    <col min="11790" max="11790" width="60" style="10" bestFit="1" customWidth="1"/>
    <col min="11791" max="11791" width="34" style="10" customWidth="1"/>
    <col min="11792" max="11792" width="28.44140625" style="10" bestFit="1" customWidth="1"/>
    <col min="11793" max="11793" width="15.88671875" style="10" bestFit="1" customWidth="1"/>
    <col min="11794" max="11794" width="14.88671875" style="10" bestFit="1" customWidth="1"/>
    <col min="11795" max="11795" width="20.44140625" style="10" bestFit="1" customWidth="1"/>
    <col min="11796" max="11796" width="21.88671875" style="10" bestFit="1" customWidth="1"/>
    <col min="11797" max="11799" width="9.109375" style="10"/>
    <col min="11800" max="11803" width="26.44140625" style="10" bestFit="1" customWidth="1"/>
    <col min="11804" max="12036" width="9.109375" style="10"/>
    <col min="12037" max="12037" width="14" style="10" customWidth="1"/>
    <col min="12038" max="12038" width="25.5546875" style="10" customWidth="1"/>
    <col min="12039" max="12039" width="76.109375" style="10" bestFit="1" customWidth="1"/>
    <col min="12040" max="12040" width="29" style="10" customWidth="1"/>
    <col min="12041" max="12041" width="28.33203125" style="10" customWidth="1"/>
    <col min="12042" max="12042" width="29" style="10" customWidth="1"/>
    <col min="12043" max="12043" width="34.109375" style="10" customWidth="1"/>
    <col min="12044" max="12044" width="31.44140625" style="10" customWidth="1"/>
    <col min="12045" max="12045" width="32.6640625" style="10" bestFit="1" customWidth="1"/>
    <col min="12046" max="12046" width="60" style="10" bestFit="1" customWidth="1"/>
    <col min="12047" max="12047" width="34" style="10" customWidth="1"/>
    <col min="12048" max="12048" width="28.44140625" style="10" bestFit="1" customWidth="1"/>
    <col min="12049" max="12049" width="15.88671875" style="10" bestFit="1" customWidth="1"/>
    <col min="12050" max="12050" width="14.88671875" style="10" bestFit="1" customWidth="1"/>
    <col min="12051" max="12051" width="20.44140625" style="10" bestFit="1" customWidth="1"/>
    <col min="12052" max="12052" width="21.88671875" style="10" bestFit="1" customWidth="1"/>
    <col min="12053" max="12055" width="9.109375" style="10"/>
    <col min="12056" max="12059" width="26.44140625" style="10" bestFit="1" customWidth="1"/>
    <col min="12060" max="12292" width="9.109375" style="10"/>
    <col min="12293" max="12293" width="14" style="10" customWidth="1"/>
    <col min="12294" max="12294" width="25.5546875" style="10" customWidth="1"/>
    <col min="12295" max="12295" width="76.109375" style="10" bestFit="1" customWidth="1"/>
    <col min="12296" max="12296" width="29" style="10" customWidth="1"/>
    <col min="12297" max="12297" width="28.33203125" style="10" customWidth="1"/>
    <col min="12298" max="12298" width="29" style="10" customWidth="1"/>
    <col min="12299" max="12299" width="34.109375" style="10" customWidth="1"/>
    <col min="12300" max="12300" width="31.44140625" style="10" customWidth="1"/>
    <col min="12301" max="12301" width="32.6640625" style="10" bestFit="1" customWidth="1"/>
    <col min="12302" max="12302" width="60" style="10" bestFit="1" customWidth="1"/>
    <col min="12303" max="12303" width="34" style="10" customWidth="1"/>
    <col min="12304" max="12304" width="28.44140625" style="10" bestFit="1" customWidth="1"/>
    <col min="12305" max="12305" width="15.88671875" style="10" bestFit="1" customWidth="1"/>
    <col min="12306" max="12306" width="14.88671875" style="10" bestFit="1" customWidth="1"/>
    <col min="12307" max="12307" width="20.44140625" style="10" bestFit="1" customWidth="1"/>
    <col min="12308" max="12308" width="21.88671875" style="10" bestFit="1" customWidth="1"/>
    <col min="12309" max="12311" width="9.109375" style="10"/>
    <col min="12312" max="12315" width="26.44140625" style="10" bestFit="1" customWidth="1"/>
    <col min="12316" max="12548" width="9.109375" style="10"/>
    <col min="12549" max="12549" width="14" style="10" customWidth="1"/>
    <col min="12550" max="12550" width="25.5546875" style="10" customWidth="1"/>
    <col min="12551" max="12551" width="76.109375" style="10" bestFit="1" customWidth="1"/>
    <col min="12552" max="12552" width="29" style="10" customWidth="1"/>
    <col min="12553" max="12553" width="28.33203125" style="10" customWidth="1"/>
    <col min="12554" max="12554" width="29" style="10" customWidth="1"/>
    <col min="12555" max="12555" width="34.109375" style="10" customWidth="1"/>
    <col min="12556" max="12556" width="31.44140625" style="10" customWidth="1"/>
    <col min="12557" max="12557" width="32.6640625" style="10" bestFit="1" customWidth="1"/>
    <col min="12558" max="12558" width="60" style="10" bestFit="1" customWidth="1"/>
    <col min="12559" max="12559" width="34" style="10" customWidth="1"/>
    <col min="12560" max="12560" width="28.44140625" style="10" bestFit="1" customWidth="1"/>
    <col min="12561" max="12561" width="15.88671875" style="10" bestFit="1" customWidth="1"/>
    <col min="12562" max="12562" width="14.88671875" style="10" bestFit="1" customWidth="1"/>
    <col min="12563" max="12563" width="20.44140625" style="10" bestFit="1" customWidth="1"/>
    <col min="12564" max="12564" width="21.88671875" style="10" bestFit="1" customWidth="1"/>
    <col min="12565" max="12567" width="9.109375" style="10"/>
    <col min="12568" max="12571" width="26.44140625" style="10" bestFit="1" customWidth="1"/>
    <col min="12572" max="12804" width="9.109375" style="10"/>
    <col min="12805" max="12805" width="14" style="10" customWidth="1"/>
    <col min="12806" max="12806" width="25.5546875" style="10" customWidth="1"/>
    <col min="12807" max="12807" width="76.109375" style="10" bestFit="1" customWidth="1"/>
    <col min="12808" max="12808" width="29" style="10" customWidth="1"/>
    <col min="12809" max="12809" width="28.33203125" style="10" customWidth="1"/>
    <col min="12810" max="12810" width="29" style="10" customWidth="1"/>
    <col min="12811" max="12811" width="34.109375" style="10" customWidth="1"/>
    <col min="12812" max="12812" width="31.44140625" style="10" customWidth="1"/>
    <col min="12813" max="12813" width="32.6640625" style="10" bestFit="1" customWidth="1"/>
    <col min="12814" max="12814" width="60" style="10" bestFit="1" customWidth="1"/>
    <col min="12815" max="12815" width="34" style="10" customWidth="1"/>
    <col min="12816" max="12816" width="28.44140625" style="10" bestFit="1" customWidth="1"/>
    <col min="12817" max="12817" width="15.88671875" style="10" bestFit="1" customWidth="1"/>
    <col min="12818" max="12818" width="14.88671875" style="10" bestFit="1" customWidth="1"/>
    <col min="12819" max="12819" width="20.44140625" style="10" bestFit="1" customWidth="1"/>
    <col min="12820" max="12820" width="21.88671875" style="10" bestFit="1" customWidth="1"/>
    <col min="12821" max="12823" width="9.109375" style="10"/>
    <col min="12824" max="12827" width="26.44140625" style="10" bestFit="1" customWidth="1"/>
    <col min="12828" max="13060" width="9.109375" style="10"/>
    <col min="13061" max="13061" width="14" style="10" customWidth="1"/>
    <col min="13062" max="13062" width="25.5546875" style="10" customWidth="1"/>
    <col min="13063" max="13063" width="76.109375" style="10" bestFit="1" customWidth="1"/>
    <col min="13064" max="13064" width="29" style="10" customWidth="1"/>
    <col min="13065" max="13065" width="28.33203125" style="10" customWidth="1"/>
    <col min="13066" max="13066" width="29" style="10" customWidth="1"/>
    <col min="13067" max="13067" width="34.109375" style="10" customWidth="1"/>
    <col min="13068" max="13068" width="31.44140625" style="10" customWidth="1"/>
    <col min="13069" max="13069" width="32.6640625" style="10" bestFit="1" customWidth="1"/>
    <col min="13070" max="13070" width="60" style="10" bestFit="1" customWidth="1"/>
    <col min="13071" max="13071" width="34" style="10" customWidth="1"/>
    <col min="13072" max="13072" width="28.44140625" style="10" bestFit="1" customWidth="1"/>
    <col min="13073" max="13073" width="15.88671875" style="10" bestFit="1" customWidth="1"/>
    <col min="13074" max="13074" width="14.88671875" style="10" bestFit="1" customWidth="1"/>
    <col min="13075" max="13075" width="20.44140625" style="10" bestFit="1" customWidth="1"/>
    <col min="13076" max="13076" width="21.88671875" style="10" bestFit="1" customWidth="1"/>
    <col min="13077" max="13079" width="9.109375" style="10"/>
    <col min="13080" max="13083" width="26.44140625" style="10" bestFit="1" customWidth="1"/>
    <col min="13084" max="13316" width="9.109375" style="10"/>
    <col min="13317" max="13317" width="14" style="10" customWidth="1"/>
    <col min="13318" max="13318" width="25.5546875" style="10" customWidth="1"/>
    <col min="13319" max="13319" width="76.109375" style="10" bestFit="1" customWidth="1"/>
    <col min="13320" max="13320" width="29" style="10" customWidth="1"/>
    <col min="13321" max="13321" width="28.33203125" style="10" customWidth="1"/>
    <col min="13322" max="13322" width="29" style="10" customWidth="1"/>
    <col min="13323" max="13323" width="34.109375" style="10" customWidth="1"/>
    <col min="13324" max="13324" width="31.44140625" style="10" customWidth="1"/>
    <col min="13325" max="13325" width="32.6640625" style="10" bestFit="1" customWidth="1"/>
    <col min="13326" max="13326" width="60" style="10" bestFit="1" customWidth="1"/>
    <col min="13327" max="13327" width="34" style="10" customWidth="1"/>
    <col min="13328" max="13328" width="28.44140625" style="10" bestFit="1" customWidth="1"/>
    <col min="13329" max="13329" width="15.88671875" style="10" bestFit="1" customWidth="1"/>
    <col min="13330" max="13330" width="14.88671875" style="10" bestFit="1" customWidth="1"/>
    <col min="13331" max="13331" width="20.44140625" style="10" bestFit="1" customWidth="1"/>
    <col min="13332" max="13332" width="21.88671875" style="10" bestFit="1" customWidth="1"/>
    <col min="13333" max="13335" width="9.109375" style="10"/>
    <col min="13336" max="13339" width="26.44140625" style="10" bestFit="1" customWidth="1"/>
    <col min="13340" max="13572" width="9.109375" style="10"/>
    <col min="13573" max="13573" width="14" style="10" customWidth="1"/>
    <col min="13574" max="13574" width="25.5546875" style="10" customWidth="1"/>
    <col min="13575" max="13575" width="76.109375" style="10" bestFit="1" customWidth="1"/>
    <col min="13576" max="13576" width="29" style="10" customWidth="1"/>
    <col min="13577" max="13577" width="28.33203125" style="10" customWidth="1"/>
    <col min="13578" max="13578" width="29" style="10" customWidth="1"/>
    <col min="13579" max="13579" width="34.109375" style="10" customWidth="1"/>
    <col min="13580" max="13580" width="31.44140625" style="10" customWidth="1"/>
    <col min="13581" max="13581" width="32.6640625" style="10" bestFit="1" customWidth="1"/>
    <col min="13582" max="13582" width="60" style="10" bestFit="1" customWidth="1"/>
    <col min="13583" max="13583" width="34" style="10" customWidth="1"/>
    <col min="13584" max="13584" width="28.44140625" style="10" bestFit="1" customWidth="1"/>
    <col min="13585" max="13585" width="15.88671875" style="10" bestFit="1" customWidth="1"/>
    <col min="13586" max="13586" width="14.88671875" style="10" bestFit="1" customWidth="1"/>
    <col min="13587" max="13587" width="20.44140625" style="10" bestFit="1" customWidth="1"/>
    <col min="13588" max="13588" width="21.88671875" style="10" bestFit="1" customWidth="1"/>
    <col min="13589" max="13591" width="9.109375" style="10"/>
    <col min="13592" max="13595" width="26.44140625" style="10" bestFit="1" customWidth="1"/>
    <col min="13596" max="13828" width="9.109375" style="10"/>
    <col min="13829" max="13829" width="14" style="10" customWidth="1"/>
    <col min="13830" max="13830" width="25.5546875" style="10" customWidth="1"/>
    <col min="13831" max="13831" width="76.109375" style="10" bestFit="1" customWidth="1"/>
    <col min="13832" max="13832" width="29" style="10" customWidth="1"/>
    <col min="13833" max="13833" width="28.33203125" style="10" customWidth="1"/>
    <col min="13834" max="13834" width="29" style="10" customWidth="1"/>
    <col min="13835" max="13835" width="34.109375" style="10" customWidth="1"/>
    <col min="13836" max="13836" width="31.44140625" style="10" customWidth="1"/>
    <col min="13837" max="13837" width="32.6640625" style="10" bestFit="1" customWidth="1"/>
    <col min="13838" max="13838" width="60" style="10" bestFit="1" customWidth="1"/>
    <col min="13839" max="13839" width="34" style="10" customWidth="1"/>
    <col min="13840" max="13840" width="28.44140625" style="10" bestFit="1" customWidth="1"/>
    <col min="13841" max="13841" width="15.88671875" style="10" bestFit="1" customWidth="1"/>
    <col min="13842" max="13842" width="14.88671875" style="10" bestFit="1" customWidth="1"/>
    <col min="13843" max="13843" width="20.44140625" style="10" bestFit="1" customWidth="1"/>
    <col min="13844" max="13844" width="21.88671875" style="10" bestFit="1" customWidth="1"/>
    <col min="13845" max="13847" width="9.109375" style="10"/>
    <col min="13848" max="13851" width="26.44140625" style="10" bestFit="1" customWidth="1"/>
    <col min="13852" max="14084" width="9.109375" style="10"/>
    <col min="14085" max="14085" width="14" style="10" customWidth="1"/>
    <col min="14086" max="14086" width="25.5546875" style="10" customWidth="1"/>
    <col min="14087" max="14087" width="76.109375" style="10" bestFit="1" customWidth="1"/>
    <col min="14088" max="14088" width="29" style="10" customWidth="1"/>
    <col min="14089" max="14089" width="28.33203125" style="10" customWidth="1"/>
    <col min="14090" max="14090" width="29" style="10" customWidth="1"/>
    <col min="14091" max="14091" width="34.109375" style="10" customWidth="1"/>
    <col min="14092" max="14092" width="31.44140625" style="10" customWidth="1"/>
    <col min="14093" max="14093" width="32.6640625" style="10" bestFit="1" customWidth="1"/>
    <col min="14094" max="14094" width="60" style="10" bestFit="1" customWidth="1"/>
    <col min="14095" max="14095" width="34" style="10" customWidth="1"/>
    <col min="14096" max="14096" width="28.44140625" style="10" bestFit="1" customWidth="1"/>
    <col min="14097" max="14097" width="15.88671875" style="10" bestFit="1" customWidth="1"/>
    <col min="14098" max="14098" width="14.88671875" style="10" bestFit="1" customWidth="1"/>
    <col min="14099" max="14099" width="20.44140625" style="10" bestFit="1" customWidth="1"/>
    <col min="14100" max="14100" width="21.88671875" style="10" bestFit="1" customWidth="1"/>
    <col min="14101" max="14103" width="9.109375" style="10"/>
    <col min="14104" max="14107" width="26.44140625" style="10" bestFit="1" customWidth="1"/>
    <col min="14108" max="14340" width="9.109375" style="10"/>
    <col min="14341" max="14341" width="14" style="10" customWidth="1"/>
    <col min="14342" max="14342" width="25.5546875" style="10" customWidth="1"/>
    <col min="14343" max="14343" width="76.109375" style="10" bestFit="1" customWidth="1"/>
    <col min="14344" max="14344" width="29" style="10" customWidth="1"/>
    <col min="14345" max="14345" width="28.33203125" style="10" customWidth="1"/>
    <col min="14346" max="14346" width="29" style="10" customWidth="1"/>
    <col min="14347" max="14347" width="34.109375" style="10" customWidth="1"/>
    <col min="14348" max="14348" width="31.44140625" style="10" customWidth="1"/>
    <col min="14349" max="14349" width="32.6640625" style="10" bestFit="1" customWidth="1"/>
    <col min="14350" max="14350" width="60" style="10" bestFit="1" customWidth="1"/>
    <col min="14351" max="14351" width="34" style="10" customWidth="1"/>
    <col min="14352" max="14352" width="28.44140625" style="10" bestFit="1" customWidth="1"/>
    <col min="14353" max="14353" width="15.88671875" style="10" bestFit="1" customWidth="1"/>
    <col min="14354" max="14354" width="14.88671875" style="10" bestFit="1" customWidth="1"/>
    <col min="14355" max="14355" width="20.44140625" style="10" bestFit="1" customWidth="1"/>
    <col min="14356" max="14356" width="21.88671875" style="10" bestFit="1" customWidth="1"/>
    <col min="14357" max="14359" width="9.109375" style="10"/>
    <col min="14360" max="14363" width="26.44140625" style="10" bestFit="1" customWidth="1"/>
    <col min="14364" max="14596" width="9.109375" style="10"/>
    <col min="14597" max="14597" width="14" style="10" customWidth="1"/>
    <col min="14598" max="14598" width="25.5546875" style="10" customWidth="1"/>
    <col min="14599" max="14599" width="76.109375" style="10" bestFit="1" customWidth="1"/>
    <col min="14600" max="14600" width="29" style="10" customWidth="1"/>
    <col min="14601" max="14601" width="28.33203125" style="10" customWidth="1"/>
    <col min="14602" max="14602" width="29" style="10" customWidth="1"/>
    <col min="14603" max="14603" width="34.109375" style="10" customWidth="1"/>
    <col min="14604" max="14604" width="31.44140625" style="10" customWidth="1"/>
    <col min="14605" max="14605" width="32.6640625" style="10" bestFit="1" customWidth="1"/>
    <col min="14606" max="14606" width="60" style="10" bestFit="1" customWidth="1"/>
    <col min="14607" max="14607" width="34" style="10" customWidth="1"/>
    <col min="14608" max="14608" width="28.44140625" style="10" bestFit="1" customWidth="1"/>
    <col min="14609" max="14609" width="15.88671875" style="10" bestFit="1" customWidth="1"/>
    <col min="14610" max="14610" width="14.88671875" style="10" bestFit="1" customWidth="1"/>
    <col min="14611" max="14611" width="20.44140625" style="10" bestFit="1" customWidth="1"/>
    <col min="14612" max="14612" width="21.88671875" style="10" bestFit="1" customWidth="1"/>
    <col min="14613" max="14615" width="9.109375" style="10"/>
    <col min="14616" max="14619" width="26.44140625" style="10" bestFit="1" customWidth="1"/>
    <col min="14620" max="14852" width="9.109375" style="10"/>
    <col min="14853" max="14853" width="14" style="10" customWidth="1"/>
    <col min="14854" max="14854" width="25.5546875" style="10" customWidth="1"/>
    <col min="14855" max="14855" width="76.109375" style="10" bestFit="1" customWidth="1"/>
    <col min="14856" max="14856" width="29" style="10" customWidth="1"/>
    <col min="14857" max="14857" width="28.33203125" style="10" customWidth="1"/>
    <col min="14858" max="14858" width="29" style="10" customWidth="1"/>
    <col min="14859" max="14859" width="34.109375" style="10" customWidth="1"/>
    <col min="14860" max="14860" width="31.44140625" style="10" customWidth="1"/>
    <col min="14861" max="14861" width="32.6640625" style="10" bestFit="1" customWidth="1"/>
    <col min="14862" max="14862" width="60" style="10" bestFit="1" customWidth="1"/>
    <col min="14863" max="14863" width="34" style="10" customWidth="1"/>
    <col min="14864" max="14864" width="28.44140625" style="10" bestFit="1" customWidth="1"/>
    <col min="14865" max="14865" width="15.88671875" style="10" bestFit="1" customWidth="1"/>
    <col min="14866" max="14866" width="14.88671875" style="10" bestFit="1" customWidth="1"/>
    <col min="14867" max="14867" width="20.44140625" style="10" bestFit="1" customWidth="1"/>
    <col min="14868" max="14868" width="21.88671875" style="10" bestFit="1" customWidth="1"/>
    <col min="14869" max="14871" width="9.109375" style="10"/>
    <col min="14872" max="14875" width="26.44140625" style="10" bestFit="1" customWidth="1"/>
    <col min="14876" max="15108" width="9.109375" style="10"/>
    <col min="15109" max="15109" width="14" style="10" customWidth="1"/>
    <col min="15110" max="15110" width="25.5546875" style="10" customWidth="1"/>
    <col min="15111" max="15111" width="76.109375" style="10" bestFit="1" customWidth="1"/>
    <col min="15112" max="15112" width="29" style="10" customWidth="1"/>
    <col min="15113" max="15113" width="28.33203125" style="10" customWidth="1"/>
    <col min="15114" max="15114" width="29" style="10" customWidth="1"/>
    <col min="15115" max="15115" width="34.109375" style="10" customWidth="1"/>
    <col min="15116" max="15116" width="31.44140625" style="10" customWidth="1"/>
    <col min="15117" max="15117" width="32.6640625" style="10" bestFit="1" customWidth="1"/>
    <col min="15118" max="15118" width="60" style="10" bestFit="1" customWidth="1"/>
    <col min="15119" max="15119" width="34" style="10" customWidth="1"/>
    <col min="15120" max="15120" width="28.44140625" style="10" bestFit="1" customWidth="1"/>
    <col min="15121" max="15121" width="15.88671875" style="10" bestFit="1" customWidth="1"/>
    <col min="15122" max="15122" width="14.88671875" style="10" bestFit="1" customWidth="1"/>
    <col min="15123" max="15123" width="20.44140625" style="10" bestFit="1" customWidth="1"/>
    <col min="15124" max="15124" width="21.88671875" style="10" bestFit="1" customWidth="1"/>
    <col min="15125" max="15127" width="9.109375" style="10"/>
    <col min="15128" max="15131" width="26.44140625" style="10" bestFit="1" customWidth="1"/>
    <col min="15132" max="15364" width="9.109375" style="10"/>
    <col min="15365" max="15365" width="14" style="10" customWidth="1"/>
    <col min="15366" max="15366" width="25.5546875" style="10" customWidth="1"/>
    <col min="15367" max="15367" width="76.109375" style="10" bestFit="1" customWidth="1"/>
    <col min="15368" max="15368" width="29" style="10" customWidth="1"/>
    <col min="15369" max="15369" width="28.33203125" style="10" customWidth="1"/>
    <col min="15370" max="15370" width="29" style="10" customWidth="1"/>
    <col min="15371" max="15371" width="34.109375" style="10" customWidth="1"/>
    <col min="15372" max="15372" width="31.44140625" style="10" customWidth="1"/>
    <col min="15373" max="15373" width="32.6640625" style="10" bestFit="1" customWidth="1"/>
    <col min="15374" max="15374" width="60" style="10" bestFit="1" customWidth="1"/>
    <col min="15375" max="15375" width="34" style="10" customWidth="1"/>
    <col min="15376" max="15376" width="28.44140625" style="10" bestFit="1" customWidth="1"/>
    <col min="15377" max="15377" width="15.88671875" style="10" bestFit="1" customWidth="1"/>
    <col min="15378" max="15378" width="14.88671875" style="10" bestFit="1" customWidth="1"/>
    <col min="15379" max="15379" width="20.44140625" style="10" bestFit="1" customWidth="1"/>
    <col min="15380" max="15380" width="21.88671875" style="10" bestFit="1" customWidth="1"/>
    <col min="15381" max="15383" width="9.109375" style="10"/>
    <col min="15384" max="15387" width="26.44140625" style="10" bestFit="1" customWidth="1"/>
    <col min="15388" max="15620" width="9.109375" style="10"/>
    <col min="15621" max="15621" width="14" style="10" customWidth="1"/>
    <col min="15622" max="15622" width="25.5546875" style="10" customWidth="1"/>
    <col min="15623" max="15623" width="76.109375" style="10" bestFit="1" customWidth="1"/>
    <col min="15624" max="15624" width="29" style="10" customWidth="1"/>
    <col min="15625" max="15625" width="28.33203125" style="10" customWidth="1"/>
    <col min="15626" max="15626" width="29" style="10" customWidth="1"/>
    <col min="15627" max="15627" width="34.109375" style="10" customWidth="1"/>
    <col min="15628" max="15628" width="31.44140625" style="10" customWidth="1"/>
    <col min="15629" max="15629" width="32.6640625" style="10" bestFit="1" customWidth="1"/>
    <col min="15630" max="15630" width="60" style="10" bestFit="1" customWidth="1"/>
    <col min="15631" max="15631" width="34" style="10" customWidth="1"/>
    <col min="15632" max="15632" width="28.44140625" style="10" bestFit="1" customWidth="1"/>
    <col min="15633" max="15633" width="15.88671875" style="10" bestFit="1" customWidth="1"/>
    <col min="15634" max="15634" width="14.88671875" style="10" bestFit="1" customWidth="1"/>
    <col min="15635" max="15635" width="20.44140625" style="10" bestFit="1" customWidth="1"/>
    <col min="15636" max="15636" width="21.88671875" style="10" bestFit="1" customWidth="1"/>
    <col min="15637" max="15639" width="9.109375" style="10"/>
    <col min="15640" max="15643" width="26.44140625" style="10" bestFit="1" customWidth="1"/>
    <col min="15644" max="15876" width="9.109375" style="10"/>
    <col min="15877" max="15877" width="14" style="10" customWidth="1"/>
    <col min="15878" max="15878" width="25.5546875" style="10" customWidth="1"/>
    <col min="15879" max="15879" width="76.109375" style="10" bestFit="1" customWidth="1"/>
    <col min="15880" max="15880" width="29" style="10" customWidth="1"/>
    <col min="15881" max="15881" width="28.33203125" style="10" customWidth="1"/>
    <col min="15882" max="15882" width="29" style="10" customWidth="1"/>
    <col min="15883" max="15883" width="34.109375" style="10" customWidth="1"/>
    <col min="15884" max="15884" width="31.44140625" style="10" customWidth="1"/>
    <col min="15885" max="15885" width="32.6640625" style="10" bestFit="1" customWidth="1"/>
    <col min="15886" max="15886" width="60" style="10" bestFit="1" customWidth="1"/>
    <col min="15887" max="15887" width="34" style="10" customWidth="1"/>
    <col min="15888" max="15888" width="28.44140625" style="10" bestFit="1" customWidth="1"/>
    <col min="15889" max="15889" width="15.88671875" style="10" bestFit="1" customWidth="1"/>
    <col min="15890" max="15890" width="14.88671875" style="10" bestFit="1" customWidth="1"/>
    <col min="15891" max="15891" width="20.44140625" style="10" bestFit="1" customWidth="1"/>
    <col min="15892" max="15892" width="21.88671875" style="10" bestFit="1" customWidth="1"/>
    <col min="15893" max="15895" width="9.109375" style="10"/>
    <col min="15896" max="15899" width="26.44140625" style="10" bestFit="1" customWidth="1"/>
    <col min="15900" max="16132" width="9.109375" style="10"/>
    <col min="16133" max="16133" width="14" style="10" customWidth="1"/>
    <col min="16134" max="16134" width="25.5546875" style="10" customWidth="1"/>
    <col min="16135" max="16135" width="76.109375" style="10" bestFit="1" customWidth="1"/>
    <col min="16136" max="16136" width="29" style="10" customWidth="1"/>
    <col min="16137" max="16137" width="28.33203125" style="10" customWidth="1"/>
    <col min="16138" max="16138" width="29" style="10" customWidth="1"/>
    <col min="16139" max="16139" width="34.109375" style="10" customWidth="1"/>
    <col min="16140" max="16140" width="31.44140625" style="10" customWidth="1"/>
    <col min="16141" max="16141" width="32.6640625" style="10" bestFit="1" customWidth="1"/>
    <col min="16142" max="16142" width="60" style="10" bestFit="1" customWidth="1"/>
    <col min="16143" max="16143" width="34" style="10" customWidth="1"/>
    <col min="16144" max="16144" width="28.44140625" style="10" bestFit="1" customWidth="1"/>
    <col min="16145" max="16145" width="15.88671875" style="10" bestFit="1" customWidth="1"/>
    <col min="16146" max="16146" width="14.88671875" style="10" bestFit="1" customWidth="1"/>
    <col min="16147" max="16147" width="20.44140625" style="10" bestFit="1" customWidth="1"/>
    <col min="16148" max="16148" width="21.88671875" style="10" bestFit="1" customWidth="1"/>
    <col min="16149" max="16151" width="9.109375" style="10"/>
    <col min="16152" max="16155" width="26.44140625" style="10" bestFit="1" customWidth="1"/>
    <col min="16156" max="16384" width="9.109375" style="10"/>
  </cols>
  <sheetData>
    <row r="1" spans="1:37" ht="15.6" x14ac:dyDescent="0.3">
      <c r="A1" s="88" t="s">
        <v>57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89"/>
      <c r="O1" s="90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91"/>
    </row>
    <row r="2" spans="1:37" x14ac:dyDescent="0.25">
      <c r="A2" s="11"/>
      <c r="B2" s="11"/>
      <c r="C2" s="11"/>
      <c r="D2" s="11"/>
      <c r="E2" s="11"/>
      <c r="F2" s="11"/>
      <c r="G2" s="11"/>
      <c r="H2" s="11"/>
      <c r="Q2" s="13"/>
    </row>
    <row r="3" spans="1:37" s="14" customFormat="1" ht="43.2" x14ac:dyDescent="0.25">
      <c r="A3" s="92" t="s">
        <v>58</v>
      </c>
      <c r="B3" s="92" t="s">
        <v>59</v>
      </c>
      <c r="C3" s="92" t="s">
        <v>60</v>
      </c>
      <c r="D3" s="92" t="s">
        <v>61</v>
      </c>
      <c r="E3" s="92" t="s">
        <v>62</v>
      </c>
      <c r="F3" s="92" t="s">
        <v>63</v>
      </c>
      <c r="G3" s="92" t="s">
        <v>64</v>
      </c>
      <c r="H3" s="92" t="s">
        <v>65</v>
      </c>
      <c r="I3" s="92" t="s">
        <v>66</v>
      </c>
      <c r="J3" s="92" t="s">
        <v>67</v>
      </c>
      <c r="K3" s="92" t="s">
        <v>68</v>
      </c>
      <c r="L3" s="92" t="s">
        <v>69</v>
      </c>
      <c r="M3" s="92" t="s">
        <v>70</v>
      </c>
      <c r="N3" s="92" t="s">
        <v>71</v>
      </c>
      <c r="O3" s="92" t="s">
        <v>182</v>
      </c>
      <c r="P3" s="92" t="s">
        <v>72</v>
      </c>
      <c r="Q3" s="92" t="s">
        <v>73</v>
      </c>
      <c r="R3" s="92" t="s">
        <v>74</v>
      </c>
      <c r="S3" s="92" t="s">
        <v>75</v>
      </c>
      <c r="T3" s="92" t="s">
        <v>76</v>
      </c>
      <c r="U3" s="92" t="s">
        <v>184</v>
      </c>
      <c r="V3" s="92" t="s">
        <v>77</v>
      </c>
      <c r="W3" s="92" t="s">
        <v>78</v>
      </c>
      <c r="X3" s="92" t="s">
        <v>183</v>
      </c>
      <c r="Y3" s="92" t="s">
        <v>79</v>
      </c>
      <c r="Z3" s="92" t="s">
        <v>80</v>
      </c>
      <c r="AA3" s="92" t="s">
        <v>81</v>
      </c>
      <c r="AB3" s="92" t="s">
        <v>82</v>
      </c>
      <c r="AC3" s="92" t="s">
        <v>83</v>
      </c>
      <c r="AD3" s="92" t="s">
        <v>84</v>
      </c>
      <c r="AE3" s="92" t="s">
        <v>85</v>
      </c>
      <c r="AF3" s="92" t="s">
        <v>86</v>
      </c>
      <c r="AG3" s="92" t="s">
        <v>87</v>
      </c>
      <c r="AH3" s="92" t="s">
        <v>88</v>
      </c>
      <c r="AI3" s="92" t="s">
        <v>89</v>
      </c>
      <c r="AJ3" s="92" t="s">
        <v>90</v>
      </c>
      <c r="AK3" s="92" t="s">
        <v>91</v>
      </c>
    </row>
    <row r="4" spans="1:37" s="14" customFormat="1" x14ac:dyDescent="0.25">
      <c r="A4" s="15">
        <v>1</v>
      </c>
      <c r="B4" s="16">
        <v>27549</v>
      </c>
      <c r="C4" s="17" t="s">
        <v>164</v>
      </c>
      <c r="D4" s="16">
        <v>46101</v>
      </c>
      <c r="E4" s="16">
        <v>45159</v>
      </c>
      <c r="F4" s="16">
        <v>45159</v>
      </c>
      <c r="G4" s="15" t="s">
        <v>168</v>
      </c>
      <c r="H4" s="16">
        <v>45159</v>
      </c>
      <c r="I4" s="18" t="s">
        <v>169</v>
      </c>
      <c r="J4" s="19" t="s">
        <v>173</v>
      </c>
      <c r="K4" s="18">
        <v>18.190000000000001</v>
      </c>
      <c r="L4" s="20">
        <v>1048.47</v>
      </c>
      <c r="M4" s="21"/>
      <c r="N4" s="22"/>
      <c r="O4" s="23" t="s">
        <v>181</v>
      </c>
      <c r="P4" s="22" t="s">
        <v>181</v>
      </c>
      <c r="Q4" s="18">
        <v>4</v>
      </c>
      <c r="R4" s="18"/>
      <c r="S4" s="24" t="s">
        <v>178</v>
      </c>
      <c r="T4" s="25"/>
      <c r="U4" s="18" t="s">
        <v>181</v>
      </c>
      <c r="V4" s="18" t="s">
        <v>181</v>
      </c>
      <c r="W4" s="18" t="s">
        <v>181</v>
      </c>
      <c r="X4" s="18" t="s">
        <v>181</v>
      </c>
      <c r="Y4" s="18"/>
      <c r="Z4" s="18" t="s">
        <v>181</v>
      </c>
      <c r="AA4" s="18" t="s">
        <v>181</v>
      </c>
      <c r="AB4" s="18" t="s">
        <v>181</v>
      </c>
      <c r="AC4" s="18" t="s">
        <v>181</v>
      </c>
      <c r="AD4" s="18" t="s">
        <v>181</v>
      </c>
      <c r="AE4" s="18"/>
      <c r="AF4" s="18"/>
      <c r="AG4" s="18" t="s">
        <v>181</v>
      </c>
      <c r="AH4" s="18" t="s">
        <v>181</v>
      </c>
      <c r="AI4" s="18" t="s">
        <v>181</v>
      </c>
      <c r="AJ4" s="18"/>
      <c r="AK4" s="18"/>
    </row>
    <row r="5" spans="1:37" s="14" customFormat="1" x14ac:dyDescent="0.25">
      <c r="A5" s="15">
        <v>2</v>
      </c>
      <c r="B5" s="16">
        <v>23541</v>
      </c>
      <c r="C5" s="17" t="s">
        <v>165</v>
      </c>
      <c r="D5" s="16"/>
      <c r="E5" s="16">
        <v>39692</v>
      </c>
      <c r="F5" s="16">
        <v>39692</v>
      </c>
      <c r="G5" s="15" t="s">
        <v>168</v>
      </c>
      <c r="H5" s="16">
        <v>44370</v>
      </c>
      <c r="I5" s="18" t="s">
        <v>169</v>
      </c>
      <c r="J5" s="19" t="s">
        <v>174</v>
      </c>
      <c r="K5" s="18">
        <v>27.15</v>
      </c>
      <c r="L5" s="20">
        <v>1770.18</v>
      </c>
      <c r="M5" s="21"/>
      <c r="N5" s="22"/>
      <c r="O5" s="23" t="s">
        <v>181</v>
      </c>
      <c r="P5" s="22" t="s">
        <v>181</v>
      </c>
      <c r="Q5" s="18">
        <v>5</v>
      </c>
      <c r="R5" s="18"/>
      <c r="S5" s="24" t="s">
        <v>179</v>
      </c>
      <c r="T5" s="25"/>
      <c r="U5" s="18" t="s">
        <v>181</v>
      </c>
      <c r="V5" s="18" t="s">
        <v>181</v>
      </c>
      <c r="W5" s="18" t="s">
        <v>181</v>
      </c>
      <c r="X5" s="18">
        <v>60</v>
      </c>
      <c r="Y5" s="18"/>
      <c r="Z5" s="18" t="s">
        <v>181</v>
      </c>
      <c r="AA5" s="18" t="s">
        <v>181</v>
      </c>
      <c r="AB5" s="18" t="s">
        <v>181</v>
      </c>
      <c r="AC5" s="18" t="s">
        <v>181</v>
      </c>
      <c r="AD5" s="18" t="s">
        <v>181</v>
      </c>
      <c r="AE5" s="18"/>
      <c r="AF5" s="18"/>
      <c r="AG5" s="18" t="s">
        <v>181</v>
      </c>
      <c r="AH5" s="18" t="s">
        <v>181</v>
      </c>
      <c r="AI5" s="18" t="s">
        <v>181</v>
      </c>
      <c r="AJ5" s="18"/>
      <c r="AK5" s="18"/>
    </row>
    <row r="6" spans="1:37" x14ac:dyDescent="0.25">
      <c r="A6" s="15">
        <v>3</v>
      </c>
      <c r="B6" s="16">
        <v>25015</v>
      </c>
      <c r="C6" s="17" t="s">
        <v>165</v>
      </c>
      <c r="D6" s="16"/>
      <c r="E6" s="16">
        <v>44494</v>
      </c>
      <c r="F6" s="16">
        <v>44494</v>
      </c>
      <c r="G6" s="16" t="s">
        <v>168</v>
      </c>
      <c r="H6" s="16">
        <v>44494</v>
      </c>
      <c r="I6" s="18" t="s">
        <v>169</v>
      </c>
      <c r="J6" s="19" t="s">
        <v>175</v>
      </c>
      <c r="K6" s="18">
        <v>31.25</v>
      </c>
      <c r="L6" s="20">
        <v>2223.75</v>
      </c>
      <c r="M6" s="21"/>
      <c r="N6" s="22"/>
      <c r="O6" s="23">
        <v>6.44</v>
      </c>
      <c r="P6" s="26" t="s">
        <v>181</v>
      </c>
      <c r="Q6" s="18">
        <v>5</v>
      </c>
      <c r="R6" s="18"/>
      <c r="S6" s="24" t="s">
        <v>180</v>
      </c>
      <c r="T6" s="25"/>
      <c r="U6" s="18" t="s">
        <v>181</v>
      </c>
      <c r="V6" s="18" t="s">
        <v>181</v>
      </c>
      <c r="W6" s="18" t="s">
        <v>181</v>
      </c>
      <c r="X6" s="18" t="s">
        <v>181</v>
      </c>
      <c r="Y6" s="18"/>
      <c r="Z6" s="18" t="s">
        <v>181</v>
      </c>
      <c r="AA6" s="18" t="s">
        <v>181</v>
      </c>
      <c r="AB6" s="18" t="s">
        <v>181</v>
      </c>
      <c r="AC6" s="18" t="s">
        <v>181</v>
      </c>
      <c r="AD6" s="18" t="s">
        <v>181</v>
      </c>
      <c r="AE6" s="18"/>
      <c r="AF6" s="18"/>
      <c r="AG6" s="18" t="s">
        <v>181</v>
      </c>
      <c r="AH6" s="18" t="s">
        <v>181</v>
      </c>
      <c r="AI6" s="18" t="s">
        <v>181</v>
      </c>
      <c r="AJ6" s="18"/>
      <c r="AK6" s="18"/>
    </row>
    <row r="7" spans="1:37" x14ac:dyDescent="0.25">
      <c r="A7" s="15">
        <v>4</v>
      </c>
      <c r="B7" s="16">
        <v>25175</v>
      </c>
      <c r="C7" s="17" t="s">
        <v>164</v>
      </c>
      <c r="D7" s="16">
        <v>46040</v>
      </c>
      <c r="E7" s="16">
        <v>45096</v>
      </c>
      <c r="F7" s="16">
        <v>45096</v>
      </c>
      <c r="G7" s="16" t="s">
        <v>168</v>
      </c>
      <c r="H7" s="16">
        <v>45096</v>
      </c>
      <c r="I7" s="18" t="s">
        <v>169</v>
      </c>
      <c r="J7" s="19" t="s">
        <v>173</v>
      </c>
      <c r="K7" s="18">
        <v>11.32</v>
      </c>
      <c r="L7" s="20">
        <v>652.49</v>
      </c>
      <c r="M7" s="21"/>
      <c r="N7" s="22"/>
      <c r="O7" s="23">
        <v>3.36</v>
      </c>
      <c r="P7" s="16">
        <v>45699</v>
      </c>
      <c r="Q7" s="18">
        <v>3</v>
      </c>
      <c r="R7" s="18"/>
      <c r="S7" s="24" t="s">
        <v>178</v>
      </c>
      <c r="T7" s="25"/>
      <c r="U7" s="18" t="s">
        <v>181</v>
      </c>
      <c r="V7" s="18" t="s">
        <v>181</v>
      </c>
      <c r="W7" s="18" t="s">
        <v>181</v>
      </c>
      <c r="X7" s="18" t="s">
        <v>181</v>
      </c>
      <c r="Y7" s="18"/>
      <c r="Z7" s="18" t="s">
        <v>181</v>
      </c>
      <c r="AA7" s="18" t="s">
        <v>181</v>
      </c>
      <c r="AB7" s="18" t="s">
        <v>181</v>
      </c>
      <c r="AC7" s="18" t="s">
        <v>181</v>
      </c>
      <c r="AD7" s="18" t="s">
        <v>181</v>
      </c>
      <c r="AE7" s="18"/>
      <c r="AF7" s="18"/>
      <c r="AG7" s="18" t="s">
        <v>181</v>
      </c>
      <c r="AH7" s="18" t="s">
        <v>181</v>
      </c>
      <c r="AI7" s="18" t="s">
        <v>181</v>
      </c>
      <c r="AJ7" s="18"/>
      <c r="AK7" s="18"/>
    </row>
    <row r="8" spans="1:37" x14ac:dyDescent="0.25">
      <c r="A8" s="15">
        <v>5</v>
      </c>
      <c r="B8" s="16">
        <v>23109</v>
      </c>
      <c r="C8" s="17" t="s">
        <v>165</v>
      </c>
      <c r="D8" s="16"/>
      <c r="E8" s="16">
        <v>44438</v>
      </c>
      <c r="F8" s="16">
        <v>44438</v>
      </c>
      <c r="G8" s="16" t="s">
        <v>168</v>
      </c>
      <c r="H8" s="16">
        <v>44438</v>
      </c>
      <c r="I8" s="18" t="s">
        <v>170</v>
      </c>
      <c r="J8" s="19" t="s">
        <v>173</v>
      </c>
      <c r="K8" s="18">
        <v>12.48</v>
      </c>
      <c r="L8" s="20">
        <v>726.84</v>
      </c>
      <c r="M8" s="21"/>
      <c r="N8" s="22"/>
      <c r="O8" s="23" t="s">
        <v>181</v>
      </c>
      <c r="P8" s="26" t="s">
        <v>181</v>
      </c>
      <c r="Q8" s="18">
        <v>2</v>
      </c>
      <c r="R8" s="18"/>
      <c r="S8" s="24" t="s">
        <v>178</v>
      </c>
      <c r="T8" s="25"/>
      <c r="U8" s="18" t="s">
        <v>181</v>
      </c>
      <c r="V8" s="18" t="s">
        <v>181</v>
      </c>
      <c r="W8" s="18" t="s">
        <v>181</v>
      </c>
      <c r="X8" s="18" t="s">
        <v>181</v>
      </c>
      <c r="Y8" s="18"/>
      <c r="Z8" s="18" t="s">
        <v>181</v>
      </c>
      <c r="AA8" s="18" t="s">
        <v>181</v>
      </c>
      <c r="AB8" s="18" t="s">
        <v>181</v>
      </c>
      <c r="AC8" s="18" t="s">
        <v>181</v>
      </c>
      <c r="AD8" s="18" t="s">
        <v>181</v>
      </c>
      <c r="AE8" s="18"/>
      <c r="AF8" s="18"/>
      <c r="AG8" s="18" t="s">
        <v>181</v>
      </c>
      <c r="AH8" s="18" t="s">
        <v>181</v>
      </c>
      <c r="AI8" s="18" t="s">
        <v>181</v>
      </c>
      <c r="AJ8" s="18"/>
      <c r="AK8" s="18"/>
    </row>
    <row r="9" spans="1:37" x14ac:dyDescent="0.25">
      <c r="A9" s="15">
        <v>6</v>
      </c>
      <c r="B9" s="16">
        <v>30950</v>
      </c>
      <c r="C9" s="17" t="s">
        <v>165</v>
      </c>
      <c r="D9" s="16"/>
      <c r="E9" s="16">
        <v>41989</v>
      </c>
      <c r="F9" s="16">
        <v>41989</v>
      </c>
      <c r="G9" s="16" t="s">
        <v>168</v>
      </c>
      <c r="H9" s="16">
        <v>44788</v>
      </c>
      <c r="I9" s="18" t="s">
        <v>170</v>
      </c>
      <c r="J9" s="19" t="s">
        <v>176</v>
      </c>
      <c r="K9" s="18">
        <v>24.13</v>
      </c>
      <c r="L9" s="20">
        <v>1572.86</v>
      </c>
      <c r="M9" s="21"/>
      <c r="N9" s="22"/>
      <c r="O9" s="23" t="s">
        <v>181</v>
      </c>
      <c r="P9" s="26" t="s">
        <v>181</v>
      </c>
      <c r="Q9" s="18">
        <v>5</v>
      </c>
      <c r="R9" s="18"/>
      <c r="S9" s="24" t="s">
        <v>179</v>
      </c>
      <c r="T9" s="25"/>
      <c r="U9" s="18" t="s">
        <v>181</v>
      </c>
      <c r="V9" s="18" t="s">
        <v>181</v>
      </c>
      <c r="W9" s="18" t="s">
        <v>181</v>
      </c>
      <c r="X9" s="18" t="s">
        <v>181</v>
      </c>
      <c r="Y9" s="18"/>
      <c r="Z9" s="18" t="s">
        <v>181</v>
      </c>
      <c r="AA9" s="18" t="s">
        <v>181</v>
      </c>
      <c r="AB9" s="18" t="s">
        <v>181</v>
      </c>
      <c r="AC9" s="18" t="s">
        <v>181</v>
      </c>
      <c r="AD9" s="18" t="s">
        <v>181</v>
      </c>
      <c r="AE9" s="18"/>
      <c r="AF9" s="18"/>
      <c r="AG9" s="18" t="s">
        <v>181</v>
      </c>
      <c r="AH9" s="18" t="s">
        <v>181</v>
      </c>
      <c r="AI9" s="18" t="s">
        <v>181</v>
      </c>
      <c r="AJ9" s="18"/>
      <c r="AK9" s="18"/>
    </row>
    <row r="10" spans="1:37" x14ac:dyDescent="0.25">
      <c r="A10" s="15">
        <v>7</v>
      </c>
      <c r="B10" s="16">
        <v>26906</v>
      </c>
      <c r="C10" s="17" t="s">
        <v>165</v>
      </c>
      <c r="D10" s="16"/>
      <c r="E10" s="16">
        <v>44956</v>
      </c>
      <c r="F10" s="16">
        <v>44956</v>
      </c>
      <c r="G10" s="16" t="s">
        <v>168</v>
      </c>
      <c r="H10" s="16">
        <v>44956</v>
      </c>
      <c r="I10" s="18" t="s">
        <v>170</v>
      </c>
      <c r="J10" s="19" t="s">
        <v>173</v>
      </c>
      <c r="K10" s="18">
        <v>19.399999999999999</v>
      </c>
      <c r="L10" s="20">
        <v>1118.22</v>
      </c>
      <c r="M10" s="21"/>
      <c r="N10" s="22"/>
      <c r="O10" s="23" t="s">
        <v>181</v>
      </c>
      <c r="P10" s="26" t="s">
        <v>181</v>
      </c>
      <c r="Q10" s="18">
        <v>5</v>
      </c>
      <c r="R10" s="18"/>
      <c r="S10" s="24" t="s">
        <v>178</v>
      </c>
      <c r="T10" s="25"/>
      <c r="U10" s="18" t="s">
        <v>181</v>
      </c>
      <c r="V10" s="18" t="s">
        <v>181</v>
      </c>
      <c r="W10" s="18" t="s">
        <v>181</v>
      </c>
      <c r="X10" s="18" t="s">
        <v>181</v>
      </c>
      <c r="Y10" s="18"/>
      <c r="Z10" s="18" t="s">
        <v>181</v>
      </c>
      <c r="AA10" s="18" t="s">
        <v>181</v>
      </c>
      <c r="AB10" s="18" t="s">
        <v>181</v>
      </c>
      <c r="AC10" s="18" t="s">
        <v>181</v>
      </c>
      <c r="AD10" s="18" t="s">
        <v>181</v>
      </c>
      <c r="AE10" s="18"/>
      <c r="AF10" s="18"/>
      <c r="AG10" s="18" t="s">
        <v>181</v>
      </c>
      <c r="AH10" s="18" t="s">
        <v>181</v>
      </c>
      <c r="AI10" s="18" t="s">
        <v>181</v>
      </c>
      <c r="AJ10" s="18"/>
      <c r="AK10" s="18"/>
    </row>
    <row r="11" spans="1:37" x14ac:dyDescent="0.25">
      <c r="A11" s="15">
        <v>8</v>
      </c>
      <c r="B11" s="16">
        <v>30089</v>
      </c>
      <c r="C11" s="17" t="s">
        <v>166</v>
      </c>
      <c r="D11" s="16">
        <v>46132</v>
      </c>
      <c r="E11" s="16">
        <v>45159</v>
      </c>
      <c r="F11" s="16">
        <v>45159</v>
      </c>
      <c r="G11" s="16" t="s">
        <v>168</v>
      </c>
      <c r="H11" s="16">
        <v>45159</v>
      </c>
      <c r="I11" s="18" t="s">
        <v>171</v>
      </c>
      <c r="J11" s="19" t="s">
        <v>173</v>
      </c>
      <c r="K11" s="18">
        <v>18.190000000000001</v>
      </c>
      <c r="L11" s="20">
        <v>1095.1600000000001</v>
      </c>
      <c r="M11" s="21"/>
      <c r="N11" s="22"/>
      <c r="O11" s="23" t="s">
        <v>181</v>
      </c>
      <c r="P11" s="26" t="s">
        <v>181</v>
      </c>
      <c r="Q11" s="18">
        <v>4</v>
      </c>
      <c r="R11" s="18"/>
      <c r="S11" s="24" t="s">
        <v>178</v>
      </c>
      <c r="T11" s="25"/>
      <c r="U11" s="18" t="s">
        <v>181</v>
      </c>
      <c r="V11" s="18" t="s">
        <v>181</v>
      </c>
      <c r="W11" s="18" t="s">
        <v>181</v>
      </c>
      <c r="X11" s="18" t="s">
        <v>181</v>
      </c>
      <c r="Y11" s="18"/>
      <c r="Z11" s="18" t="s">
        <v>181</v>
      </c>
      <c r="AA11" s="18" t="s">
        <v>181</v>
      </c>
      <c r="AB11" s="18" t="s">
        <v>181</v>
      </c>
      <c r="AC11" s="18" t="s">
        <v>181</v>
      </c>
      <c r="AD11" s="18" t="s">
        <v>181</v>
      </c>
      <c r="AE11" s="18"/>
      <c r="AF11" s="18"/>
      <c r="AG11" s="18" t="s">
        <v>181</v>
      </c>
      <c r="AH11" s="18" t="s">
        <v>181</v>
      </c>
      <c r="AI11" s="18" t="s">
        <v>181</v>
      </c>
      <c r="AJ11" s="18"/>
      <c r="AK11" s="18"/>
    </row>
    <row r="12" spans="1:37" x14ac:dyDescent="0.25">
      <c r="A12" s="15">
        <v>9</v>
      </c>
      <c r="B12" s="16">
        <v>30758</v>
      </c>
      <c r="C12" s="17" t="s">
        <v>164</v>
      </c>
      <c r="D12" s="16">
        <v>45905</v>
      </c>
      <c r="E12" s="16">
        <v>44963</v>
      </c>
      <c r="F12" s="16">
        <v>44963</v>
      </c>
      <c r="G12" s="16" t="s">
        <v>168</v>
      </c>
      <c r="H12" s="16">
        <v>44963</v>
      </c>
      <c r="I12" s="18" t="s">
        <v>171</v>
      </c>
      <c r="J12" s="19" t="s">
        <v>176</v>
      </c>
      <c r="K12" s="18">
        <v>22.24</v>
      </c>
      <c r="L12" s="20">
        <v>1321.06</v>
      </c>
      <c r="M12" s="21"/>
      <c r="N12" s="22"/>
      <c r="O12" s="23">
        <v>3.22</v>
      </c>
      <c r="P12" s="26" t="s">
        <v>181</v>
      </c>
      <c r="Q12" s="18">
        <v>5</v>
      </c>
      <c r="R12" s="18"/>
      <c r="S12" s="24" t="s">
        <v>178</v>
      </c>
      <c r="T12" s="25"/>
      <c r="U12" s="18" t="s">
        <v>181</v>
      </c>
      <c r="V12" s="18" t="s">
        <v>181</v>
      </c>
      <c r="W12" s="18" t="s">
        <v>181</v>
      </c>
      <c r="X12" s="18" t="s">
        <v>181</v>
      </c>
      <c r="Y12" s="18"/>
      <c r="Z12" s="18" t="s">
        <v>181</v>
      </c>
      <c r="AA12" s="18" t="s">
        <v>181</v>
      </c>
      <c r="AB12" s="18" t="s">
        <v>181</v>
      </c>
      <c r="AC12" s="18" t="s">
        <v>181</v>
      </c>
      <c r="AD12" s="18" t="s">
        <v>181</v>
      </c>
      <c r="AE12" s="18"/>
      <c r="AF12" s="18"/>
      <c r="AG12" s="18" t="s">
        <v>181</v>
      </c>
      <c r="AH12" s="18" t="s">
        <v>181</v>
      </c>
      <c r="AI12" s="18" t="s">
        <v>181</v>
      </c>
      <c r="AJ12" s="18"/>
      <c r="AK12" s="18"/>
    </row>
    <row r="13" spans="1:37" x14ac:dyDescent="0.25">
      <c r="A13" s="15">
        <v>10</v>
      </c>
      <c r="B13" s="16">
        <v>35432</v>
      </c>
      <c r="C13" s="17" t="s">
        <v>164</v>
      </c>
      <c r="D13" s="16">
        <v>45970</v>
      </c>
      <c r="E13" s="16">
        <v>45392</v>
      </c>
      <c r="F13" s="16">
        <v>45392</v>
      </c>
      <c r="G13" s="16" t="s">
        <v>168</v>
      </c>
      <c r="H13" s="16">
        <v>45392</v>
      </c>
      <c r="I13" s="18" t="s">
        <v>171</v>
      </c>
      <c r="J13" s="19" t="s">
        <v>173</v>
      </c>
      <c r="K13" s="18">
        <v>9.5</v>
      </c>
      <c r="L13" s="20">
        <v>547.58000000000004</v>
      </c>
      <c r="M13" s="21"/>
      <c r="N13" s="22"/>
      <c r="O13" s="23" t="s">
        <v>181</v>
      </c>
      <c r="P13" s="26" t="s">
        <v>181</v>
      </c>
      <c r="Q13" s="18">
        <v>2</v>
      </c>
      <c r="R13" s="18"/>
      <c r="S13" s="24" t="s">
        <v>178</v>
      </c>
      <c r="T13" s="25"/>
      <c r="U13" s="18" t="s">
        <v>181</v>
      </c>
      <c r="V13" s="18" t="s">
        <v>181</v>
      </c>
      <c r="W13" s="18" t="s">
        <v>181</v>
      </c>
      <c r="X13" s="18" t="s">
        <v>181</v>
      </c>
      <c r="Y13" s="18"/>
      <c r="Z13" s="18" t="s">
        <v>181</v>
      </c>
      <c r="AA13" s="18" t="s">
        <v>181</v>
      </c>
      <c r="AB13" s="18" t="s">
        <v>181</v>
      </c>
      <c r="AC13" s="18" t="s">
        <v>181</v>
      </c>
      <c r="AD13" s="18" t="s">
        <v>181</v>
      </c>
      <c r="AE13" s="18"/>
      <c r="AF13" s="18"/>
      <c r="AG13" s="18" t="s">
        <v>181</v>
      </c>
      <c r="AH13" s="18" t="s">
        <v>181</v>
      </c>
      <c r="AI13" s="18" t="s">
        <v>181</v>
      </c>
      <c r="AJ13" s="18"/>
      <c r="AK13" s="18"/>
    </row>
    <row r="14" spans="1:37" x14ac:dyDescent="0.25">
      <c r="A14" s="15">
        <v>11</v>
      </c>
      <c r="B14" s="16">
        <v>30554</v>
      </c>
      <c r="C14" s="17" t="s">
        <v>167</v>
      </c>
      <c r="D14" s="16">
        <v>45772</v>
      </c>
      <c r="E14" s="16">
        <v>45561</v>
      </c>
      <c r="F14" s="16">
        <v>45561</v>
      </c>
      <c r="G14" s="16" t="s">
        <v>168</v>
      </c>
      <c r="H14" s="16">
        <v>45561</v>
      </c>
      <c r="I14" s="18" t="s">
        <v>172</v>
      </c>
      <c r="J14" s="19" t="s">
        <v>173</v>
      </c>
      <c r="K14" s="18">
        <v>7.82</v>
      </c>
      <c r="L14" s="20">
        <v>450.74</v>
      </c>
      <c r="M14" s="21"/>
      <c r="N14" s="22"/>
      <c r="O14" s="23">
        <v>5.89</v>
      </c>
      <c r="P14" s="26" t="s">
        <v>181</v>
      </c>
      <c r="Q14" s="18">
        <v>2</v>
      </c>
      <c r="R14" s="18"/>
      <c r="S14" s="24" t="s">
        <v>178</v>
      </c>
      <c r="T14" s="25"/>
      <c r="U14" s="18" t="s">
        <v>181</v>
      </c>
      <c r="V14" s="18" t="s">
        <v>181</v>
      </c>
      <c r="W14" s="18" t="s">
        <v>181</v>
      </c>
      <c r="X14" s="18" t="s">
        <v>181</v>
      </c>
      <c r="Y14" s="18"/>
      <c r="Z14" s="18" t="s">
        <v>181</v>
      </c>
      <c r="AA14" s="18" t="s">
        <v>181</v>
      </c>
      <c r="AB14" s="18" t="s">
        <v>181</v>
      </c>
      <c r="AC14" s="18" t="s">
        <v>181</v>
      </c>
      <c r="AD14" s="18" t="s">
        <v>181</v>
      </c>
      <c r="AE14" s="18"/>
      <c r="AF14" s="18"/>
      <c r="AG14" s="18" t="s">
        <v>181</v>
      </c>
      <c r="AH14" s="18" t="s">
        <v>181</v>
      </c>
      <c r="AI14" s="18" t="s">
        <v>181</v>
      </c>
      <c r="AJ14" s="18"/>
      <c r="AK14" s="18"/>
    </row>
    <row r="15" spans="1:37" x14ac:dyDescent="0.25">
      <c r="A15" s="15">
        <v>12</v>
      </c>
      <c r="B15" s="16">
        <v>29368</v>
      </c>
      <c r="C15" s="17" t="s">
        <v>164</v>
      </c>
      <c r="D15" s="16">
        <v>45838</v>
      </c>
      <c r="E15" s="16">
        <v>45261</v>
      </c>
      <c r="F15" s="16">
        <v>45261</v>
      </c>
      <c r="G15" s="16" t="s">
        <v>168</v>
      </c>
      <c r="H15" s="16">
        <v>45719</v>
      </c>
      <c r="I15" s="18" t="s">
        <v>170</v>
      </c>
      <c r="J15" s="19" t="s">
        <v>177</v>
      </c>
      <c r="K15" s="18">
        <v>18.600000000000001</v>
      </c>
      <c r="L15" s="20">
        <v>1072.0999999999999</v>
      </c>
      <c r="M15" s="21"/>
      <c r="N15" s="22"/>
      <c r="O15" s="23" t="s">
        <v>181</v>
      </c>
      <c r="P15" s="26" t="s">
        <v>181</v>
      </c>
      <c r="Q15" s="18">
        <v>4</v>
      </c>
      <c r="R15" s="18"/>
      <c r="S15" s="24">
        <v>3</v>
      </c>
      <c r="T15" s="25"/>
      <c r="U15" s="18" t="s">
        <v>181</v>
      </c>
      <c r="V15" s="18" t="s">
        <v>181</v>
      </c>
      <c r="W15" s="18" t="s">
        <v>181</v>
      </c>
      <c r="X15" s="18" t="s">
        <v>181</v>
      </c>
      <c r="Y15" s="18"/>
      <c r="Z15" s="18" t="s">
        <v>181</v>
      </c>
      <c r="AA15" s="18" t="s">
        <v>181</v>
      </c>
      <c r="AB15" s="18" t="s">
        <v>181</v>
      </c>
      <c r="AC15" s="18" t="s">
        <v>181</v>
      </c>
      <c r="AD15" s="18" t="s">
        <v>181</v>
      </c>
      <c r="AE15" s="18"/>
      <c r="AF15" s="18"/>
      <c r="AG15" s="18" t="s">
        <v>181</v>
      </c>
      <c r="AH15" s="18" t="s">
        <v>181</v>
      </c>
      <c r="AI15" s="18" t="s">
        <v>181</v>
      </c>
      <c r="AJ15" s="18"/>
      <c r="AK15" s="18"/>
    </row>
    <row r="17" spans="1:18" x14ac:dyDescent="0.25">
      <c r="A17" s="10" t="s">
        <v>92</v>
      </c>
    </row>
    <row r="18" spans="1:18" ht="12" x14ac:dyDescent="0.25">
      <c r="A18" s="10" t="s">
        <v>93</v>
      </c>
      <c r="F18" s="27"/>
      <c r="H18" s="28"/>
      <c r="Q18" s="28"/>
      <c r="R18" s="28"/>
    </row>
    <row r="19" spans="1:18" x14ac:dyDescent="0.25">
      <c r="A19" s="10" t="s">
        <v>94</v>
      </c>
      <c r="H19" s="28"/>
      <c r="Q19" s="28"/>
      <c r="R19" s="28"/>
    </row>
    <row r="20" spans="1:18" x14ac:dyDescent="0.25">
      <c r="A20" s="10" t="s">
        <v>95</v>
      </c>
    </row>
    <row r="21" spans="1:18" x14ac:dyDescent="0.25">
      <c r="A21" s="10" t="s">
        <v>96</v>
      </c>
      <c r="D21" s="29"/>
      <c r="E21" s="29"/>
      <c r="F21" s="30"/>
    </row>
    <row r="22" spans="1:18" s="11" customFormat="1" x14ac:dyDescent="0.25">
      <c r="A22" s="10" t="s">
        <v>97</v>
      </c>
      <c r="B22" s="10"/>
      <c r="C22" s="10"/>
      <c r="D22" s="29"/>
      <c r="E22" s="29"/>
      <c r="F22" s="31"/>
      <c r="L22" s="32"/>
      <c r="M22" s="32"/>
      <c r="O22" s="32"/>
    </row>
    <row r="23" spans="1:18" x14ac:dyDescent="0.25">
      <c r="A23" s="10" t="s">
        <v>98</v>
      </c>
      <c r="D23" s="29"/>
      <c r="E23" s="29"/>
      <c r="F23" s="31"/>
    </row>
    <row r="24" spans="1:18" x14ac:dyDescent="0.25">
      <c r="A24" s="10" t="s">
        <v>99</v>
      </c>
      <c r="D24" s="29"/>
      <c r="E24" s="29"/>
      <c r="F24" s="31"/>
    </row>
    <row r="25" spans="1:18" x14ac:dyDescent="0.25">
      <c r="A25" s="10" t="s">
        <v>100</v>
      </c>
      <c r="D25" s="29"/>
      <c r="E25" s="29"/>
    </row>
    <row r="26" spans="1:18" x14ac:dyDescent="0.25">
      <c r="A26" s="10" t="s">
        <v>101</v>
      </c>
      <c r="D26" s="29"/>
      <c r="E26" s="29"/>
    </row>
    <row r="27" spans="1:18" x14ac:dyDescent="0.25">
      <c r="D27" s="29"/>
      <c r="E27" s="29"/>
    </row>
  </sheetData>
  <conditionalFormatting sqref="A16 B16:E18">
    <cfRule type="cellIs" dxfId="0" priority="2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F795-84FD-4511-B3D9-DDB9E41F2186}">
  <sheetPr>
    <pageSetUpPr fitToPage="1"/>
  </sheetPr>
  <dimension ref="A1:G57"/>
  <sheetViews>
    <sheetView showGridLines="0" view="pageBreakPreview" zoomScaleNormal="100" zoomScaleSheetLayoutView="100" workbookViewId="0">
      <selection sqref="A1:F1"/>
    </sheetView>
  </sheetViews>
  <sheetFormatPr defaultColWidth="8.88671875" defaultRowHeight="12" x14ac:dyDescent="0.25"/>
  <cols>
    <col min="1" max="2" width="15" style="34" customWidth="1"/>
    <col min="3" max="5" width="19.5546875" style="34" customWidth="1"/>
    <col min="6" max="7" width="13.6640625" style="34" customWidth="1"/>
    <col min="8" max="16384" width="8.88671875" style="34"/>
  </cols>
  <sheetData>
    <row r="1" spans="1:7" ht="15.6" x14ac:dyDescent="0.25">
      <c r="A1" s="187" t="s">
        <v>102</v>
      </c>
      <c r="B1" s="187"/>
      <c r="C1" s="187"/>
      <c r="D1" s="187"/>
      <c r="E1" s="187"/>
      <c r="F1" s="187"/>
      <c r="G1" s="33"/>
    </row>
    <row r="2" spans="1:7" x14ac:dyDescent="0.25">
      <c r="A2" s="186" t="s">
        <v>103</v>
      </c>
      <c r="B2" s="186"/>
      <c r="C2" s="186"/>
      <c r="D2" s="186"/>
      <c r="E2" s="186"/>
      <c r="F2" s="186"/>
    </row>
    <row r="3" spans="1:7" x14ac:dyDescent="0.25">
      <c r="A3" s="188" t="s">
        <v>104</v>
      </c>
      <c r="B3" s="189"/>
      <c r="C3" s="189"/>
      <c r="D3" s="189"/>
      <c r="E3" s="189"/>
      <c r="F3" s="190"/>
    </row>
    <row r="4" spans="1:7" ht="13.8" x14ac:dyDescent="0.4">
      <c r="A4" s="35"/>
      <c r="C4" s="33"/>
      <c r="D4" s="36"/>
      <c r="E4" s="37"/>
      <c r="F4" s="38"/>
      <c r="G4" s="33"/>
    </row>
    <row r="5" spans="1:7" ht="36.6" customHeight="1" x14ac:dyDescent="0.25">
      <c r="A5" s="93" t="s">
        <v>105</v>
      </c>
      <c r="B5" s="94"/>
      <c r="C5" s="180" t="s">
        <v>239</v>
      </c>
      <c r="D5" s="180"/>
      <c r="E5" s="180"/>
      <c r="F5" s="180"/>
      <c r="G5" s="33"/>
    </row>
    <row r="6" spans="1:7" x14ac:dyDescent="0.25">
      <c r="A6" s="39"/>
      <c r="B6" s="181">
        <v>2.5</v>
      </c>
      <c r="C6" s="183"/>
      <c r="D6" s="184"/>
      <c r="E6" s="185"/>
      <c r="F6" s="40"/>
      <c r="G6" s="33"/>
    </row>
    <row r="7" spans="1:7" x14ac:dyDescent="0.25">
      <c r="A7" s="39"/>
      <c r="B7" s="181"/>
      <c r="C7" s="177"/>
      <c r="D7" s="178"/>
      <c r="E7" s="179"/>
      <c r="F7" s="40"/>
      <c r="G7" s="33"/>
    </row>
    <row r="8" spans="1:7" x14ac:dyDescent="0.25">
      <c r="A8" s="39"/>
      <c r="B8" s="181"/>
      <c r="C8" s="177"/>
      <c r="D8" s="178"/>
      <c r="E8" s="179"/>
      <c r="F8" s="40"/>
      <c r="G8" s="33"/>
    </row>
    <row r="9" spans="1:7" x14ac:dyDescent="0.25">
      <c r="A9" s="39"/>
      <c r="B9" s="181"/>
      <c r="C9" s="177"/>
      <c r="D9" s="178"/>
      <c r="E9" s="179"/>
      <c r="F9" s="40"/>
      <c r="G9" s="33"/>
    </row>
    <row r="10" spans="1:7" x14ac:dyDescent="0.25">
      <c r="A10" s="39"/>
      <c r="B10" s="181"/>
      <c r="C10" s="177"/>
      <c r="D10" s="178"/>
      <c r="E10" s="179"/>
      <c r="F10" s="40"/>
      <c r="G10" s="33"/>
    </row>
    <row r="11" spans="1:7" x14ac:dyDescent="0.25">
      <c r="A11" s="39"/>
      <c r="B11" s="182"/>
      <c r="C11" s="177"/>
      <c r="D11" s="178"/>
      <c r="E11" s="179"/>
      <c r="F11" s="40"/>
      <c r="G11" s="33"/>
    </row>
    <row r="12" spans="1:7" x14ac:dyDescent="0.25">
      <c r="A12" s="39"/>
      <c r="B12" s="41" t="s">
        <v>106</v>
      </c>
      <c r="C12" s="177"/>
      <c r="D12" s="178"/>
      <c r="E12" s="179"/>
      <c r="F12" s="40"/>
      <c r="G12" s="33"/>
    </row>
    <row r="13" spans="1:7" x14ac:dyDescent="0.25">
      <c r="A13" s="39"/>
      <c r="F13" s="40"/>
    </row>
    <row r="14" spans="1:7" ht="39" customHeight="1" x14ac:dyDescent="0.25">
      <c r="A14" s="93" t="s">
        <v>105</v>
      </c>
      <c r="B14" s="95"/>
      <c r="C14" s="180" t="s">
        <v>240</v>
      </c>
      <c r="D14" s="180"/>
      <c r="E14" s="180"/>
      <c r="F14" s="180"/>
    </row>
    <row r="15" spans="1:7" x14ac:dyDescent="0.25">
      <c r="A15" s="39"/>
      <c r="B15" s="181">
        <v>3.5</v>
      </c>
      <c r="C15" s="183"/>
      <c r="D15" s="184"/>
      <c r="E15" s="185"/>
      <c r="F15" s="40"/>
    </row>
    <row r="16" spans="1:7" x14ac:dyDescent="0.25">
      <c r="A16" s="39"/>
      <c r="B16" s="181"/>
      <c r="C16" s="177"/>
      <c r="D16" s="178"/>
      <c r="E16" s="179"/>
      <c r="F16" s="40"/>
    </row>
    <row r="17" spans="1:6" x14ac:dyDescent="0.25">
      <c r="A17" s="39"/>
      <c r="B17" s="181"/>
      <c r="C17" s="177"/>
      <c r="D17" s="178"/>
      <c r="E17" s="179"/>
      <c r="F17" s="40"/>
    </row>
    <row r="18" spans="1:6" x14ac:dyDescent="0.25">
      <c r="A18" s="39"/>
      <c r="B18" s="181"/>
      <c r="C18" s="177"/>
      <c r="D18" s="178"/>
      <c r="E18" s="179"/>
      <c r="F18" s="40"/>
    </row>
    <row r="19" spans="1:6" x14ac:dyDescent="0.25">
      <c r="A19" s="39"/>
      <c r="B19" s="181"/>
      <c r="C19" s="177"/>
      <c r="D19" s="178"/>
      <c r="E19" s="179"/>
      <c r="F19" s="40"/>
    </row>
    <row r="20" spans="1:6" x14ac:dyDescent="0.25">
      <c r="A20" s="39"/>
      <c r="B20" s="182"/>
      <c r="C20" s="177"/>
      <c r="D20" s="178"/>
      <c r="E20" s="179"/>
      <c r="F20" s="40"/>
    </row>
    <row r="21" spans="1:6" x14ac:dyDescent="0.25">
      <c r="A21" s="39"/>
      <c r="B21" s="41" t="s">
        <v>106</v>
      </c>
      <c r="C21" s="177"/>
      <c r="D21" s="178"/>
      <c r="E21" s="179"/>
      <c r="F21" s="40"/>
    </row>
    <row r="22" spans="1:6" x14ac:dyDescent="0.25">
      <c r="A22" s="39"/>
      <c r="F22" s="40"/>
    </row>
    <row r="23" spans="1:6" ht="36" customHeight="1" x14ac:dyDescent="0.25">
      <c r="A23" s="93" t="s">
        <v>107</v>
      </c>
      <c r="B23" s="95"/>
      <c r="C23" s="180" t="s">
        <v>239</v>
      </c>
      <c r="D23" s="180"/>
      <c r="E23" s="180"/>
      <c r="F23" s="180"/>
    </row>
    <row r="24" spans="1:6" x14ac:dyDescent="0.25">
      <c r="A24" s="39"/>
      <c r="B24" s="181">
        <v>2.5</v>
      </c>
      <c r="C24" s="183"/>
      <c r="D24" s="184"/>
      <c r="E24" s="185"/>
      <c r="F24" s="40"/>
    </row>
    <row r="25" spans="1:6" x14ac:dyDescent="0.25">
      <c r="A25" s="39"/>
      <c r="B25" s="181"/>
      <c r="C25" s="177"/>
      <c r="D25" s="178"/>
      <c r="E25" s="179"/>
      <c r="F25" s="40"/>
    </row>
    <row r="26" spans="1:6" x14ac:dyDescent="0.25">
      <c r="A26" s="39"/>
      <c r="B26" s="181"/>
      <c r="C26" s="177"/>
      <c r="D26" s="178"/>
      <c r="E26" s="179"/>
      <c r="F26" s="40"/>
    </row>
    <row r="27" spans="1:6" x14ac:dyDescent="0.25">
      <c r="A27" s="39"/>
      <c r="B27" s="181"/>
      <c r="C27" s="177"/>
      <c r="D27" s="178"/>
      <c r="E27" s="179"/>
      <c r="F27" s="40"/>
    </row>
    <row r="28" spans="1:6" x14ac:dyDescent="0.25">
      <c r="A28" s="39"/>
      <c r="B28" s="181"/>
      <c r="C28" s="177"/>
      <c r="D28" s="178"/>
      <c r="E28" s="179"/>
      <c r="F28" s="40"/>
    </row>
    <row r="29" spans="1:6" x14ac:dyDescent="0.25">
      <c r="A29" s="39"/>
      <c r="B29" s="182"/>
      <c r="C29" s="177"/>
      <c r="D29" s="178"/>
      <c r="E29" s="179"/>
      <c r="F29" s="40"/>
    </row>
    <row r="30" spans="1:6" x14ac:dyDescent="0.25">
      <c r="A30" s="39"/>
      <c r="B30" s="41" t="s">
        <v>106</v>
      </c>
      <c r="C30" s="177"/>
      <c r="D30" s="178"/>
      <c r="E30" s="179"/>
      <c r="F30" s="40"/>
    </row>
    <row r="31" spans="1:6" x14ac:dyDescent="0.25">
      <c r="A31" s="39"/>
      <c r="F31" s="40"/>
    </row>
    <row r="32" spans="1:6" ht="36" customHeight="1" x14ac:dyDescent="0.25">
      <c r="A32" s="93" t="s">
        <v>107</v>
      </c>
      <c r="B32" s="95"/>
      <c r="C32" s="180" t="s">
        <v>240</v>
      </c>
      <c r="D32" s="180"/>
      <c r="E32" s="180"/>
      <c r="F32" s="180"/>
    </row>
    <row r="33" spans="1:6" x14ac:dyDescent="0.25">
      <c r="A33" s="39"/>
      <c r="B33" s="181">
        <v>3.5</v>
      </c>
      <c r="C33" s="183"/>
      <c r="D33" s="184"/>
      <c r="E33" s="185"/>
      <c r="F33" s="40"/>
    </row>
    <row r="34" spans="1:6" x14ac:dyDescent="0.25">
      <c r="A34" s="39"/>
      <c r="B34" s="181"/>
      <c r="C34" s="177"/>
      <c r="D34" s="178"/>
      <c r="E34" s="179"/>
      <c r="F34" s="40"/>
    </row>
    <row r="35" spans="1:6" x14ac:dyDescent="0.25">
      <c r="A35" s="39"/>
      <c r="B35" s="181"/>
      <c r="C35" s="177"/>
      <c r="D35" s="178"/>
      <c r="E35" s="179"/>
      <c r="F35" s="40"/>
    </row>
    <row r="36" spans="1:6" x14ac:dyDescent="0.25">
      <c r="A36" s="39"/>
      <c r="B36" s="181"/>
      <c r="C36" s="177"/>
      <c r="D36" s="178"/>
      <c r="E36" s="179"/>
      <c r="F36" s="40"/>
    </row>
    <row r="37" spans="1:6" x14ac:dyDescent="0.25">
      <c r="A37" s="39"/>
      <c r="B37" s="181"/>
      <c r="C37" s="177"/>
      <c r="D37" s="178"/>
      <c r="E37" s="179"/>
      <c r="F37" s="40"/>
    </row>
    <row r="38" spans="1:6" x14ac:dyDescent="0.25">
      <c r="A38" s="39"/>
      <c r="B38" s="182"/>
      <c r="C38" s="177"/>
      <c r="D38" s="178"/>
      <c r="E38" s="179"/>
      <c r="F38" s="40"/>
    </row>
    <row r="39" spans="1:6" x14ac:dyDescent="0.25">
      <c r="A39" s="39"/>
      <c r="B39" s="41" t="s">
        <v>106</v>
      </c>
      <c r="C39" s="177"/>
      <c r="D39" s="178"/>
      <c r="E39" s="179"/>
      <c r="F39" s="40"/>
    </row>
    <row r="40" spans="1:6" x14ac:dyDescent="0.25">
      <c r="A40" s="39"/>
      <c r="F40" s="40"/>
    </row>
    <row r="41" spans="1:6" ht="37.200000000000003" customHeight="1" x14ac:dyDescent="0.25">
      <c r="A41" s="93" t="s">
        <v>108</v>
      </c>
      <c r="B41" s="95"/>
      <c r="C41" s="180" t="s">
        <v>241</v>
      </c>
      <c r="D41" s="180"/>
      <c r="E41" s="180"/>
      <c r="F41" s="180"/>
    </row>
    <row r="42" spans="1:6" x14ac:dyDescent="0.25">
      <c r="A42" s="39"/>
      <c r="B42" s="181">
        <v>5</v>
      </c>
      <c r="C42" s="183"/>
      <c r="D42" s="184"/>
      <c r="E42" s="185"/>
      <c r="F42" s="40"/>
    </row>
    <row r="43" spans="1:6" x14ac:dyDescent="0.25">
      <c r="A43" s="39"/>
      <c r="B43" s="181"/>
      <c r="C43" s="177"/>
      <c r="D43" s="178"/>
      <c r="E43" s="179"/>
      <c r="F43" s="40"/>
    </row>
    <row r="44" spans="1:6" x14ac:dyDescent="0.25">
      <c r="A44" s="39"/>
      <c r="B44" s="181"/>
      <c r="C44" s="177"/>
      <c r="D44" s="178"/>
      <c r="E44" s="179"/>
      <c r="F44" s="40"/>
    </row>
    <row r="45" spans="1:6" x14ac:dyDescent="0.25">
      <c r="A45" s="39"/>
      <c r="B45" s="181"/>
      <c r="C45" s="177"/>
      <c r="D45" s="178"/>
      <c r="E45" s="179"/>
      <c r="F45" s="40"/>
    </row>
    <row r="46" spans="1:6" x14ac:dyDescent="0.25">
      <c r="A46" s="39"/>
      <c r="B46" s="181"/>
      <c r="C46" s="177"/>
      <c r="D46" s="178"/>
      <c r="E46" s="179"/>
      <c r="F46" s="40"/>
    </row>
    <row r="47" spans="1:6" x14ac:dyDescent="0.25">
      <c r="A47" s="39"/>
      <c r="B47" s="182"/>
      <c r="C47" s="177"/>
      <c r="D47" s="178"/>
      <c r="E47" s="179"/>
      <c r="F47" s="40"/>
    </row>
    <row r="48" spans="1:6" x14ac:dyDescent="0.25">
      <c r="A48" s="42"/>
      <c r="B48" s="41" t="s">
        <v>106</v>
      </c>
      <c r="C48" s="177"/>
      <c r="D48" s="178"/>
      <c r="E48" s="179"/>
      <c r="F48" s="43"/>
    </row>
    <row r="50" spans="1:6" ht="37.950000000000003" customHeight="1" x14ac:dyDescent="0.25">
      <c r="A50" s="93" t="s">
        <v>108</v>
      </c>
      <c r="B50" s="95"/>
      <c r="C50" s="180" t="s">
        <v>242</v>
      </c>
      <c r="D50" s="180"/>
      <c r="E50" s="180"/>
      <c r="F50" s="180"/>
    </row>
    <row r="51" spans="1:6" x14ac:dyDescent="0.25">
      <c r="A51" s="39"/>
      <c r="B51" s="181">
        <v>6</v>
      </c>
      <c r="C51" s="183"/>
      <c r="D51" s="184"/>
      <c r="E51" s="185"/>
      <c r="F51" s="40"/>
    </row>
    <row r="52" spans="1:6" x14ac:dyDescent="0.25">
      <c r="A52" s="39"/>
      <c r="B52" s="181"/>
      <c r="C52" s="177"/>
      <c r="D52" s="178"/>
      <c r="E52" s="179"/>
      <c r="F52" s="40"/>
    </row>
    <row r="53" spans="1:6" x14ac:dyDescent="0.25">
      <c r="A53" s="39"/>
      <c r="B53" s="181"/>
      <c r="C53" s="177"/>
      <c r="D53" s="178"/>
      <c r="E53" s="179"/>
      <c r="F53" s="40"/>
    </row>
    <row r="54" spans="1:6" x14ac:dyDescent="0.25">
      <c r="A54" s="39"/>
      <c r="B54" s="181"/>
      <c r="C54" s="177"/>
      <c r="D54" s="178"/>
      <c r="E54" s="179"/>
      <c r="F54" s="40"/>
    </row>
    <row r="55" spans="1:6" x14ac:dyDescent="0.25">
      <c r="A55" s="39"/>
      <c r="B55" s="181"/>
      <c r="C55" s="177"/>
      <c r="D55" s="178"/>
      <c r="E55" s="179"/>
      <c r="F55" s="40"/>
    </row>
    <row r="56" spans="1:6" x14ac:dyDescent="0.25">
      <c r="A56" s="39"/>
      <c r="B56" s="182"/>
      <c r="C56" s="177"/>
      <c r="D56" s="178"/>
      <c r="E56" s="179"/>
      <c r="F56" s="40"/>
    </row>
    <row r="57" spans="1:6" x14ac:dyDescent="0.25">
      <c r="A57" s="42"/>
      <c r="B57" s="41" t="s">
        <v>106</v>
      </c>
      <c r="C57" s="177"/>
      <c r="D57" s="178"/>
      <c r="E57" s="179"/>
      <c r="F57" s="43"/>
    </row>
  </sheetData>
  <mergeCells count="57">
    <mergeCell ref="A3:F3"/>
    <mergeCell ref="C48:E48"/>
    <mergeCell ref="C41:F41"/>
    <mergeCell ref="B42:B47"/>
    <mergeCell ref="C42:E42"/>
    <mergeCell ref="C43:E43"/>
    <mergeCell ref="C44:E44"/>
    <mergeCell ref="C45:E45"/>
    <mergeCell ref="C46:E46"/>
    <mergeCell ref="C47:E47"/>
    <mergeCell ref="C39:E39"/>
    <mergeCell ref="C30:E30"/>
    <mergeCell ref="B33:B38"/>
    <mergeCell ref="C33:E33"/>
    <mergeCell ref="C34:E34"/>
    <mergeCell ref="C35:E35"/>
    <mergeCell ref="C36:E36"/>
    <mergeCell ref="C37:E37"/>
    <mergeCell ref="C38:E38"/>
    <mergeCell ref="C32:F32"/>
    <mergeCell ref="B24:B29"/>
    <mergeCell ref="C24:E24"/>
    <mergeCell ref="C25:E25"/>
    <mergeCell ref="C26:E26"/>
    <mergeCell ref="C27:E27"/>
    <mergeCell ref="C28:E28"/>
    <mergeCell ref="C29:E29"/>
    <mergeCell ref="C6:E6"/>
    <mergeCell ref="C7:E7"/>
    <mergeCell ref="C8:E8"/>
    <mergeCell ref="C9:E9"/>
    <mergeCell ref="C21:E21"/>
    <mergeCell ref="C5:F5"/>
    <mergeCell ref="C14:F14"/>
    <mergeCell ref="A2:F2"/>
    <mergeCell ref="C23:F23"/>
    <mergeCell ref="A1:F1"/>
    <mergeCell ref="C10:E10"/>
    <mergeCell ref="C11:E11"/>
    <mergeCell ref="B6:B11"/>
    <mergeCell ref="B15:B20"/>
    <mergeCell ref="C15:E15"/>
    <mergeCell ref="C16:E16"/>
    <mergeCell ref="C17:E17"/>
    <mergeCell ref="C18:E18"/>
    <mergeCell ref="C19:E19"/>
    <mergeCell ref="C20:E20"/>
    <mergeCell ref="C12:E12"/>
    <mergeCell ref="C57:E57"/>
    <mergeCell ref="C50:F50"/>
    <mergeCell ref="B51:B56"/>
    <mergeCell ref="C51:E51"/>
    <mergeCell ref="C52:E52"/>
    <mergeCell ref="C53:E53"/>
    <mergeCell ref="C54:E54"/>
    <mergeCell ref="C55:E55"/>
    <mergeCell ref="C56:E56"/>
  </mergeCells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7080-BA6D-4AD1-939E-A7C453C0C84E}">
  <sheetPr>
    <pageSetUpPr fitToPage="1"/>
  </sheetPr>
  <dimension ref="A1:G42"/>
  <sheetViews>
    <sheetView showGridLines="0" view="pageBreakPreview" zoomScale="120" zoomScaleNormal="110" zoomScaleSheetLayoutView="120" workbookViewId="0">
      <pane ySplit="5" topLeftCell="A6" activePane="bottomLeft" state="frozen"/>
      <selection pane="bottomLeft" sqref="A1:G1"/>
    </sheetView>
  </sheetViews>
  <sheetFormatPr defaultColWidth="9.109375" defaultRowHeight="12" x14ac:dyDescent="0.3"/>
  <cols>
    <col min="1" max="1" width="17" style="62" customWidth="1"/>
    <col min="2" max="2" width="70.109375" style="62" bestFit="1" customWidth="1"/>
    <col min="3" max="3" width="4.33203125" style="67" customWidth="1"/>
    <col min="4" max="4" width="13.109375" style="67" customWidth="1"/>
    <col min="5" max="5" width="12.109375" style="62" customWidth="1"/>
    <col min="6" max="6" width="12.6640625" style="62" customWidth="1"/>
    <col min="7" max="7" width="18.88671875" style="62" customWidth="1"/>
    <col min="8" max="16384" width="9.109375" style="62"/>
  </cols>
  <sheetData>
    <row r="1" spans="1:7" ht="26.25" customHeight="1" x14ac:dyDescent="0.3">
      <c r="A1" s="193" t="s">
        <v>109</v>
      </c>
      <c r="B1" s="194"/>
      <c r="C1" s="194"/>
      <c r="D1" s="194"/>
      <c r="E1" s="194"/>
      <c r="F1" s="194"/>
      <c r="G1" s="195"/>
    </row>
    <row r="2" spans="1:7" x14ac:dyDescent="0.3">
      <c r="A2" s="196" t="s">
        <v>103</v>
      </c>
      <c r="B2" s="197"/>
      <c r="C2" s="197"/>
      <c r="D2" s="197"/>
      <c r="E2" s="197"/>
      <c r="F2" s="197"/>
      <c r="G2" s="198"/>
    </row>
    <row r="3" spans="1:7" x14ac:dyDescent="0.3">
      <c r="A3" s="97" t="s">
        <v>110</v>
      </c>
      <c r="B3" s="98"/>
      <c r="C3" s="55"/>
      <c r="D3" s="55"/>
      <c r="E3" s="99"/>
      <c r="F3" s="98"/>
      <c r="G3" s="100"/>
    </row>
    <row r="4" spans="1:7" x14ac:dyDescent="0.3">
      <c r="A4" s="101" t="s">
        <v>111</v>
      </c>
      <c r="B4" s="98"/>
      <c r="C4" s="55"/>
      <c r="D4" s="56"/>
      <c r="E4" s="56"/>
      <c r="F4" s="56"/>
      <c r="G4" s="56"/>
    </row>
    <row r="5" spans="1:7" x14ac:dyDescent="0.3">
      <c r="A5" s="101"/>
      <c r="B5" s="98"/>
      <c r="C5" s="55"/>
      <c r="D5" s="153" t="s">
        <v>112</v>
      </c>
      <c r="E5" s="154" t="s">
        <v>113</v>
      </c>
      <c r="F5" s="155" t="s">
        <v>114</v>
      </c>
      <c r="G5" s="100"/>
    </row>
    <row r="6" spans="1:7" x14ac:dyDescent="0.3">
      <c r="A6" s="145" t="s">
        <v>118</v>
      </c>
      <c r="B6" s="146"/>
      <c r="C6" s="102"/>
      <c r="D6" s="150"/>
      <c r="E6" s="151"/>
      <c r="F6" s="152"/>
      <c r="G6" s="61"/>
    </row>
    <row r="7" spans="1:7" ht="54" x14ac:dyDescent="0.3">
      <c r="A7" s="58"/>
      <c r="B7" s="59" t="s">
        <v>220</v>
      </c>
      <c r="C7" s="55"/>
      <c r="D7" s="57">
        <v>1398.7783783783784</v>
      </c>
      <c r="E7" s="96">
        <v>0</v>
      </c>
      <c r="F7" s="60">
        <f t="shared" ref="F7" si="0">D7*E7</f>
        <v>0</v>
      </c>
      <c r="G7" s="61"/>
    </row>
    <row r="8" spans="1:7" ht="64.8" x14ac:dyDescent="0.3">
      <c r="A8" s="58"/>
      <c r="B8" s="59" t="s">
        <v>221</v>
      </c>
      <c r="C8" s="55"/>
      <c r="D8" s="57">
        <v>173.60872727272726</v>
      </c>
      <c r="E8" s="96">
        <v>0</v>
      </c>
      <c r="F8" s="60">
        <f t="shared" ref="F8" si="1">D8*E8</f>
        <v>0</v>
      </c>
      <c r="G8" s="61"/>
    </row>
    <row r="9" spans="1:7" ht="64.8" x14ac:dyDescent="0.3">
      <c r="A9" s="58"/>
      <c r="B9" s="59" t="s">
        <v>222</v>
      </c>
      <c r="C9" s="55"/>
      <c r="D9" s="57">
        <v>62</v>
      </c>
      <c r="E9" s="96">
        <v>0</v>
      </c>
      <c r="F9" s="60">
        <f t="shared" ref="F9" si="2">D9*E9</f>
        <v>0</v>
      </c>
      <c r="G9" s="61"/>
    </row>
    <row r="10" spans="1:7" ht="43.2" x14ac:dyDescent="0.3">
      <c r="A10" s="58"/>
      <c r="B10" s="59" t="s">
        <v>223</v>
      </c>
      <c r="C10" s="63"/>
      <c r="D10" s="57">
        <f>560.96+1100</f>
        <v>1660.96</v>
      </c>
      <c r="E10" s="96">
        <v>0</v>
      </c>
      <c r="F10" s="60">
        <f t="shared" ref="F10:F13" si="3">D10*E10</f>
        <v>0</v>
      </c>
      <c r="G10" s="61"/>
    </row>
    <row r="11" spans="1:7" ht="64.8" x14ac:dyDescent="0.3">
      <c r="A11" s="58"/>
      <c r="B11" s="59" t="s">
        <v>224</v>
      </c>
      <c r="C11" s="63"/>
      <c r="D11" s="57">
        <v>260</v>
      </c>
      <c r="E11" s="96">
        <v>0</v>
      </c>
      <c r="F11" s="60">
        <f t="shared" si="3"/>
        <v>0</v>
      </c>
      <c r="G11" s="61"/>
    </row>
    <row r="12" spans="1:7" ht="54" x14ac:dyDescent="0.3">
      <c r="A12" s="58"/>
      <c r="B12" s="59" t="s">
        <v>225</v>
      </c>
      <c r="C12" s="63"/>
      <c r="D12" s="57">
        <v>2528.1831683168321</v>
      </c>
      <c r="E12" s="96">
        <v>0</v>
      </c>
      <c r="F12" s="60">
        <f t="shared" si="3"/>
        <v>0</v>
      </c>
      <c r="G12" s="61"/>
    </row>
    <row r="13" spans="1:7" ht="54" x14ac:dyDescent="0.3">
      <c r="A13" s="58"/>
      <c r="B13" s="59" t="s">
        <v>226</v>
      </c>
      <c r="C13" s="63"/>
      <c r="D13" s="57">
        <v>113</v>
      </c>
      <c r="E13" s="96">
        <v>0</v>
      </c>
      <c r="F13" s="60">
        <f t="shared" si="3"/>
        <v>0</v>
      </c>
      <c r="G13" s="61"/>
    </row>
    <row r="14" spans="1:7" ht="64.8" x14ac:dyDescent="0.3">
      <c r="A14" s="58"/>
      <c r="B14" s="59" t="s">
        <v>227</v>
      </c>
      <c r="C14" s="63"/>
      <c r="D14" s="57">
        <v>458.14285714285717</v>
      </c>
      <c r="E14" s="96">
        <v>0</v>
      </c>
      <c r="F14" s="60">
        <f t="shared" ref="F14:F16" si="4">D14*E14</f>
        <v>0</v>
      </c>
      <c r="G14" s="61"/>
    </row>
    <row r="15" spans="1:7" ht="32.4" x14ac:dyDescent="0.3">
      <c r="A15" s="58"/>
      <c r="B15" s="59" t="s">
        <v>228</v>
      </c>
      <c r="C15" s="63"/>
      <c r="D15" s="57">
        <v>628.16326530612241</v>
      </c>
      <c r="E15" s="96">
        <v>0</v>
      </c>
      <c r="F15" s="60">
        <f t="shared" ref="F15" si="5">D15*E15</f>
        <v>0</v>
      </c>
      <c r="G15" s="61"/>
    </row>
    <row r="16" spans="1:7" x14ac:dyDescent="0.3">
      <c r="A16" s="58"/>
      <c r="B16" s="265" t="s">
        <v>243</v>
      </c>
      <c r="C16" s="63"/>
      <c r="D16" s="57">
        <v>75</v>
      </c>
      <c r="E16" s="96">
        <v>0</v>
      </c>
      <c r="F16" s="60">
        <f t="shared" si="4"/>
        <v>0</v>
      </c>
      <c r="G16" s="61"/>
    </row>
    <row r="17" spans="1:7" x14ac:dyDescent="0.3">
      <c r="A17" s="58"/>
      <c r="B17" s="59" t="s">
        <v>204</v>
      </c>
      <c r="C17" s="63"/>
      <c r="D17" s="57">
        <v>30</v>
      </c>
      <c r="E17" s="96">
        <v>0</v>
      </c>
      <c r="F17" s="60">
        <f t="shared" ref="F17" si="6">D17*E17</f>
        <v>0</v>
      </c>
      <c r="G17" s="61"/>
    </row>
    <row r="18" spans="1:7" x14ac:dyDescent="0.3">
      <c r="A18" s="58"/>
      <c r="B18" s="59" t="s">
        <v>208</v>
      </c>
      <c r="C18" s="63"/>
      <c r="D18" s="57">
        <v>223.45454545454544</v>
      </c>
      <c r="E18" s="96">
        <v>0</v>
      </c>
      <c r="F18" s="60">
        <f t="shared" ref="F18" si="7">D18*E18</f>
        <v>0</v>
      </c>
      <c r="G18" s="61"/>
    </row>
    <row r="19" spans="1:7" x14ac:dyDescent="0.3">
      <c r="A19" s="101"/>
      <c r="B19" s="104" t="s">
        <v>193</v>
      </c>
      <c r="C19" s="105"/>
      <c r="D19" s="57">
        <v>23.266666666666666</v>
      </c>
      <c r="E19" s="96">
        <v>0</v>
      </c>
      <c r="F19" s="60">
        <f t="shared" ref="F19" si="8">D19*E19</f>
        <v>0</v>
      </c>
      <c r="G19" s="109"/>
    </row>
    <row r="20" spans="1:7" x14ac:dyDescent="0.3">
      <c r="A20" s="159"/>
      <c r="B20" s="107"/>
      <c r="C20" s="105"/>
      <c r="D20" s="136"/>
      <c r="E20" s="137"/>
      <c r="F20" s="138"/>
      <c r="G20" s="160">
        <f>SUM(F7:F19)</f>
        <v>0</v>
      </c>
    </row>
    <row r="21" spans="1:7" x14ac:dyDescent="0.3">
      <c r="A21" s="98"/>
      <c r="B21" s="143"/>
      <c r="C21" s="105"/>
      <c r="D21" s="156"/>
      <c r="E21" s="162"/>
      <c r="F21" s="157"/>
      <c r="G21" s="158"/>
    </row>
    <row r="22" spans="1:7" x14ac:dyDescent="0.3">
      <c r="A22" s="161" t="s">
        <v>119</v>
      </c>
      <c r="B22" s="146"/>
      <c r="C22" s="102"/>
      <c r="D22" s="147"/>
      <c r="E22" s="148"/>
      <c r="F22" s="149"/>
      <c r="G22" s="61"/>
    </row>
    <row r="23" spans="1:7" x14ac:dyDescent="0.3">
      <c r="A23" s="101"/>
      <c r="B23" s="104" t="s">
        <v>192</v>
      </c>
      <c r="C23" s="105"/>
      <c r="D23" s="57">
        <v>22.999999999999996</v>
      </c>
      <c r="E23" s="96">
        <v>0</v>
      </c>
      <c r="F23" s="60">
        <f t="shared" ref="F23" si="9">D23*E23</f>
        <v>0</v>
      </c>
      <c r="G23" s="109"/>
    </row>
    <row r="24" spans="1:7" x14ac:dyDescent="0.3">
      <c r="A24" s="101"/>
      <c r="B24" s="140" t="s">
        <v>120</v>
      </c>
      <c r="C24" s="105"/>
      <c r="D24" s="57">
        <v>304.00000000000006</v>
      </c>
      <c r="E24" s="96">
        <v>0</v>
      </c>
      <c r="F24" s="60">
        <f t="shared" ref="F24" si="10">D24*E24</f>
        <v>0</v>
      </c>
      <c r="G24" s="109"/>
    </row>
    <row r="25" spans="1:7" x14ac:dyDescent="0.3">
      <c r="A25" s="159"/>
      <c r="B25" s="107"/>
      <c r="C25" s="105"/>
      <c r="D25" s="136"/>
      <c r="E25" s="137"/>
      <c r="F25" s="138"/>
      <c r="G25" s="106">
        <f>SUM(F23:F24)</f>
        <v>0</v>
      </c>
    </row>
    <row r="26" spans="1:7" x14ac:dyDescent="0.3">
      <c r="A26" s="98"/>
      <c r="B26" s="143"/>
      <c r="C26" s="105"/>
      <c r="D26" s="156"/>
      <c r="E26" s="162"/>
      <c r="F26" s="157"/>
      <c r="G26" s="158"/>
    </row>
    <row r="27" spans="1:7" x14ac:dyDescent="0.3">
      <c r="A27" s="145" t="s">
        <v>121</v>
      </c>
      <c r="B27" s="146"/>
      <c r="C27" s="102"/>
      <c r="D27" s="150"/>
      <c r="E27" s="151"/>
      <c r="F27" s="152"/>
      <c r="G27" s="109"/>
    </row>
    <row r="28" spans="1:7" x14ac:dyDescent="0.3">
      <c r="A28" s="101"/>
      <c r="B28" s="108" t="s">
        <v>194</v>
      </c>
      <c r="C28" s="105"/>
      <c r="D28" s="57">
        <v>57</v>
      </c>
      <c r="E28" s="96">
        <v>0</v>
      </c>
      <c r="F28" s="60">
        <f t="shared" ref="F28" si="11">D28*E28</f>
        <v>0</v>
      </c>
      <c r="G28" s="109"/>
    </row>
    <row r="29" spans="1:7" x14ac:dyDescent="0.3">
      <c r="A29" s="101"/>
      <c r="B29" s="104" t="s">
        <v>195</v>
      </c>
      <c r="C29" s="105"/>
      <c r="D29" s="57">
        <v>23</v>
      </c>
      <c r="E29" s="96">
        <v>0</v>
      </c>
      <c r="F29" s="60">
        <f t="shared" ref="F29" si="12">D29*E29</f>
        <v>0</v>
      </c>
      <c r="G29" s="109"/>
    </row>
    <row r="30" spans="1:7" x14ac:dyDescent="0.3">
      <c r="A30" s="101"/>
      <c r="B30" s="104" t="s">
        <v>196</v>
      </c>
      <c r="C30" s="105"/>
      <c r="D30" s="57">
        <v>38.000000000000007</v>
      </c>
      <c r="E30" s="96">
        <v>0</v>
      </c>
      <c r="F30" s="60">
        <f t="shared" ref="F30" si="13">D30*E30</f>
        <v>0</v>
      </c>
      <c r="G30" s="109"/>
    </row>
    <row r="31" spans="1:7" x14ac:dyDescent="0.3">
      <c r="A31" s="101"/>
      <c r="B31" s="104" t="s">
        <v>209</v>
      </c>
      <c r="C31" s="105"/>
      <c r="D31" s="57">
        <v>54</v>
      </c>
      <c r="E31" s="96">
        <v>0</v>
      </c>
      <c r="F31" s="60">
        <f t="shared" ref="F31" si="14">D31*E31</f>
        <v>0</v>
      </c>
      <c r="G31" s="109"/>
    </row>
    <row r="32" spans="1:7" x14ac:dyDescent="0.3">
      <c r="A32" s="159"/>
      <c r="B32" s="107"/>
      <c r="C32" s="105"/>
      <c r="D32" s="136"/>
      <c r="E32" s="137"/>
      <c r="F32" s="138"/>
      <c r="G32" s="106">
        <f>SUM(F28:F31)</f>
        <v>0</v>
      </c>
    </row>
    <row r="33" spans="1:7" x14ac:dyDescent="0.3">
      <c r="A33" s="98"/>
      <c r="B33" s="143"/>
      <c r="C33" s="105"/>
      <c r="D33" s="156"/>
      <c r="E33" s="162"/>
      <c r="F33" s="157"/>
      <c r="G33" s="158"/>
    </row>
    <row r="34" spans="1:7" x14ac:dyDescent="0.3">
      <c r="A34" s="145" t="s">
        <v>122</v>
      </c>
      <c r="B34" s="146"/>
      <c r="C34" s="102"/>
      <c r="D34" s="147"/>
      <c r="E34" s="148"/>
      <c r="F34" s="149"/>
      <c r="G34" s="109"/>
    </row>
    <row r="35" spans="1:7" x14ac:dyDescent="0.3">
      <c r="A35" s="58"/>
      <c r="B35" s="265" t="s">
        <v>244</v>
      </c>
      <c r="C35" s="55"/>
      <c r="D35" s="57">
        <v>170</v>
      </c>
      <c r="E35" s="96">
        <v>0</v>
      </c>
      <c r="F35" s="60">
        <f t="shared" ref="F35" si="15">D35*E35</f>
        <v>0</v>
      </c>
      <c r="G35" s="100"/>
    </row>
    <row r="36" spans="1:7" x14ac:dyDescent="0.3">
      <c r="A36" s="58"/>
      <c r="B36" s="266" t="s">
        <v>245</v>
      </c>
      <c r="C36" s="105"/>
      <c r="D36" s="57">
        <v>335</v>
      </c>
      <c r="E36" s="96">
        <v>0</v>
      </c>
      <c r="F36" s="60">
        <f>D36*E36</f>
        <v>0</v>
      </c>
      <c r="G36" s="100"/>
    </row>
    <row r="37" spans="1:7" x14ac:dyDescent="0.3">
      <c r="A37" s="159"/>
      <c r="B37" s="107"/>
      <c r="C37" s="105"/>
      <c r="D37" s="136"/>
      <c r="E37" s="137"/>
      <c r="F37" s="138"/>
      <c r="G37" s="106">
        <f>SUM(F35:F36)</f>
        <v>0</v>
      </c>
    </row>
    <row r="38" spans="1:7" x14ac:dyDescent="0.3">
      <c r="A38" s="101"/>
      <c r="B38" s="110"/>
      <c r="C38" s="55"/>
      <c r="D38" s="64"/>
      <c r="E38" s="111"/>
      <c r="F38" s="111"/>
      <c r="G38" s="100"/>
    </row>
    <row r="39" spans="1:7" ht="15" customHeight="1" x14ac:dyDescent="0.3">
      <c r="A39" s="191" t="s">
        <v>124</v>
      </c>
      <c r="B39" s="192"/>
      <c r="C39" s="192"/>
      <c r="D39" s="192"/>
      <c r="E39" s="192"/>
      <c r="F39" s="192"/>
      <c r="G39" s="112">
        <f>SUM(G6:G38)</f>
        <v>0</v>
      </c>
    </row>
    <row r="40" spans="1:7" x14ac:dyDescent="0.3">
      <c r="A40" s="101"/>
      <c r="B40" s="65"/>
      <c r="C40" s="55"/>
      <c r="D40" s="55"/>
      <c r="E40" s="113"/>
      <c r="F40" s="98"/>
      <c r="G40" s="114"/>
    </row>
    <row r="41" spans="1:7" x14ac:dyDescent="0.3">
      <c r="A41" s="101"/>
      <c r="B41" s="98"/>
      <c r="C41" s="55"/>
      <c r="D41" s="55"/>
      <c r="E41" s="113"/>
      <c r="F41" s="98"/>
      <c r="G41" s="114"/>
    </row>
    <row r="42" spans="1:7" ht="12.6" thickBot="1" x14ac:dyDescent="0.35">
      <c r="A42" s="115"/>
      <c r="B42" s="116"/>
      <c r="C42" s="66"/>
      <c r="D42" s="66"/>
      <c r="E42" s="116"/>
      <c r="F42" s="116"/>
      <c r="G42" s="117"/>
    </row>
  </sheetData>
  <sortState xmlns:xlrd2="http://schemas.microsoft.com/office/spreadsheetml/2017/richdata2" ref="B36">
    <sortCondition ref="B36"/>
  </sortState>
  <mergeCells count="3">
    <mergeCell ref="A39:F39"/>
    <mergeCell ref="A1:G1"/>
    <mergeCell ref="A2:G2"/>
  </mergeCells>
  <pageMargins left="0.7" right="0.7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F073-12DE-427F-9475-9C60548D4F96}">
  <sheetPr>
    <pageSetUpPr fitToPage="1"/>
  </sheetPr>
  <dimension ref="A1:G60"/>
  <sheetViews>
    <sheetView showGridLines="0" view="pageBreakPreview" zoomScaleNormal="100" zoomScaleSheetLayoutView="100" workbookViewId="0">
      <selection sqref="A1:G1"/>
    </sheetView>
  </sheetViews>
  <sheetFormatPr defaultRowHeight="12" x14ac:dyDescent="0.3"/>
  <cols>
    <col min="1" max="1" width="13.6640625" style="62" customWidth="1"/>
    <col min="2" max="2" width="71.88671875" style="62" customWidth="1"/>
    <col min="3" max="3" width="12" style="67" customWidth="1"/>
    <col min="4" max="4" width="13.109375" style="67" customWidth="1"/>
    <col min="5" max="5" width="15.88671875" style="62" customWidth="1"/>
    <col min="6" max="6" width="14.33203125" style="62" bestFit="1" customWidth="1"/>
    <col min="7" max="8" width="21.33203125" style="62" customWidth="1"/>
    <col min="9" max="9" width="81.33203125" style="62" bestFit="1" customWidth="1"/>
    <col min="10" max="246" width="9.109375" style="62"/>
    <col min="247" max="247" width="12.5546875" style="62" customWidth="1"/>
    <col min="248" max="249" width="11" style="62" customWidth="1"/>
    <col min="250" max="250" width="11.5546875" style="62" customWidth="1"/>
    <col min="251" max="251" width="23" style="62" customWidth="1"/>
    <col min="252" max="257" width="11.5546875" style="62" customWidth="1"/>
    <col min="258" max="259" width="12.109375" style="62" customWidth="1"/>
    <col min="260" max="260" width="11.88671875" style="62" customWidth="1"/>
    <col min="261" max="502" width="9.109375" style="62"/>
    <col min="503" max="503" width="12.5546875" style="62" customWidth="1"/>
    <col min="504" max="505" width="11" style="62" customWidth="1"/>
    <col min="506" max="506" width="11.5546875" style="62" customWidth="1"/>
    <col min="507" max="507" width="23" style="62" customWidth="1"/>
    <col min="508" max="513" width="11.5546875" style="62" customWidth="1"/>
    <col min="514" max="515" width="12.109375" style="62" customWidth="1"/>
    <col min="516" max="516" width="11.88671875" style="62" customWidth="1"/>
    <col min="517" max="758" width="9.109375" style="62"/>
    <col min="759" max="759" width="12.5546875" style="62" customWidth="1"/>
    <col min="760" max="761" width="11" style="62" customWidth="1"/>
    <col min="762" max="762" width="11.5546875" style="62" customWidth="1"/>
    <col min="763" max="763" width="23" style="62" customWidth="1"/>
    <col min="764" max="769" width="11.5546875" style="62" customWidth="1"/>
    <col min="770" max="771" width="12.109375" style="62" customWidth="1"/>
    <col min="772" max="772" width="11.88671875" style="62" customWidth="1"/>
    <col min="773" max="1014" width="9.109375" style="62"/>
    <col min="1015" max="1015" width="12.5546875" style="62" customWidth="1"/>
    <col min="1016" max="1017" width="11" style="62" customWidth="1"/>
    <col min="1018" max="1018" width="11.5546875" style="62" customWidth="1"/>
    <col min="1019" max="1019" width="23" style="62" customWidth="1"/>
    <col min="1020" max="1025" width="11.5546875" style="62" customWidth="1"/>
    <col min="1026" max="1027" width="12.109375" style="62" customWidth="1"/>
    <col min="1028" max="1028" width="11.88671875" style="62" customWidth="1"/>
    <col min="1029" max="1270" width="9.109375" style="62"/>
    <col min="1271" max="1271" width="12.5546875" style="62" customWidth="1"/>
    <col min="1272" max="1273" width="11" style="62" customWidth="1"/>
    <col min="1274" max="1274" width="11.5546875" style="62" customWidth="1"/>
    <col min="1275" max="1275" width="23" style="62" customWidth="1"/>
    <col min="1276" max="1281" width="11.5546875" style="62" customWidth="1"/>
    <col min="1282" max="1283" width="12.109375" style="62" customWidth="1"/>
    <col min="1284" max="1284" width="11.88671875" style="62" customWidth="1"/>
    <col min="1285" max="1526" width="9.109375" style="62"/>
    <col min="1527" max="1527" width="12.5546875" style="62" customWidth="1"/>
    <col min="1528" max="1529" width="11" style="62" customWidth="1"/>
    <col min="1530" max="1530" width="11.5546875" style="62" customWidth="1"/>
    <col min="1531" max="1531" width="23" style="62" customWidth="1"/>
    <col min="1532" max="1537" width="11.5546875" style="62" customWidth="1"/>
    <col min="1538" max="1539" width="12.109375" style="62" customWidth="1"/>
    <col min="1540" max="1540" width="11.88671875" style="62" customWidth="1"/>
    <col min="1541" max="1782" width="9.109375" style="62"/>
    <col min="1783" max="1783" width="12.5546875" style="62" customWidth="1"/>
    <col min="1784" max="1785" width="11" style="62" customWidth="1"/>
    <col min="1786" max="1786" width="11.5546875" style="62" customWidth="1"/>
    <col min="1787" max="1787" width="23" style="62" customWidth="1"/>
    <col min="1788" max="1793" width="11.5546875" style="62" customWidth="1"/>
    <col min="1794" max="1795" width="12.109375" style="62" customWidth="1"/>
    <col min="1796" max="1796" width="11.88671875" style="62" customWidth="1"/>
    <col min="1797" max="2038" width="9.109375" style="62"/>
    <col min="2039" max="2039" width="12.5546875" style="62" customWidth="1"/>
    <col min="2040" max="2041" width="11" style="62" customWidth="1"/>
    <col min="2042" max="2042" width="11.5546875" style="62" customWidth="1"/>
    <col min="2043" max="2043" width="23" style="62" customWidth="1"/>
    <col min="2044" max="2049" width="11.5546875" style="62" customWidth="1"/>
    <col min="2050" max="2051" width="12.109375" style="62" customWidth="1"/>
    <col min="2052" max="2052" width="11.88671875" style="62" customWidth="1"/>
    <col min="2053" max="2294" width="9.109375" style="62"/>
    <col min="2295" max="2295" width="12.5546875" style="62" customWidth="1"/>
    <col min="2296" max="2297" width="11" style="62" customWidth="1"/>
    <col min="2298" max="2298" width="11.5546875" style="62" customWidth="1"/>
    <col min="2299" max="2299" width="23" style="62" customWidth="1"/>
    <col min="2300" max="2305" width="11.5546875" style="62" customWidth="1"/>
    <col min="2306" max="2307" width="12.109375" style="62" customWidth="1"/>
    <col min="2308" max="2308" width="11.88671875" style="62" customWidth="1"/>
    <col min="2309" max="2550" width="9.109375" style="62"/>
    <col min="2551" max="2551" width="12.5546875" style="62" customWidth="1"/>
    <col min="2552" max="2553" width="11" style="62" customWidth="1"/>
    <col min="2554" max="2554" width="11.5546875" style="62" customWidth="1"/>
    <col min="2555" max="2555" width="23" style="62" customWidth="1"/>
    <col min="2556" max="2561" width="11.5546875" style="62" customWidth="1"/>
    <col min="2562" max="2563" width="12.109375" style="62" customWidth="1"/>
    <col min="2564" max="2564" width="11.88671875" style="62" customWidth="1"/>
    <col min="2565" max="2806" width="9.109375" style="62"/>
    <col min="2807" max="2807" width="12.5546875" style="62" customWidth="1"/>
    <col min="2808" max="2809" width="11" style="62" customWidth="1"/>
    <col min="2810" max="2810" width="11.5546875" style="62" customWidth="1"/>
    <col min="2811" max="2811" width="23" style="62" customWidth="1"/>
    <col min="2812" max="2817" width="11.5546875" style="62" customWidth="1"/>
    <col min="2818" max="2819" width="12.109375" style="62" customWidth="1"/>
    <col min="2820" max="2820" width="11.88671875" style="62" customWidth="1"/>
    <col min="2821" max="3062" width="9.109375" style="62"/>
    <col min="3063" max="3063" width="12.5546875" style="62" customWidth="1"/>
    <col min="3064" max="3065" width="11" style="62" customWidth="1"/>
    <col min="3066" max="3066" width="11.5546875" style="62" customWidth="1"/>
    <col min="3067" max="3067" width="23" style="62" customWidth="1"/>
    <col min="3068" max="3073" width="11.5546875" style="62" customWidth="1"/>
    <col min="3074" max="3075" width="12.109375" style="62" customWidth="1"/>
    <col min="3076" max="3076" width="11.88671875" style="62" customWidth="1"/>
    <col min="3077" max="3318" width="9.109375" style="62"/>
    <col min="3319" max="3319" width="12.5546875" style="62" customWidth="1"/>
    <col min="3320" max="3321" width="11" style="62" customWidth="1"/>
    <col min="3322" max="3322" width="11.5546875" style="62" customWidth="1"/>
    <col min="3323" max="3323" width="23" style="62" customWidth="1"/>
    <col min="3324" max="3329" width="11.5546875" style="62" customWidth="1"/>
    <col min="3330" max="3331" width="12.109375" style="62" customWidth="1"/>
    <col min="3332" max="3332" width="11.88671875" style="62" customWidth="1"/>
    <col min="3333" max="3574" width="9.109375" style="62"/>
    <col min="3575" max="3575" width="12.5546875" style="62" customWidth="1"/>
    <col min="3576" max="3577" width="11" style="62" customWidth="1"/>
    <col min="3578" max="3578" width="11.5546875" style="62" customWidth="1"/>
    <col min="3579" max="3579" width="23" style="62" customWidth="1"/>
    <col min="3580" max="3585" width="11.5546875" style="62" customWidth="1"/>
    <col min="3586" max="3587" width="12.109375" style="62" customWidth="1"/>
    <col min="3588" max="3588" width="11.88671875" style="62" customWidth="1"/>
    <col min="3589" max="3830" width="9.109375" style="62"/>
    <col min="3831" max="3831" width="12.5546875" style="62" customWidth="1"/>
    <col min="3832" max="3833" width="11" style="62" customWidth="1"/>
    <col min="3834" max="3834" width="11.5546875" style="62" customWidth="1"/>
    <col min="3835" max="3835" width="23" style="62" customWidth="1"/>
    <col min="3836" max="3841" width="11.5546875" style="62" customWidth="1"/>
    <col min="3842" max="3843" width="12.109375" style="62" customWidth="1"/>
    <col min="3844" max="3844" width="11.88671875" style="62" customWidth="1"/>
    <col min="3845" max="4086" width="9.109375" style="62"/>
    <col min="4087" max="4087" width="12.5546875" style="62" customWidth="1"/>
    <col min="4088" max="4089" width="11" style="62" customWidth="1"/>
    <col min="4090" max="4090" width="11.5546875" style="62" customWidth="1"/>
    <col min="4091" max="4091" width="23" style="62" customWidth="1"/>
    <col min="4092" max="4097" width="11.5546875" style="62" customWidth="1"/>
    <col min="4098" max="4099" width="12.109375" style="62" customWidth="1"/>
    <col min="4100" max="4100" width="11.88671875" style="62" customWidth="1"/>
    <col min="4101" max="4342" width="9.109375" style="62"/>
    <col min="4343" max="4343" width="12.5546875" style="62" customWidth="1"/>
    <col min="4344" max="4345" width="11" style="62" customWidth="1"/>
    <col min="4346" max="4346" width="11.5546875" style="62" customWidth="1"/>
    <col min="4347" max="4347" width="23" style="62" customWidth="1"/>
    <col min="4348" max="4353" width="11.5546875" style="62" customWidth="1"/>
    <col min="4354" max="4355" width="12.109375" style="62" customWidth="1"/>
    <col min="4356" max="4356" width="11.88671875" style="62" customWidth="1"/>
    <col min="4357" max="4598" width="9.109375" style="62"/>
    <col min="4599" max="4599" width="12.5546875" style="62" customWidth="1"/>
    <col min="4600" max="4601" width="11" style="62" customWidth="1"/>
    <col min="4602" max="4602" width="11.5546875" style="62" customWidth="1"/>
    <col min="4603" max="4603" width="23" style="62" customWidth="1"/>
    <col min="4604" max="4609" width="11.5546875" style="62" customWidth="1"/>
    <col min="4610" max="4611" width="12.109375" style="62" customWidth="1"/>
    <col min="4612" max="4612" width="11.88671875" style="62" customWidth="1"/>
    <col min="4613" max="4854" width="9.109375" style="62"/>
    <col min="4855" max="4855" width="12.5546875" style="62" customWidth="1"/>
    <col min="4856" max="4857" width="11" style="62" customWidth="1"/>
    <col min="4858" max="4858" width="11.5546875" style="62" customWidth="1"/>
    <col min="4859" max="4859" width="23" style="62" customWidth="1"/>
    <col min="4860" max="4865" width="11.5546875" style="62" customWidth="1"/>
    <col min="4866" max="4867" width="12.109375" style="62" customWidth="1"/>
    <col min="4868" max="4868" width="11.88671875" style="62" customWidth="1"/>
    <col min="4869" max="5110" width="9.109375" style="62"/>
    <col min="5111" max="5111" width="12.5546875" style="62" customWidth="1"/>
    <col min="5112" max="5113" width="11" style="62" customWidth="1"/>
    <col min="5114" max="5114" width="11.5546875" style="62" customWidth="1"/>
    <col min="5115" max="5115" width="23" style="62" customWidth="1"/>
    <col min="5116" max="5121" width="11.5546875" style="62" customWidth="1"/>
    <col min="5122" max="5123" width="12.109375" style="62" customWidth="1"/>
    <col min="5124" max="5124" width="11.88671875" style="62" customWidth="1"/>
    <col min="5125" max="5366" width="9.109375" style="62"/>
    <col min="5367" max="5367" width="12.5546875" style="62" customWidth="1"/>
    <col min="5368" max="5369" width="11" style="62" customWidth="1"/>
    <col min="5370" max="5370" width="11.5546875" style="62" customWidth="1"/>
    <col min="5371" max="5371" width="23" style="62" customWidth="1"/>
    <col min="5372" max="5377" width="11.5546875" style="62" customWidth="1"/>
    <col min="5378" max="5379" width="12.109375" style="62" customWidth="1"/>
    <col min="5380" max="5380" width="11.88671875" style="62" customWidth="1"/>
    <col min="5381" max="5622" width="9.109375" style="62"/>
    <col min="5623" max="5623" width="12.5546875" style="62" customWidth="1"/>
    <col min="5624" max="5625" width="11" style="62" customWidth="1"/>
    <col min="5626" max="5626" width="11.5546875" style="62" customWidth="1"/>
    <col min="5627" max="5627" width="23" style="62" customWidth="1"/>
    <col min="5628" max="5633" width="11.5546875" style="62" customWidth="1"/>
    <col min="5634" max="5635" width="12.109375" style="62" customWidth="1"/>
    <col min="5636" max="5636" width="11.88671875" style="62" customWidth="1"/>
    <col min="5637" max="5878" width="9.109375" style="62"/>
    <col min="5879" max="5879" width="12.5546875" style="62" customWidth="1"/>
    <col min="5880" max="5881" width="11" style="62" customWidth="1"/>
    <col min="5882" max="5882" width="11.5546875" style="62" customWidth="1"/>
    <col min="5883" max="5883" width="23" style="62" customWidth="1"/>
    <col min="5884" max="5889" width="11.5546875" style="62" customWidth="1"/>
    <col min="5890" max="5891" width="12.109375" style="62" customWidth="1"/>
    <col min="5892" max="5892" width="11.88671875" style="62" customWidth="1"/>
    <col min="5893" max="6134" width="9.109375" style="62"/>
    <col min="6135" max="6135" width="12.5546875" style="62" customWidth="1"/>
    <col min="6136" max="6137" width="11" style="62" customWidth="1"/>
    <col min="6138" max="6138" width="11.5546875" style="62" customWidth="1"/>
    <col min="6139" max="6139" width="23" style="62" customWidth="1"/>
    <col min="6140" max="6145" width="11.5546875" style="62" customWidth="1"/>
    <col min="6146" max="6147" width="12.109375" style="62" customWidth="1"/>
    <col min="6148" max="6148" width="11.88671875" style="62" customWidth="1"/>
    <col min="6149" max="6390" width="9.109375" style="62"/>
    <col min="6391" max="6391" width="12.5546875" style="62" customWidth="1"/>
    <col min="6392" max="6393" width="11" style="62" customWidth="1"/>
    <col min="6394" max="6394" width="11.5546875" style="62" customWidth="1"/>
    <col min="6395" max="6395" width="23" style="62" customWidth="1"/>
    <col min="6396" max="6401" width="11.5546875" style="62" customWidth="1"/>
    <col min="6402" max="6403" width="12.109375" style="62" customWidth="1"/>
    <col min="6404" max="6404" width="11.88671875" style="62" customWidth="1"/>
    <col min="6405" max="6646" width="9.109375" style="62"/>
    <col min="6647" max="6647" width="12.5546875" style="62" customWidth="1"/>
    <col min="6648" max="6649" width="11" style="62" customWidth="1"/>
    <col min="6650" max="6650" width="11.5546875" style="62" customWidth="1"/>
    <col min="6651" max="6651" width="23" style="62" customWidth="1"/>
    <col min="6652" max="6657" width="11.5546875" style="62" customWidth="1"/>
    <col min="6658" max="6659" width="12.109375" style="62" customWidth="1"/>
    <col min="6660" max="6660" width="11.88671875" style="62" customWidth="1"/>
    <col min="6661" max="6902" width="9.109375" style="62"/>
    <col min="6903" max="6903" width="12.5546875" style="62" customWidth="1"/>
    <col min="6904" max="6905" width="11" style="62" customWidth="1"/>
    <col min="6906" max="6906" width="11.5546875" style="62" customWidth="1"/>
    <col min="6907" max="6907" width="23" style="62" customWidth="1"/>
    <col min="6908" max="6913" width="11.5546875" style="62" customWidth="1"/>
    <col min="6914" max="6915" width="12.109375" style="62" customWidth="1"/>
    <col min="6916" max="6916" width="11.88671875" style="62" customWidth="1"/>
    <col min="6917" max="7158" width="9.109375" style="62"/>
    <col min="7159" max="7159" width="12.5546875" style="62" customWidth="1"/>
    <col min="7160" max="7161" width="11" style="62" customWidth="1"/>
    <col min="7162" max="7162" width="11.5546875" style="62" customWidth="1"/>
    <col min="7163" max="7163" width="23" style="62" customWidth="1"/>
    <col min="7164" max="7169" width="11.5546875" style="62" customWidth="1"/>
    <col min="7170" max="7171" width="12.109375" style="62" customWidth="1"/>
    <col min="7172" max="7172" width="11.88671875" style="62" customWidth="1"/>
    <col min="7173" max="7414" width="9.109375" style="62"/>
    <col min="7415" max="7415" width="12.5546875" style="62" customWidth="1"/>
    <col min="7416" max="7417" width="11" style="62" customWidth="1"/>
    <col min="7418" max="7418" width="11.5546875" style="62" customWidth="1"/>
    <col min="7419" max="7419" width="23" style="62" customWidth="1"/>
    <col min="7420" max="7425" width="11.5546875" style="62" customWidth="1"/>
    <col min="7426" max="7427" width="12.109375" style="62" customWidth="1"/>
    <col min="7428" max="7428" width="11.88671875" style="62" customWidth="1"/>
    <col min="7429" max="7670" width="9.109375" style="62"/>
    <col min="7671" max="7671" width="12.5546875" style="62" customWidth="1"/>
    <col min="7672" max="7673" width="11" style="62" customWidth="1"/>
    <col min="7674" max="7674" width="11.5546875" style="62" customWidth="1"/>
    <col min="7675" max="7675" width="23" style="62" customWidth="1"/>
    <col min="7676" max="7681" width="11.5546875" style="62" customWidth="1"/>
    <col min="7682" max="7683" width="12.109375" style="62" customWidth="1"/>
    <col min="7684" max="7684" width="11.88671875" style="62" customWidth="1"/>
    <col min="7685" max="7926" width="9.109375" style="62"/>
    <col min="7927" max="7927" width="12.5546875" style="62" customWidth="1"/>
    <col min="7928" max="7929" width="11" style="62" customWidth="1"/>
    <col min="7930" max="7930" width="11.5546875" style="62" customWidth="1"/>
    <col min="7931" max="7931" width="23" style="62" customWidth="1"/>
    <col min="7932" max="7937" width="11.5546875" style="62" customWidth="1"/>
    <col min="7938" max="7939" width="12.109375" style="62" customWidth="1"/>
    <col min="7940" max="7940" width="11.88671875" style="62" customWidth="1"/>
    <col min="7941" max="8182" width="9.109375" style="62"/>
    <col min="8183" max="8183" width="12.5546875" style="62" customWidth="1"/>
    <col min="8184" max="8185" width="11" style="62" customWidth="1"/>
    <col min="8186" max="8186" width="11.5546875" style="62" customWidth="1"/>
    <col min="8187" max="8187" width="23" style="62" customWidth="1"/>
    <col min="8188" max="8193" width="11.5546875" style="62" customWidth="1"/>
    <col min="8194" max="8195" width="12.109375" style="62" customWidth="1"/>
    <col min="8196" max="8196" width="11.88671875" style="62" customWidth="1"/>
    <col min="8197" max="8438" width="9.109375" style="62"/>
    <col min="8439" max="8439" width="12.5546875" style="62" customWidth="1"/>
    <col min="8440" max="8441" width="11" style="62" customWidth="1"/>
    <col min="8442" max="8442" width="11.5546875" style="62" customWidth="1"/>
    <col min="8443" max="8443" width="23" style="62" customWidth="1"/>
    <col min="8444" max="8449" width="11.5546875" style="62" customWidth="1"/>
    <col min="8450" max="8451" width="12.109375" style="62" customWidth="1"/>
    <col min="8452" max="8452" width="11.88671875" style="62" customWidth="1"/>
    <col min="8453" max="8694" width="9.109375" style="62"/>
    <col min="8695" max="8695" width="12.5546875" style="62" customWidth="1"/>
    <col min="8696" max="8697" width="11" style="62" customWidth="1"/>
    <col min="8698" max="8698" width="11.5546875" style="62" customWidth="1"/>
    <col min="8699" max="8699" width="23" style="62" customWidth="1"/>
    <col min="8700" max="8705" width="11.5546875" style="62" customWidth="1"/>
    <col min="8706" max="8707" width="12.109375" style="62" customWidth="1"/>
    <col min="8708" max="8708" width="11.88671875" style="62" customWidth="1"/>
    <col min="8709" max="8950" width="9.109375" style="62"/>
    <col min="8951" max="8951" width="12.5546875" style="62" customWidth="1"/>
    <col min="8952" max="8953" width="11" style="62" customWidth="1"/>
    <col min="8954" max="8954" width="11.5546875" style="62" customWidth="1"/>
    <col min="8955" max="8955" width="23" style="62" customWidth="1"/>
    <col min="8956" max="8961" width="11.5546875" style="62" customWidth="1"/>
    <col min="8962" max="8963" width="12.109375" style="62" customWidth="1"/>
    <col min="8964" max="8964" width="11.88671875" style="62" customWidth="1"/>
    <col min="8965" max="9206" width="9.109375" style="62"/>
    <col min="9207" max="9207" width="12.5546875" style="62" customWidth="1"/>
    <col min="9208" max="9209" width="11" style="62" customWidth="1"/>
    <col min="9210" max="9210" width="11.5546875" style="62" customWidth="1"/>
    <col min="9211" max="9211" width="23" style="62" customWidth="1"/>
    <col min="9212" max="9217" width="11.5546875" style="62" customWidth="1"/>
    <col min="9218" max="9219" width="12.109375" style="62" customWidth="1"/>
    <col min="9220" max="9220" width="11.88671875" style="62" customWidth="1"/>
    <col min="9221" max="9462" width="9.109375" style="62"/>
    <col min="9463" max="9463" width="12.5546875" style="62" customWidth="1"/>
    <col min="9464" max="9465" width="11" style="62" customWidth="1"/>
    <col min="9466" max="9466" width="11.5546875" style="62" customWidth="1"/>
    <col min="9467" max="9467" width="23" style="62" customWidth="1"/>
    <col min="9468" max="9473" width="11.5546875" style="62" customWidth="1"/>
    <col min="9474" max="9475" width="12.109375" style="62" customWidth="1"/>
    <col min="9476" max="9476" width="11.88671875" style="62" customWidth="1"/>
    <col min="9477" max="9718" width="9.109375" style="62"/>
    <col min="9719" max="9719" width="12.5546875" style="62" customWidth="1"/>
    <col min="9720" max="9721" width="11" style="62" customWidth="1"/>
    <col min="9722" max="9722" width="11.5546875" style="62" customWidth="1"/>
    <col min="9723" max="9723" width="23" style="62" customWidth="1"/>
    <col min="9724" max="9729" width="11.5546875" style="62" customWidth="1"/>
    <col min="9730" max="9731" width="12.109375" style="62" customWidth="1"/>
    <col min="9732" max="9732" width="11.88671875" style="62" customWidth="1"/>
    <col min="9733" max="9974" width="9.109375" style="62"/>
    <col min="9975" max="9975" width="12.5546875" style="62" customWidth="1"/>
    <col min="9976" max="9977" width="11" style="62" customWidth="1"/>
    <col min="9978" max="9978" width="11.5546875" style="62" customWidth="1"/>
    <col min="9979" max="9979" width="23" style="62" customWidth="1"/>
    <col min="9980" max="9985" width="11.5546875" style="62" customWidth="1"/>
    <col min="9986" max="9987" width="12.109375" style="62" customWidth="1"/>
    <col min="9988" max="9988" width="11.88671875" style="62" customWidth="1"/>
    <col min="9989" max="10230" width="9.109375" style="62"/>
    <col min="10231" max="10231" width="12.5546875" style="62" customWidth="1"/>
    <col min="10232" max="10233" width="11" style="62" customWidth="1"/>
    <col min="10234" max="10234" width="11.5546875" style="62" customWidth="1"/>
    <col min="10235" max="10235" width="23" style="62" customWidth="1"/>
    <col min="10236" max="10241" width="11.5546875" style="62" customWidth="1"/>
    <col min="10242" max="10243" width="12.109375" style="62" customWidth="1"/>
    <col min="10244" max="10244" width="11.88671875" style="62" customWidth="1"/>
    <col min="10245" max="10486" width="9.109375" style="62"/>
    <col min="10487" max="10487" width="12.5546875" style="62" customWidth="1"/>
    <col min="10488" max="10489" width="11" style="62" customWidth="1"/>
    <col min="10490" max="10490" width="11.5546875" style="62" customWidth="1"/>
    <col min="10491" max="10491" width="23" style="62" customWidth="1"/>
    <col min="10492" max="10497" width="11.5546875" style="62" customWidth="1"/>
    <col min="10498" max="10499" width="12.109375" style="62" customWidth="1"/>
    <col min="10500" max="10500" width="11.88671875" style="62" customWidth="1"/>
    <col min="10501" max="10742" width="9.109375" style="62"/>
    <col min="10743" max="10743" width="12.5546875" style="62" customWidth="1"/>
    <col min="10744" max="10745" width="11" style="62" customWidth="1"/>
    <col min="10746" max="10746" width="11.5546875" style="62" customWidth="1"/>
    <col min="10747" max="10747" width="23" style="62" customWidth="1"/>
    <col min="10748" max="10753" width="11.5546875" style="62" customWidth="1"/>
    <col min="10754" max="10755" width="12.109375" style="62" customWidth="1"/>
    <col min="10756" max="10756" width="11.88671875" style="62" customWidth="1"/>
    <col min="10757" max="10998" width="9.109375" style="62"/>
    <col min="10999" max="10999" width="12.5546875" style="62" customWidth="1"/>
    <col min="11000" max="11001" width="11" style="62" customWidth="1"/>
    <col min="11002" max="11002" width="11.5546875" style="62" customWidth="1"/>
    <col min="11003" max="11003" width="23" style="62" customWidth="1"/>
    <col min="11004" max="11009" width="11.5546875" style="62" customWidth="1"/>
    <col min="11010" max="11011" width="12.109375" style="62" customWidth="1"/>
    <col min="11012" max="11012" width="11.88671875" style="62" customWidth="1"/>
    <col min="11013" max="11254" width="9.109375" style="62"/>
    <col min="11255" max="11255" width="12.5546875" style="62" customWidth="1"/>
    <col min="11256" max="11257" width="11" style="62" customWidth="1"/>
    <col min="11258" max="11258" width="11.5546875" style="62" customWidth="1"/>
    <col min="11259" max="11259" width="23" style="62" customWidth="1"/>
    <col min="11260" max="11265" width="11.5546875" style="62" customWidth="1"/>
    <col min="11266" max="11267" width="12.109375" style="62" customWidth="1"/>
    <col min="11268" max="11268" width="11.88671875" style="62" customWidth="1"/>
    <col min="11269" max="11510" width="9.109375" style="62"/>
    <col min="11511" max="11511" width="12.5546875" style="62" customWidth="1"/>
    <col min="11512" max="11513" width="11" style="62" customWidth="1"/>
    <col min="11514" max="11514" width="11.5546875" style="62" customWidth="1"/>
    <col min="11515" max="11515" width="23" style="62" customWidth="1"/>
    <col min="11516" max="11521" width="11.5546875" style="62" customWidth="1"/>
    <col min="11522" max="11523" width="12.109375" style="62" customWidth="1"/>
    <col min="11524" max="11524" width="11.88671875" style="62" customWidth="1"/>
    <col min="11525" max="11766" width="9.109375" style="62"/>
    <col min="11767" max="11767" width="12.5546875" style="62" customWidth="1"/>
    <col min="11768" max="11769" width="11" style="62" customWidth="1"/>
    <col min="11770" max="11770" width="11.5546875" style="62" customWidth="1"/>
    <col min="11771" max="11771" width="23" style="62" customWidth="1"/>
    <col min="11772" max="11777" width="11.5546875" style="62" customWidth="1"/>
    <col min="11778" max="11779" width="12.109375" style="62" customWidth="1"/>
    <col min="11780" max="11780" width="11.88671875" style="62" customWidth="1"/>
    <col min="11781" max="12022" width="9.109375" style="62"/>
    <col min="12023" max="12023" width="12.5546875" style="62" customWidth="1"/>
    <col min="12024" max="12025" width="11" style="62" customWidth="1"/>
    <col min="12026" max="12026" width="11.5546875" style="62" customWidth="1"/>
    <col min="12027" max="12027" width="23" style="62" customWidth="1"/>
    <col min="12028" max="12033" width="11.5546875" style="62" customWidth="1"/>
    <col min="12034" max="12035" width="12.109375" style="62" customWidth="1"/>
    <col min="12036" max="12036" width="11.88671875" style="62" customWidth="1"/>
    <col min="12037" max="12278" width="9.109375" style="62"/>
    <col min="12279" max="12279" width="12.5546875" style="62" customWidth="1"/>
    <col min="12280" max="12281" width="11" style="62" customWidth="1"/>
    <col min="12282" max="12282" width="11.5546875" style="62" customWidth="1"/>
    <col min="12283" max="12283" width="23" style="62" customWidth="1"/>
    <col min="12284" max="12289" width="11.5546875" style="62" customWidth="1"/>
    <col min="12290" max="12291" width="12.109375" style="62" customWidth="1"/>
    <col min="12292" max="12292" width="11.88671875" style="62" customWidth="1"/>
    <col min="12293" max="12534" width="9.109375" style="62"/>
    <col min="12535" max="12535" width="12.5546875" style="62" customWidth="1"/>
    <col min="12536" max="12537" width="11" style="62" customWidth="1"/>
    <col min="12538" max="12538" width="11.5546875" style="62" customWidth="1"/>
    <col min="12539" max="12539" width="23" style="62" customWidth="1"/>
    <col min="12540" max="12545" width="11.5546875" style="62" customWidth="1"/>
    <col min="12546" max="12547" width="12.109375" style="62" customWidth="1"/>
    <col min="12548" max="12548" width="11.88671875" style="62" customWidth="1"/>
    <col min="12549" max="12790" width="9.109375" style="62"/>
    <col min="12791" max="12791" width="12.5546875" style="62" customWidth="1"/>
    <col min="12792" max="12793" width="11" style="62" customWidth="1"/>
    <col min="12794" max="12794" width="11.5546875" style="62" customWidth="1"/>
    <col min="12795" max="12795" width="23" style="62" customWidth="1"/>
    <col min="12796" max="12801" width="11.5546875" style="62" customWidth="1"/>
    <col min="12802" max="12803" width="12.109375" style="62" customWidth="1"/>
    <col min="12804" max="12804" width="11.88671875" style="62" customWidth="1"/>
    <col min="12805" max="13046" width="9.109375" style="62"/>
    <col min="13047" max="13047" width="12.5546875" style="62" customWidth="1"/>
    <col min="13048" max="13049" width="11" style="62" customWidth="1"/>
    <col min="13050" max="13050" width="11.5546875" style="62" customWidth="1"/>
    <col min="13051" max="13051" width="23" style="62" customWidth="1"/>
    <col min="13052" max="13057" width="11.5546875" style="62" customWidth="1"/>
    <col min="13058" max="13059" width="12.109375" style="62" customWidth="1"/>
    <col min="13060" max="13060" width="11.88671875" style="62" customWidth="1"/>
    <col min="13061" max="13302" width="9.109375" style="62"/>
    <col min="13303" max="13303" width="12.5546875" style="62" customWidth="1"/>
    <col min="13304" max="13305" width="11" style="62" customWidth="1"/>
    <col min="13306" max="13306" width="11.5546875" style="62" customWidth="1"/>
    <col min="13307" max="13307" width="23" style="62" customWidth="1"/>
    <col min="13308" max="13313" width="11.5546875" style="62" customWidth="1"/>
    <col min="13314" max="13315" width="12.109375" style="62" customWidth="1"/>
    <col min="13316" max="13316" width="11.88671875" style="62" customWidth="1"/>
    <col min="13317" max="13558" width="9.109375" style="62"/>
    <col min="13559" max="13559" width="12.5546875" style="62" customWidth="1"/>
    <col min="13560" max="13561" width="11" style="62" customWidth="1"/>
    <col min="13562" max="13562" width="11.5546875" style="62" customWidth="1"/>
    <col min="13563" max="13563" width="23" style="62" customWidth="1"/>
    <col min="13564" max="13569" width="11.5546875" style="62" customWidth="1"/>
    <col min="13570" max="13571" width="12.109375" style="62" customWidth="1"/>
    <col min="13572" max="13572" width="11.88671875" style="62" customWidth="1"/>
    <col min="13573" max="13814" width="9.109375" style="62"/>
    <col min="13815" max="13815" width="12.5546875" style="62" customWidth="1"/>
    <col min="13816" max="13817" width="11" style="62" customWidth="1"/>
    <col min="13818" max="13818" width="11.5546875" style="62" customWidth="1"/>
    <col min="13819" max="13819" width="23" style="62" customWidth="1"/>
    <col min="13820" max="13825" width="11.5546875" style="62" customWidth="1"/>
    <col min="13826" max="13827" width="12.109375" style="62" customWidth="1"/>
    <col min="13828" max="13828" width="11.88671875" style="62" customWidth="1"/>
    <col min="13829" max="14070" width="9.109375" style="62"/>
    <col min="14071" max="14071" width="12.5546875" style="62" customWidth="1"/>
    <col min="14072" max="14073" width="11" style="62" customWidth="1"/>
    <col min="14074" max="14074" width="11.5546875" style="62" customWidth="1"/>
    <col min="14075" max="14075" width="23" style="62" customWidth="1"/>
    <col min="14076" max="14081" width="11.5546875" style="62" customWidth="1"/>
    <col min="14082" max="14083" width="12.109375" style="62" customWidth="1"/>
    <col min="14084" max="14084" width="11.88671875" style="62" customWidth="1"/>
    <col min="14085" max="14326" width="9.109375" style="62"/>
    <col min="14327" max="14327" width="12.5546875" style="62" customWidth="1"/>
    <col min="14328" max="14329" width="11" style="62" customWidth="1"/>
    <col min="14330" max="14330" width="11.5546875" style="62" customWidth="1"/>
    <col min="14331" max="14331" width="23" style="62" customWidth="1"/>
    <col min="14332" max="14337" width="11.5546875" style="62" customWidth="1"/>
    <col min="14338" max="14339" width="12.109375" style="62" customWidth="1"/>
    <col min="14340" max="14340" width="11.88671875" style="62" customWidth="1"/>
    <col min="14341" max="14582" width="9.109375" style="62"/>
    <col min="14583" max="14583" width="12.5546875" style="62" customWidth="1"/>
    <col min="14584" max="14585" width="11" style="62" customWidth="1"/>
    <col min="14586" max="14586" width="11.5546875" style="62" customWidth="1"/>
    <col min="14587" max="14587" width="23" style="62" customWidth="1"/>
    <col min="14588" max="14593" width="11.5546875" style="62" customWidth="1"/>
    <col min="14594" max="14595" width="12.109375" style="62" customWidth="1"/>
    <col min="14596" max="14596" width="11.88671875" style="62" customWidth="1"/>
    <col min="14597" max="14838" width="9.109375" style="62"/>
    <col min="14839" max="14839" width="12.5546875" style="62" customWidth="1"/>
    <col min="14840" max="14841" width="11" style="62" customWidth="1"/>
    <col min="14842" max="14842" width="11.5546875" style="62" customWidth="1"/>
    <col min="14843" max="14843" width="23" style="62" customWidth="1"/>
    <col min="14844" max="14849" width="11.5546875" style="62" customWidth="1"/>
    <col min="14850" max="14851" width="12.109375" style="62" customWidth="1"/>
    <col min="14852" max="14852" width="11.88671875" style="62" customWidth="1"/>
    <col min="14853" max="15094" width="9.109375" style="62"/>
    <col min="15095" max="15095" width="12.5546875" style="62" customWidth="1"/>
    <col min="15096" max="15097" width="11" style="62" customWidth="1"/>
    <col min="15098" max="15098" width="11.5546875" style="62" customWidth="1"/>
    <col min="15099" max="15099" width="23" style="62" customWidth="1"/>
    <col min="15100" max="15105" width="11.5546875" style="62" customWidth="1"/>
    <col min="15106" max="15107" width="12.109375" style="62" customWidth="1"/>
    <col min="15108" max="15108" width="11.88671875" style="62" customWidth="1"/>
    <col min="15109" max="15350" width="9.109375" style="62"/>
    <col min="15351" max="15351" width="12.5546875" style="62" customWidth="1"/>
    <col min="15352" max="15353" width="11" style="62" customWidth="1"/>
    <col min="15354" max="15354" width="11.5546875" style="62" customWidth="1"/>
    <col min="15355" max="15355" width="23" style="62" customWidth="1"/>
    <col min="15356" max="15361" width="11.5546875" style="62" customWidth="1"/>
    <col min="15362" max="15363" width="12.109375" style="62" customWidth="1"/>
    <col min="15364" max="15364" width="11.88671875" style="62" customWidth="1"/>
    <col min="15365" max="15606" width="9.109375" style="62"/>
    <col min="15607" max="15607" width="12.5546875" style="62" customWidth="1"/>
    <col min="15608" max="15609" width="11" style="62" customWidth="1"/>
    <col min="15610" max="15610" width="11.5546875" style="62" customWidth="1"/>
    <col min="15611" max="15611" width="23" style="62" customWidth="1"/>
    <col min="15612" max="15617" width="11.5546875" style="62" customWidth="1"/>
    <col min="15618" max="15619" width="12.109375" style="62" customWidth="1"/>
    <col min="15620" max="15620" width="11.88671875" style="62" customWidth="1"/>
    <col min="15621" max="15862" width="9.109375" style="62"/>
    <col min="15863" max="15863" width="12.5546875" style="62" customWidth="1"/>
    <col min="15864" max="15865" width="11" style="62" customWidth="1"/>
    <col min="15866" max="15866" width="11.5546875" style="62" customWidth="1"/>
    <col min="15867" max="15867" width="23" style="62" customWidth="1"/>
    <col min="15868" max="15873" width="11.5546875" style="62" customWidth="1"/>
    <col min="15874" max="15875" width="12.109375" style="62" customWidth="1"/>
    <col min="15876" max="15876" width="11.88671875" style="62" customWidth="1"/>
    <col min="15877" max="16118" width="9.109375" style="62"/>
    <col min="16119" max="16119" width="12.5546875" style="62" customWidth="1"/>
    <col min="16120" max="16121" width="11" style="62" customWidth="1"/>
    <col min="16122" max="16122" width="11.5546875" style="62" customWidth="1"/>
    <col min="16123" max="16123" width="23" style="62" customWidth="1"/>
    <col min="16124" max="16129" width="11.5546875" style="62" customWidth="1"/>
    <col min="16130" max="16131" width="12.109375" style="62" customWidth="1"/>
    <col min="16132" max="16132" width="11.88671875" style="62" customWidth="1"/>
    <col min="16133" max="16384" width="9.109375" style="62"/>
  </cols>
  <sheetData>
    <row r="1" spans="1:7" ht="26.25" customHeight="1" x14ac:dyDescent="0.3">
      <c r="A1" s="193" t="s">
        <v>125</v>
      </c>
      <c r="B1" s="194"/>
      <c r="C1" s="194"/>
      <c r="D1" s="194"/>
      <c r="E1" s="194"/>
      <c r="F1" s="194"/>
      <c r="G1" s="195"/>
    </row>
    <row r="2" spans="1:7" x14ac:dyDescent="0.3">
      <c r="A2" s="196" t="s">
        <v>103</v>
      </c>
      <c r="B2" s="197"/>
      <c r="C2" s="197"/>
      <c r="D2" s="197"/>
      <c r="E2" s="197"/>
      <c r="F2" s="197"/>
      <c r="G2" s="198"/>
    </row>
    <row r="3" spans="1:7" x14ac:dyDescent="0.3">
      <c r="A3" s="165" t="s">
        <v>110</v>
      </c>
      <c r="B3" s="120"/>
      <c r="C3" s="55"/>
      <c r="D3" s="55"/>
      <c r="E3" s="99"/>
      <c r="F3" s="98"/>
      <c r="G3" s="100"/>
    </row>
    <row r="4" spans="1:7" x14ac:dyDescent="0.3">
      <c r="A4" s="101" t="s">
        <v>111</v>
      </c>
      <c r="B4" s="98"/>
      <c r="C4" s="55"/>
      <c r="D4" s="55"/>
      <c r="E4" s="55"/>
      <c r="F4" s="55"/>
      <c r="G4" s="55"/>
    </row>
    <row r="5" spans="1:7" x14ac:dyDescent="0.3">
      <c r="A5" s="101"/>
      <c r="B5" s="98"/>
      <c r="C5" s="55"/>
      <c r="D5" s="163" t="s">
        <v>112</v>
      </c>
      <c r="E5" s="164" t="s">
        <v>113</v>
      </c>
      <c r="F5" s="164" t="s">
        <v>126</v>
      </c>
      <c r="G5" s="100"/>
    </row>
    <row r="6" spans="1:7" x14ac:dyDescent="0.3">
      <c r="A6" s="202" t="s">
        <v>198</v>
      </c>
      <c r="B6" s="203"/>
      <c r="C6" s="203"/>
      <c r="D6" s="203"/>
      <c r="E6" s="203"/>
      <c r="F6" s="203"/>
      <c r="G6" s="100"/>
    </row>
    <row r="7" spans="1:7" x14ac:dyDescent="0.3">
      <c r="A7" s="97"/>
      <c r="B7" s="103" t="s">
        <v>115</v>
      </c>
      <c r="C7" s="102"/>
      <c r="D7" s="57">
        <v>294</v>
      </c>
      <c r="E7" s="96">
        <v>0</v>
      </c>
      <c r="F7" s="118">
        <f t="shared" ref="F7:F8" si="0">D7*E7</f>
        <v>0</v>
      </c>
      <c r="G7" s="100"/>
    </row>
    <row r="8" spans="1:7" x14ac:dyDescent="0.3">
      <c r="A8" s="119"/>
      <c r="B8" s="103" t="s">
        <v>116</v>
      </c>
      <c r="C8" s="102"/>
      <c r="D8" s="57">
        <v>169</v>
      </c>
      <c r="E8" s="96">
        <v>0</v>
      </c>
      <c r="F8" s="118">
        <f t="shared" si="0"/>
        <v>0</v>
      </c>
      <c r="G8" s="100"/>
    </row>
    <row r="9" spans="1:7" x14ac:dyDescent="0.3">
      <c r="A9" s="119"/>
      <c r="B9" s="103" t="s">
        <v>214</v>
      </c>
      <c r="C9" s="102"/>
      <c r="D9" s="57">
        <v>110.4020202020202</v>
      </c>
      <c r="E9" s="96">
        <v>0</v>
      </c>
      <c r="F9" s="118">
        <f t="shared" ref="F9:F17" si="1">D9*E9</f>
        <v>0</v>
      </c>
      <c r="G9" s="100"/>
    </row>
    <row r="10" spans="1:7" x14ac:dyDescent="0.3">
      <c r="A10" s="119"/>
      <c r="B10" s="103" t="s">
        <v>197</v>
      </c>
      <c r="C10" s="102"/>
      <c r="D10" s="57">
        <v>594.00000000000011</v>
      </c>
      <c r="E10" s="96">
        <v>0</v>
      </c>
      <c r="F10" s="118">
        <f t="shared" si="1"/>
        <v>0</v>
      </c>
      <c r="G10" s="100"/>
    </row>
    <row r="11" spans="1:7" x14ac:dyDescent="0.3">
      <c r="A11" s="119"/>
      <c r="B11" s="103" t="s">
        <v>253</v>
      </c>
      <c r="C11" s="102"/>
      <c r="D11" s="57">
        <v>12</v>
      </c>
      <c r="E11" s="96">
        <v>0</v>
      </c>
      <c r="F11" s="118">
        <f t="shared" si="1"/>
        <v>0</v>
      </c>
      <c r="G11" s="100"/>
    </row>
    <row r="12" spans="1:7" x14ac:dyDescent="0.3">
      <c r="A12" s="119"/>
      <c r="B12" s="103" t="s">
        <v>199</v>
      </c>
      <c r="C12" s="102"/>
      <c r="D12" s="57">
        <v>497</v>
      </c>
      <c r="E12" s="96">
        <v>0</v>
      </c>
      <c r="F12" s="118">
        <f t="shared" si="1"/>
        <v>0</v>
      </c>
      <c r="G12" s="100"/>
    </row>
    <row r="13" spans="1:7" x14ac:dyDescent="0.3">
      <c r="A13" s="119"/>
      <c r="B13" s="103" t="s">
        <v>200</v>
      </c>
      <c r="C13" s="102"/>
      <c r="D13" s="57">
        <v>166</v>
      </c>
      <c r="E13" s="96">
        <v>0</v>
      </c>
      <c r="F13" s="118">
        <f t="shared" si="1"/>
        <v>0</v>
      </c>
      <c r="G13" s="100"/>
    </row>
    <row r="14" spans="1:7" x14ac:dyDescent="0.3">
      <c r="A14" s="119"/>
      <c r="B14" s="103" t="s">
        <v>201</v>
      </c>
      <c r="C14" s="102"/>
      <c r="D14" s="57">
        <v>15</v>
      </c>
      <c r="E14" s="96">
        <v>0</v>
      </c>
      <c r="F14" s="118">
        <f t="shared" si="1"/>
        <v>0</v>
      </c>
      <c r="G14" s="100"/>
    </row>
    <row r="15" spans="1:7" x14ac:dyDescent="0.3">
      <c r="A15" s="119"/>
      <c r="B15" s="103" t="s">
        <v>202</v>
      </c>
      <c r="C15" s="102"/>
      <c r="D15" s="57">
        <v>70</v>
      </c>
      <c r="E15" s="96">
        <v>0</v>
      </c>
      <c r="F15" s="118">
        <f t="shared" si="1"/>
        <v>0</v>
      </c>
      <c r="G15" s="100"/>
    </row>
    <row r="16" spans="1:7" x14ac:dyDescent="0.3">
      <c r="A16" s="119"/>
      <c r="B16" s="103" t="s">
        <v>203</v>
      </c>
      <c r="C16" s="102"/>
      <c r="D16" s="57">
        <v>35</v>
      </c>
      <c r="E16" s="96">
        <v>0</v>
      </c>
      <c r="F16" s="118">
        <f t="shared" si="1"/>
        <v>0</v>
      </c>
      <c r="G16" s="100"/>
    </row>
    <row r="17" spans="1:7" x14ac:dyDescent="0.3">
      <c r="A17" s="119"/>
      <c r="B17" s="266" t="s">
        <v>252</v>
      </c>
      <c r="C17" s="102"/>
      <c r="D17" s="57">
        <v>2100</v>
      </c>
      <c r="E17" s="96">
        <v>0</v>
      </c>
      <c r="F17" s="118">
        <f t="shared" si="1"/>
        <v>0</v>
      </c>
      <c r="G17" s="100"/>
    </row>
    <row r="18" spans="1:7" x14ac:dyDescent="0.3">
      <c r="A18" s="159"/>
      <c r="B18" s="107"/>
      <c r="C18" s="55"/>
      <c r="D18" s="136"/>
      <c r="E18" s="137"/>
      <c r="F18" s="138"/>
      <c r="G18" s="122">
        <f>SUM(F7:F17)</f>
        <v>0</v>
      </c>
    </row>
    <row r="19" spans="1:7" x14ac:dyDescent="0.3">
      <c r="A19" s="101"/>
      <c r="B19" s="98"/>
      <c r="C19" s="55"/>
      <c r="D19" s="64"/>
      <c r="E19" s="111"/>
      <c r="F19" s="111"/>
      <c r="G19" s="100"/>
    </row>
    <row r="20" spans="1:7" x14ac:dyDescent="0.3">
      <c r="A20" s="204" t="s">
        <v>215</v>
      </c>
      <c r="B20" s="205"/>
      <c r="C20" s="205"/>
      <c r="D20" s="205"/>
      <c r="E20" s="205"/>
      <c r="F20" s="205"/>
      <c r="G20" s="100"/>
    </row>
    <row r="21" spans="1:7" x14ac:dyDescent="0.3">
      <c r="A21" s="101"/>
      <c r="B21" s="104" t="s">
        <v>205</v>
      </c>
      <c r="C21" s="105"/>
      <c r="D21" s="57">
        <v>870</v>
      </c>
      <c r="E21" s="96">
        <v>0</v>
      </c>
      <c r="F21" s="60">
        <f t="shared" ref="F21:F23" si="2">D21*E21</f>
        <v>0</v>
      </c>
      <c r="G21" s="100"/>
    </row>
    <row r="22" spans="1:7" x14ac:dyDescent="0.3">
      <c r="A22" s="101"/>
      <c r="B22" s="104" t="s">
        <v>206</v>
      </c>
      <c r="C22" s="105"/>
      <c r="D22" s="57">
        <v>248</v>
      </c>
      <c r="E22" s="96">
        <v>0</v>
      </c>
      <c r="F22" s="60">
        <f>D22*E22</f>
        <v>0</v>
      </c>
      <c r="G22" s="100"/>
    </row>
    <row r="23" spans="1:7" x14ac:dyDescent="0.3">
      <c r="A23" s="101"/>
      <c r="B23" s="104" t="s">
        <v>207</v>
      </c>
      <c r="C23" s="105"/>
      <c r="D23" s="57">
        <v>2008</v>
      </c>
      <c r="E23" s="96">
        <v>0</v>
      </c>
      <c r="F23" s="60">
        <f t="shared" si="2"/>
        <v>0</v>
      </c>
      <c r="G23" s="100"/>
    </row>
    <row r="24" spans="1:7" x14ac:dyDescent="0.3">
      <c r="A24" s="159"/>
      <c r="B24" s="107"/>
      <c r="C24" s="55"/>
      <c r="D24" s="136"/>
      <c r="E24" s="137"/>
      <c r="F24" s="138"/>
      <c r="G24" s="123">
        <f>SUM(F21:F23)</f>
        <v>0</v>
      </c>
    </row>
    <row r="25" spans="1:7" x14ac:dyDescent="0.3">
      <c r="A25" s="101"/>
      <c r="B25" s="98"/>
      <c r="C25" s="55"/>
      <c r="D25" s="64"/>
      <c r="E25" s="111"/>
      <c r="F25" s="111"/>
      <c r="G25" s="100"/>
    </row>
    <row r="26" spans="1:7" x14ac:dyDescent="0.3">
      <c r="A26" s="206" t="s">
        <v>229</v>
      </c>
      <c r="B26" s="207"/>
      <c r="C26" s="207"/>
      <c r="D26" s="207"/>
      <c r="E26" s="207"/>
      <c r="F26" s="207"/>
      <c r="G26" s="100"/>
    </row>
    <row r="27" spans="1:7" ht="54" x14ac:dyDescent="0.3">
      <c r="A27" s="97"/>
      <c r="B27" s="142" t="s">
        <v>212</v>
      </c>
      <c r="C27" s="102"/>
      <c r="D27" s="57">
        <v>30</v>
      </c>
      <c r="E27" s="96">
        <v>0</v>
      </c>
      <c r="F27" s="118">
        <f t="shared" ref="F27:F28" si="3">D27*E27</f>
        <v>0</v>
      </c>
      <c r="G27" s="100"/>
    </row>
    <row r="28" spans="1:7" ht="75.599999999999994" x14ac:dyDescent="0.3">
      <c r="A28" s="119"/>
      <c r="B28" s="142" t="s">
        <v>213</v>
      </c>
      <c r="C28" s="102"/>
      <c r="D28" s="57">
        <v>50</v>
      </c>
      <c r="E28" s="96">
        <v>0</v>
      </c>
      <c r="F28" s="118">
        <f t="shared" si="3"/>
        <v>0</v>
      </c>
      <c r="G28" s="100"/>
    </row>
    <row r="29" spans="1:7" ht="43.2" x14ac:dyDescent="0.3">
      <c r="A29" s="119"/>
      <c r="B29" s="142" t="s">
        <v>218</v>
      </c>
      <c r="C29" s="102"/>
      <c r="D29" s="57">
        <v>275</v>
      </c>
      <c r="E29" s="96">
        <v>0</v>
      </c>
      <c r="F29" s="118">
        <f t="shared" ref="F29:F34" si="4">D29*E29</f>
        <v>0</v>
      </c>
      <c r="G29" s="100"/>
    </row>
    <row r="30" spans="1:7" ht="32.4" x14ac:dyDescent="0.3">
      <c r="A30" s="119"/>
      <c r="B30" s="142" t="s">
        <v>219</v>
      </c>
      <c r="C30" s="102"/>
      <c r="D30" s="57">
        <v>98.333333333333329</v>
      </c>
      <c r="E30" s="96">
        <v>0</v>
      </c>
      <c r="F30" s="118">
        <f t="shared" si="4"/>
        <v>0</v>
      </c>
      <c r="G30" s="100"/>
    </row>
    <row r="31" spans="1:7" ht="64.8" x14ac:dyDescent="0.3">
      <c r="A31" s="119"/>
      <c r="B31" s="142" t="s">
        <v>216</v>
      </c>
      <c r="C31" s="102"/>
      <c r="D31" s="57">
        <v>128.72222222222223</v>
      </c>
      <c r="E31" s="96">
        <v>0</v>
      </c>
      <c r="F31" s="118">
        <f t="shared" si="4"/>
        <v>0</v>
      </c>
      <c r="G31" s="100"/>
    </row>
    <row r="32" spans="1:7" ht="118.8" x14ac:dyDescent="0.3">
      <c r="A32" s="101"/>
      <c r="B32" s="144" t="s">
        <v>217</v>
      </c>
      <c r="C32" s="55"/>
      <c r="D32" s="57">
        <v>35</v>
      </c>
      <c r="E32" s="96">
        <v>0</v>
      </c>
      <c r="F32" s="60">
        <f>D32*E32</f>
        <v>0</v>
      </c>
      <c r="G32" s="114"/>
    </row>
    <row r="33" spans="1:7" ht="75.599999999999994" x14ac:dyDescent="0.3">
      <c r="A33" s="119"/>
      <c r="B33" s="142" t="s">
        <v>246</v>
      </c>
      <c r="C33" s="102"/>
      <c r="D33" s="57">
        <v>1800</v>
      </c>
      <c r="E33" s="96">
        <v>0</v>
      </c>
      <c r="F33" s="118">
        <f t="shared" si="4"/>
        <v>0</v>
      </c>
      <c r="G33" s="100"/>
    </row>
    <row r="34" spans="1:7" ht="64.8" x14ac:dyDescent="0.3">
      <c r="A34" s="119"/>
      <c r="B34" s="142" t="s">
        <v>247</v>
      </c>
      <c r="C34" s="102"/>
      <c r="D34" s="57">
        <v>100</v>
      </c>
      <c r="E34" s="96">
        <v>0</v>
      </c>
      <c r="F34" s="118">
        <f t="shared" si="4"/>
        <v>0</v>
      </c>
      <c r="G34" s="100"/>
    </row>
    <row r="35" spans="1:7" x14ac:dyDescent="0.3">
      <c r="A35" s="159"/>
      <c r="B35" s="107"/>
      <c r="C35" s="55"/>
      <c r="D35" s="136"/>
      <c r="E35" s="137"/>
      <c r="F35" s="138"/>
      <c r="G35" s="122">
        <f>SUM(F27:F34)</f>
        <v>0</v>
      </c>
    </row>
    <row r="36" spans="1:7" x14ac:dyDescent="0.3">
      <c r="A36" s="101"/>
      <c r="B36" s="98"/>
      <c r="C36" s="55"/>
      <c r="D36" s="64"/>
      <c r="E36" s="111"/>
      <c r="F36" s="111"/>
      <c r="G36" s="100"/>
    </row>
    <row r="37" spans="1:7" x14ac:dyDescent="0.3">
      <c r="A37" s="204" t="s">
        <v>211</v>
      </c>
      <c r="B37" s="205"/>
      <c r="C37" s="205"/>
      <c r="D37" s="205"/>
      <c r="E37" s="205"/>
      <c r="F37" s="205"/>
      <c r="G37" s="100"/>
    </row>
    <row r="38" spans="1:7" x14ac:dyDescent="0.3">
      <c r="A38" s="101"/>
      <c r="B38" s="104" t="s">
        <v>248</v>
      </c>
      <c r="C38" s="105"/>
      <c r="D38" s="57">
        <v>620</v>
      </c>
      <c r="E38" s="96">
        <v>0</v>
      </c>
      <c r="F38" s="60">
        <f t="shared" ref="F38" si="5">D38*E38</f>
        <v>0</v>
      </c>
      <c r="G38" s="100"/>
    </row>
    <row r="39" spans="1:7" x14ac:dyDescent="0.3">
      <c r="A39" s="159"/>
      <c r="B39" s="107"/>
      <c r="C39" s="55"/>
      <c r="D39" s="136"/>
      <c r="E39" s="137"/>
      <c r="F39" s="138"/>
      <c r="G39" s="123">
        <f>SUM(F38:F38)</f>
        <v>0</v>
      </c>
    </row>
    <row r="40" spans="1:7" x14ac:dyDescent="0.3">
      <c r="A40" s="101"/>
      <c r="B40" s="98"/>
      <c r="C40" s="55"/>
      <c r="D40" s="64"/>
      <c r="E40" s="111"/>
      <c r="F40" s="111"/>
      <c r="G40" s="100"/>
    </row>
    <row r="41" spans="1:7" x14ac:dyDescent="0.3">
      <c r="A41" s="204" t="s">
        <v>117</v>
      </c>
      <c r="B41" s="205"/>
      <c r="C41" s="205"/>
      <c r="D41" s="205"/>
      <c r="E41" s="205"/>
      <c r="F41" s="205"/>
      <c r="G41" s="100"/>
    </row>
    <row r="42" spans="1:7" x14ac:dyDescent="0.3">
      <c r="A42" s="101"/>
      <c r="B42" s="104" t="s">
        <v>185</v>
      </c>
      <c r="C42" s="105"/>
      <c r="D42" s="57">
        <v>980.99999999999989</v>
      </c>
      <c r="E42" s="96">
        <v>0</v>
      </c>
      <c r="F42" s="60">
        <f t="shared" ref="F42" si="6">D42*E42</f>
        <v>0</v>
      </c>
      <c r="G42" s="100"/>
    </row>
    <row r="43" spans="1:7" x14ac:dyDescent="0.3">
      <c r="A43" s="101"/>
      <c r="B43" s="104" t="s">
        <v>186</v>
      </c>
      <c r="C43" s="105"/>
      <c r="D43" s="57">
        <v>39</v>
      </c>
      <c r="E43" s="96">
        <v>0</v>
      </c>
      <c r="F43" s="60">
        <f t="shared" ref="F43" si="7">D43*E43</f>
        <v>0</v>
      </c>
      <c r="G43" s="100"/>
    </row>
    <row r="44" spans="1:7" x14ac:dyDescent="0.3">
      <c r="A44" s="101"/>
      <c r="B44" s="104" t="s">
        <v>187</v>
      </c>
      <c r="C44" s="105"/>
      <c r="D44" s="57">
        <v>54</v>
      </c>
      <c r="E44" s="96">
        <v>0</v>
      </c>
      <c r="F44" s="60">
        <f t="shared" ref="F44:F46" si="8">D44*E44</f>
        <v>0</v>
      </c>
      <c r="G44" s="100"/>
    </row>
    <row r="45" spans="1:7" x14ac:dyDescent="0.3">
      <c r="A45" s="101"/>
      <c r="B45" s="104" t="s">
        <v>188</v>
      </c>
      <c r="C45" s="105"/>
      <c r="D45" s="57">
        <v>20</v>
      </c>
      <c r="E45" s="96">
        <v>0</v>
      </c>
      <c r="F45" s="60">
        <f t="shared" ref="F45" si="9">D45*E45</f>
        <v>0</v>
      </c>
      <c r="G45" s="100"/>
    </row>
    <row r="46" spans="1:7" x14ac:dyDescent="0.3">
      <c r="A46" s="101"/>
      <c r="B46" s="104" t="s">
        <v>189</v>
      </c>
      <c r="C46" s="105"/>
      <c r="D46" s="57">
        <v>37</v>
      </c>
      <c r="E46" s="96">
        <v>0</v>
      </c>
      <c r="F46" s="60">
        <f t="shared" si="8"/>
        <v>0</v>
      </c>
      <c r="G46" s="100"/>
    </row>
    <row r="47" spans="1:7" x14ac:dyDescent="0.3">
      <c r="A47" s="101"/>
      <c r="B47" s="104" t="s">
        <v>190</v>
      </c>
      <c r="C47" s="105"/>
      <c r="D47" s="57">
        <v>91</v>
      </c>
      <c r="E47" s="96">
        <v>0</v>
      </c>
      <c r="F47" s="60">
        <f>D47*E47</f>
        <v>0</v>
      </c>
      <c r="G47" s="100"/>
    </row>
    <row r="48" spans="1:7" x14ac:dyDescent="0.3">
      <c r="A48" s="101"/>
      <c r="B48" s="140" t="s">
        <v>123</v>
      </c>
      <c r="C48" s="102"/>
      <c r="D48" s="57">
        <v>75.999999999999986</v>
      </c>
      <c r="E48" s="96">
        <v>0</v>
      </c>
      <c r="F48" s="60">
        <f>D48*E48</f>
        <v>0</v>
      </c>
      <c r="G48" s="100"/>
    </row>
    <row r="49" spans="1:7" x14ac:dyDescent="0.3">
      <c r="A49" s="101"/>
      <c r="B49" s="141" t="s">
        <v>191</v>
      </c>
      <c r="C49" s="55"/>
      <c r="D49" s="57">
        <v>87</v>
      </c>
      <c r="E49" s="96">
        <v>0</v>
      </c>
      <c r="F49" s="60">
        <f>D49*E49</f>
        <v>0</v>
      </c>
      <c r="G49" s="114"/>
    </row>
    <row r="50" spans="1:7" x14ac:dyDescent="0.3">
      <c r="A50" s="101"/>
      <c r="B50" s="141" t="s">
        <v>210</v>
      </c>
      <c r="C50" s="55"/>
      <c r="D50" s="57">
        <v>220</v>
      </c>
      <c r="E50" s="96">
        <v>0</v>
      </c>
      <c r="F50" s="60">
        <f>D50*E50</f>
        <v>0</v>
      </c>
      <c r="G50" s="114"/>
    </row>
    <row r="51" spans="1:7" x14ac:dyDescent="0.3">
      <c r="A51" s="159"/>
      <c r="B51" s="107"/>
      <c r="C51" s="55"/>
      <c r="D51" s="136"/>
      <c r="E51" s="137"/>
      <c r="F51" s="138"/>
      <c r="G51" s="123">
        <f>SUM(F42:F50)</f>
        <v>0</v>
      </c>
    </row>
    <row r="52" spans="1:7" x14ac:dyDescent="0.3">
      <c r="A52" s="101"/>
      <c r="B52" s="98"/>
      <c r="C52" s="55"/>
      <c r="D52" s="64"/>
      <c r="E52" s="111"/>
      <c r="F52" s="111"/>
      <c r="G52" s="100"/>
    </row>
    <row r="53" spans="1:7" x14ac:dyDescent="0.3">
      <c r="A53" s="204" t="s">
        <v>127</v>
      </c>
      <c r="B53" s="205"/>
      <c r="C53" s="205"/>
      <c r="D53" s="205"/>
      <c r="E53" s="205"/>
      <c r="F53" s="205"/>
      <c r="G53" s="100"/>
    </row>
    <row r="54" spans="1:7" x14ac:dyDescent="0.3">
      <c r="A54" s="101"/>
      <c r="B54" s="59" t="s">
        <v>251</v>
      </c>
      <c r="C54" s="55"/>
      <c r="D54" s="57">
        <v>137</v>
      </c>
      <c r="E54" s="96">
        <v>0</v>
      </c>
      <c r="F54" s="68">
        <f t="shared" ref="F54:F55" si="10">D54*E54</f>
        <v>0</v>
      </c>
      <c r="G54" s="100"/>
    </row>
    <row r="55" spans="1:7" x14ac:dyDescent="0.3">
      <c r="A55" s="101"/>
      <c r="B55" s="59" t="s">
        <v>250</v>
      </c>
      <c r="C55" s="55"/>
      <c r="D55" s="57">
        <v>110</v>
      </c>
      <c r="E55" s="96">
        <v>0</v>
      </c>
      <c r="F55" s="68">
        <f t="shared" si="10"/>
        <v>0</v>
      </c>
      <c r="G55" s="100"/>
    </row>
    <row r="56" spans="1:7" x14ac:dyDescent="0.3">
      <c r="A56" s="101"/>
      <c r="B56" s="59" t="s">
        <v>249</v>
      </c>
      <c r="C56" s="55"/>
      <c r="D56" s="57">
        <v>66</v>
      </c>
      <c r="E56" s="96">
        <v>0</v>
      </c>
      <c r="F56" s="68">
        <f t="shared" ref="F56" si="11">D56*E56</f>
        <v>0</v>
      </c>
      <c r="G56" s="100"/>
    </row>
    <row r="57" spans="1:7" x14ac:dyDescent="0.3">
      <c r="A57" s="159"/>
      <c r="B57" s="107"/>
      <c r="C57" s="55"/>
      <c r="D57" s="136"/>
      <c r="E57" s="137"/>
      <c r="F57" s="138"/>
      <c r="G57" s="106">
        <f>SUM(F54:F56)</f>
        <v>0</v>
      </c>
    </row>
    <row r="58" spans="1:7" x14ac:dyDescent="0.3">
      <c r="A58" s="101"/>
      <c r="B58" s="98"/>
      <c r="C58" s="98"/>
      <c r="D58" s="64"/>
      <c r="E58" s="111"/>
      <c r="F58" s="111"/>
      <c r="G58" s="100"/>
    </row>
    <row r="59" spans="1:7" x14ac:dyDescent="0.3">
      <c r="A59" s="199" t="s">
        <v>128</v>
      </c>
      <c r="B59" s="200"/>
      <c r="C59" s="200"/>
      <c r="D59" s="200"/>
      <c r="E59" s="200"/>
      <c r="F59" s="201"/>
      <c r="G59" s="121">
        <f>SUM(G7:G58)</f>
        <v>0</v>
      </c>
    </row>
    <row r="60" spans="1:7" ht="12.6" thickBot="1" x14ac:dyDescent="0.35">
      <c r="A60" s="115"/>
      <c r="B60" s="116"/>
      <c r="C60" s="66"/>
      <c r="D60" s="66"/>
      <c r="E60" s="116"/>
      <c r="F60" s="116"/>
      <c r="G60" s="117"/>
    </row>
  </sheetData>
  <mergeCells count="9">
    <mergeCell ref="A59:F59"/>
    <mergeCell ref="A1:G1"/>
    <mergeCell ref="A2:G2"/>
    <mergeCell ref="A6:F6"/>
    <mergeCell ref="A20:F20"/>
    <mergeCell ref="A26:F26"/>
    <mergeCell ref="A37:F37"/>
    <mergeCell ref="A41:F41"/>
    <mergeCell ref="A53:F53"/>
  </mergeCells>
  <pageMargins left="0.7" right="0.7" top="0.75" bottom="0.75" header="0.3" footer="0.3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42"/>
  <sheetViews>
    <sheetView showGridLines="0" tabSelected="1" view="pageBreakPreview" zoomScaleNormal="100" zoomScaleSheetLayoutView="100" workbookViewId="0">
      <selection sqref="A1:E1"/>
    </sheetView>
  </sheetViews>
  <sheetFormatPr defaultColWidth="9.109375" defaultRowHeight="13.8" x14ac:dyDescent="0.3"/>
  <cols>
    <col min="1" max="1" width="24.44140625" style="44" customWidth="1"/>
    <col min="2" max="2" width="20.5546875" style="44" customWidth="1"/>
    <col min="3" max="3" width="20" style="44" customWidth="1"/>
    <col min="4" max="4" width="16.44140625" style="44" bestFit="1" customWidth="1"/>
    <col min="5" max="5" width="20.6640625" style="44" customWidth="1"/>
    <col min="6" max="16384" width="9.109375" style="44"/>
  </cols>
  <sheetData>
    <row r="1" spans="1:5" ht="33.75" customHeight="1" x14ac:dyDescent="0.3">
      <c r="A1" s="223" t="s">
        <v>129</v>
      </c>
      <c r="B1" s="224"/>
      <c r="C1" s="224"/>
      <c r="D1" s="224"/>
      <c r="E1" s="225"/>
    </row>
    <row r="2" spans="1:5" x14ac:dyDescent="0.3">
      <c r="A2" s="45"/>
      <c r="B2" s="226" t="s">
        <v>103</v>
      </c>
      <c r="C2" s="227"/>
      <c r="D2" s="228"/>
    </row>
    <row r="3" spans="1:5" x14ac:dyDescent="0.3">
      <c r="A3" s="46"/>
      <c r="B3" s="47"/>
      <c r="C3" s="47"/>
      <c r="D3" s="47"/>
    </row>
    <row r="4" spans="1:5" ht="27.6" x14ac:dyDescent="0.3">
      <c r="A4" s="217" t="s">
        <v>130</v>
      </c>
      <c r="B4" s="218"/>
      <c r="C4" s="218"/>
      <c r="D4" s="219"/>
      <c r="E4" s="129" t="s">
        <v>131</v>
      </c>
    </row>
    <row r="5" spans="1:5" x14ac:dyDescent="0.3">
      <c r="A5" s="220" t="s">
        <v>109</v>
      </c>
      <c r="B5" s="221"/>
      <c r="C5" s="221"/>
      <c r="D5" s="222"/>
      <c r="E5" s="48">
        <f>Banqueting!G39</f>
        <v>0</v>
      </c>
    </row>
    <row r="6" spans="1:5" x14ac:dyDescent="0.3">
      <c r="A6" s="211" t="s">
        <v>125</v>
      </c>
      <c r="B6" s="212"/>
      <c r="C6" s="212"/>
      <c r="D6" s="213"/>
      <c r="E6" s="48">
        <f>Evenementen!G59</f>
        <v>0</v>
      </c>
    </row>
    <row r="7" spans="1:5" x14ac:dyDescent="0.3">
      <c r="A7" s="133" t="s">
        <v>50</v>
      </c>
      <c r="B7" s="131"/>
      <c r="C7" s="131"/>
      <c r="D7" s="131"/>
      <c r="E7" s="132">
        <f>SUM(E5:E6)</f>
        <v>0</v>
      </c>
    </row>
    <row r="8" spans="1:5" x14ac:dyDescent="0.3">
      <c r="A8" s="46"/>
      <c r="B8" s="47"/>
      <c r="C8" s="47"/>
      <c r="D8" s="47"/>
    </row>
    <row r="9" spans="1:5" ht="27.6" x14ac:dyDescent="0.3">
      <c r="A9" s="217" t="s">
        <v>132</v>
      </c>
      <c r="B9" s="218"/>
      <c r="C9" s="218"/>
      <c r="D9" s="219"/>
      <c r="E9" s="129" t="s">
        <v>131</v>
      </c>
    </row>
    <row r="10" spans="1:5" x14ac:dyDescent="0.3">
      <c r="A10" s="232"/>
      <c r="B10" s="233"/>
      <c r="C10" s="233"/>
      <c r="D10" s="234"/>
      <c r="E10" s="124">
        <v>0</v>
      </c>
    </row>
    <row r="11" spans="1:5" x14ac:dyDescent="0.3">
      <c r="A11" s="232"/>
      <c r="B11" s="233"/>
      <c r="C11" s="233"/>
      <c r="D11" s="234"/>
      <c r="E11" s="124">
        <f>Evenementen!G65</f>
        <v>0</v>
      </c>
    </row>
    <row r="12" spans="1:5" x14ac:dyDescent="0.3">
      <c r="A12" s="232"/>
      <c r="B12" s="233"/>
      <c r="C12" s="233"/>
      <c r="D12" s="234"/>
      <c r="E12" s="124">
        <v>0</v>
      </c>
    </row>
    <row r="13" spans="1:5" x14ac:dyDescent="0.3">
      <c r="A13" s="133" t="s">
        <v>50</v>
      </c>
      <c r="B13" s="131"/>
      <c r="C13" s="131"/>
      <c r="D13" s="131"/>
      <c r="E13" s="132">
        <f>SUM(E10:E12)</f>
        <v>0</v>
      </c>
    </row>
    <row r="14" spans="1:5" x14ac:dyDescent="0.3">
      <c r="A14" s="46"/>
      <c r="B14" s="47"/>
      <c r="C14" s="47"/>
      <c r="D14" s="47"/>
    </row>
    <row r="15" spans="1:5" ht="27.6" x14ac:dyDescent="0.3">
      <c r="A15" s="217" t="s">
        <v>133</v>
      </c>
      <c r="B15" s="218"/>
      <c r="C15" s="219"/>
      <c r="D15" s="129" t="s">
        <v>134</v>
      </c>
      <c r="E15" s="129" t="s">
        <v>131</v>
      </c>
    </row>
    <row r="16" spans="1:5" x14ac:dyDescent="0.3">
      <c r="A16" s="220" t="s">
        <v>135</v>
      </c>
      <c r="B16" s="221"/>
      <c r="C16" s="222"/>
      <c r="D16" s="49">
        <f>D28/12</f>
        <v>0</v>
      </c>
      <c r="E16" s="48">
        <f>D16*12</f>
        <v>0</v>
      </c>
    </row>
    <row r="17" spans="1:5" x14ac:dyDescent="0.3">
      <c r="A17" s="133" t="s">
        <v>136</v>
      </c>
      <c r="B17" s="131"/>
      <c r="C17" s="131"/>
      <c r="D17" s="134"/>
      <c r="E17" s="132">
        <f>E16</f>
        <v>0</v>
      </c>
    </row>
    <row r="18" spans="1:5" x14ac:dyDescent="0.3">
      <c r="A18" s="50"/>
      <c r="B18" s="51"/>
      <c r="C18" s="51"/>
      <c r="D18" s="51"/>
    </row>
    <row r="19" spans="1:5" x14ac:dyDescent="0.3">
      <c r="A19" s="235" t="s">
        <v>137</v>
      </c>
      <c r="B19" s="235"/>
      <c r="C19" s="217"/>
      <c r="D19" s="235"/>
    </row>
    <row r="20" spans="1:5" x14ac:dyDescent="0.3">
      <c r="A20" s="229" t="s">
        <v>159</v>
      </c>
      <c r="B20" s="230"/>
      <c r="C20" s="230"/>
      <c r="D20" s="231"/>
    </row>
    <row r="21" spans="1:5" ht="27.6" x14ac:dyDescent="0.3">
      <c r="A21" s="236" t="s">
        <v>138</v>
      </c>
      <c r="B21" s="237"/>
      <c r="C21" s="237"/>
      <c r="D21" s="130" t="s">
        <v>139</v>
      </c>
    </row>
    <row r="22" spans="1:5" x14ac:dyDescent="0.3">
      <c r="A22" s="211" t="s">
        <v>140</v>
      </c>
      <c r="B22" s="212"/>
      <c r="C22" s="213"/>
      <c r="D22" s="125">
        <v>0</v>
      </c>
      <c r="E22" s="52"/>
    </row>
    <row r="23" spans="1:5" x14ac:dyDescent="0.3">
      <c r="A23" s="211" t="s">
        <v>141</v>
      </c>
      <c r="B23" s="212"/>
      <c r="C23" s="213"/>
      <c r="D23" s="125">
        <v>0</v>
      </c>
      <c r="E23" s="52"/>
    </row>
    <row r="24" spans="1:5" x14ac:dyDescent="0.3">
      <c r="A24" s="211" t="s">
        <v>142</v>
      </c>
      <c r="B24" s="212"/>
      <c r="C24" s="213"/>
      <c r="D24" s="125">
        <v>0</v>
      </c>
      <c r="E24" s="52"/>
    </row>
    <row r="25" spans="1:5" x14ac:dyDescent="0.3">
      <c r="A25" s="211" t="s">
        <v>143</v>
      </c>
      <c r="B25" s="212"/>
      <c r="C25" s="213"/>
      <c r="D25" s="125">
        <v>0</v>
      </c>
    </row>
    <row r="26" spans="1:5" x14ac:dyDescent="0.3">
      <c r="A26" s="214"/>
      <c r="B26" s="215"/>
      <c r="C26" s="216"/>
      <c r="D26" s="125">
        <v>0</v>
      </c>
      <c r="E26" s="52"/>
    </row>
    <row r="27" spans="1:5" x14ac:dyDescent="0.3">
      <c r="A27" s="211" t="s">
        <v>144</v>
      </c>
      <c r="B27" s="212"/>
      <c r="C27" s="213"/>
      <c r="D27" s="125">
        <v>0</v>
      </c>
      <c r="E27" s="52"/>
    </row>
    <row r="28" spans="1:5" x14ac:dyDescent="0.3">
      <c r="A28" s="208"/>
      <c r="B28" s="209"/>
      <c r="C28" s="210"/>
      <c r="D28" s="132">
        <f>SUM(D22:D27)</f>
        <v>0</v>
      </c>
      <c r="E28" s="52"/>
    </row>
    <row r="29" spans="1:5" x14ac:dyDescent="0.3">
      <c r="A29" s="46"/>
      <c r="B29" s="47"/>
      <c r="C29" s="47"/>
      <c r="D29" s="47"/>
    </row>
    <row r="30" spans="1:5" ht="23.25" customHeight="1" x14ac:dyDescent="0.3">
      <c r="A30" s="250" t="s">
        <v>145</v>
      </c>
      <c r="B30" s="251"/>
      <c r="C30" s="251"/>
      <c r="D30" s="135">
        <f>E7+E13+E17</f>
        <v>0</v>
      </c>
    </row>
    <row r="31" spans="1:5" x14ac:dyDescent="0.3">
      <c r="A31" s="255"/>
      <c r="B31" s="256"/>
      <c r="C31" s="256"/>
      <c r="D31" s="256"/>
    </row>
    <row r="32" spans="1:5" x14ac:dyDescent="0.3">
      <c r="A32" s="257" t="s">
        <v>146</v>
      </c>
      <c r="B32" s="258"/>
      <c r="C32" s="258"/>
      <c r="D32" s="259"/>
    </row>
    <row r="33" spans="1:4" x14ac:dyDescent="0.3">
      <c r="A33" s="261" t="s">
        <v>147</v>
      </c>
      <c r="B33" s="252"/>
      <c r="C33" s="253"/>
      <c r="D33" s="254"/>
    </row>
    <row r="34" spans="1:4" x14ac:dyDescent="0.3">
      <c r="A34" s="261" t="s">
        <v>148</v>
      </c>
      <c r="B34" s="252"/>
      <c r="C34" s="253"/>
      <c r="D34" s="254"/>
    </row>
    <row r="35" spans="1:4" x14ac:dyDescent="0.3">
      <c r="A35" s="261" t="s">
        <v>149</v>
      </c>
      <c r="B35" s="126"/>
      <c r="C35" s="127"/>
      <c r="D35" s="128"/>
    </row>
    <row r="36" spans="1:4" x14ac:dyDescent="0.3">
      <c r="A36" s="261" t="s">
        <v>150</v>
      </c>
      <c r="B36" s="238"/>
      <c r="C36" s="239"/>
      <c r="D36" s="240"/>
    </row>
    <row r="37" spans="1:4" x14ac:dyDescent="0.3">
      <c r="A37" s="262" t="s">
        <v>151</v>
      </c>
      <c r="B37" s="241"/>
      <c r="C37" s="242"/>
      <c r="D37" s="243"/>
    </row>
    <row r="38" spans="1:4" x14ac:dyDescent="0.3">
      <c r="A38" s="262"/>
      <c r="B38" s="244"/>
      <c r="C38" s="245"/>
      <c r="D38" s="246"/>
    </row>
    <row r="39" spans="1:4" x14ac:dyDescent="0.3">
      <c r="A39" s="262"/>
      <c r="B39" s="244"/>
      <c r="C39" s="245"/>
      <c r="D39" s="246"/>
    </row>
    <row r="40" spans="1:4" x14ac:dyDescent="0.3">
      <c r="A40" s="262"/>
      <c r="B40" s="244"/>
      <c r="C40" s="245"/>
      <c r="D40" s="246"/>
    </row>
    <row r="41" spans="1:4" x14ac:dyDescent="0.3">
      <c r="A41" s="263"/>
      <c r="B41" s="247"/>
      <c r="C41" s="248"/>
      <c r="D41" s="249"/>
    </row>
    <row r="42" spans="1:4" x14ac:dyDescent="0.3">
      <c r="A42" s="53"/>
      <c r="B42" s="54"/>
      <c r="C42" s="54"/>
      <c r="D42" s="54"/>
    </row>
  </sheetData>
  <mergeCells count="29">
    <mergeCell ref="B36:D36"/>
    <mergeCell ref="B37:D41"/>
    <mergeCell ref="A37:A41"/>
    <mergeCell ref="A30:C30"/>
    <mergeCell ref="B34:D34"/>
    <mergeCell ref="B33:D33"/>
    <mergeCell ref="A31:D31"/>
    <mergeCell ref="A32:D32"/>
    <mergeCell ref="A22:C22"/>
    <mergeCell ref="A4:D4"/>
    <mergeCell ref="A5:D5"/>
    <mergeCell ref="A6:D6"/>
    <mergeCell ref="A1:E1"/>
    <mergeCell ref="A9:D9"/>
    <mergeCell ref="B2:D2"/>
    <mergeCell ref="A20:D20"/>
    <mergeCell ref="A10:D10"/>
    <mergeCell ref="A11:D11"/>
    <mergeCell ref="A12:D12"/>
    <mergeCell ref="A15:C15"/>
    <mergeCell ref="A16:C16"/>
    <mergeCell ref="A19:D19"/>
    <mergeCell ref="A21:C21"/>
    <mergeCell ref="A28:C28"/>
    <mergeCell ref="A23:C23"/>
    <mergeCell ref="A24:C24"/>
    <mergeCell ref="A25:C25"/>
    <mergeCell ref="A26:C26"/>
    <mergeCell ref="A27:C27"/>
  </mergeCells>
  <pageMargins left="0.7" right="0.7" top="0.75" bottom="0.75" header="0.3" footer="0.3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45DCF2C8-4DC7-4FE9-A251-2E1CCCE7C5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67C644-0416-4935-A38C-CC4208E12E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3CDB23-FF93-43DD-9C8D-DF2E34204270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1d29ccb1-2f3f-4791-9ce0-732dc5171813"/>
    <ds:schemaRef ds:uri="http://purl.org/dc/terms/"/>
    <ds:schemaRef ds:uri="4f7a1ba3-2415-40f8-897f-cbc9e8918319"/>
    <ds:schemaRef ds:uri="e7fee12f-7364-4350-a58e-b9a3dabb10bc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</vt:i4>
      </vt:variant>
    </vt:vector>
  </HeadingPairs>
  <TitlesOfParts>
    <vt:vector size="9" baseType="lpstr">
      <vt:lpstr>Locatiegegevens</vt:lpstr>
      <vt:lpstr>Medewerkers</vt:lpstr>
      <vt:lpstr>Prijzen klein budget</vt:lpstr>
      <vt:lpstr>Banqueting</vt:lpstr>
      <vt:lpstr>Evenementen</vt:lpstr>
      <vt:lpstr>Totaaloverzicht</vt:lpstr>
      <vt:lpstr>Evenementen!Afdrukbereik</vt:lpstr>
      <vt:lpstr>'Prijzen klein budget'!Afdrukbereik</vt:lpstr>
      <vt:lpstr>Totaaloverzicht!Afdrukbereik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</dc:creator>
  <cp:keywords/>
  <dc:description/>
  <cp:lastModifiedBy>Myrna Lansink | Inkada Inkoop &amp; Advies</cp:lastModifiedBy>
  <cp:revision/>
  <dcterms:created xsi:type="dcterms:W3CDTF">2017-01-13T15:03:41Z</dcterms:created>
  <dcterms:modified xsi:type="dcterms:W3CDTF">2025-03-25T13:34:12Z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8700</vt:r8>
  </property>
</Properties>
</file>