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linqiot.sharepoint.com/sites/Linqiot/Gedeelde  documenten/Klanten/Gemeente Haarlem/Projecten/Aanbesteding/Aanbestedingsdocumenten/"/>
    </mc:Choice>
  </mc:AlternateContent>
  <xr:revisionPtr revIDLastSave="59" documentId="8_{7331F1AD-7006-4AF4-9F96-7BE97FE0B7CD}" xr6:coauthVersionLast="47" xr6:coauthVersionMax="47" xr10:uidLastSave="{F9F5024A-42C7-4247-8DBB-8C4C13492C8E}"/>
  <bookViews>
    <workbookView xWindow="28680" yWindow="-120" windowWidth="29040" windowHeight="15720" xr2:uid="{9C49EBB7-9E67-4C35-B237-CA1664EE5B62}"/>
  </bookViews>
  <sheets>
    <sheet name="Samenvatting" sheetId="1" r:id="rId1"/>
    <sheet name="Locaties Buitenkast-binnenkast" sheetId="5" r:id="rId2"/>
    <sheet name="Locaties alleen PLC-alarmmelder" sheetId="4" r:id="rId3"/>
    <sheet name="Overige locaties " sheetId="8" r:id="rId4"/>
    <sheet name="Implementatie en onderhoud" sheetId="2" r:id="rId5"/>
    <sheet name="Verrekenprijzen " sheetId="3" r:id="rId6"/>
  </sheets>
  <definedNames>
    <definedName name="_xlnm._FilterDatabase" localSheetId="2" hidden="1">'Locaties alleen PLC-alarmmelder'!$A$7:$S$30</definedName>
    <definedName name="_xlnm._FilterDatabase" localSheetId="1" hidden="1">'Locaties Buitenkast-binnenkast'!$A$9:$S$70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K10" i="8"/>
  <c r="K11" i="8"/>
  <c r="K12" i="8"/>
  <c r="K13" i="8"/>
  <c r="K14" i="8"/>
  <c r="K15" i="8"/>
  <c r="K9" i="8"/>
  <c r="F10" i="8"/>
  <c r="F11" i="8"/>
  <c r="F12" i="8"/>
  <c r="F13" i="8"/>
  <c r="F14" i="8"/>
  <c r="F15" i="8"/>
  <c r="F16" i="8"/>
  <c r="F17" i="8"/>
  <c r="F18" i="8"/>
  <c r="F19" i="8"/>
  <c r="F20" i="8"/>
  <c r="F21" i="8"/>
  <c r="F22" i="8"/>
  <c r="F23" i="8"/>
  <c r="F24" i="8"/>
  <c r="F25" i="8"/>
  <c r="F26" i="8"/>
  <c r="F27" i="8"/>
  <c r="F28" i="8"/>
  <c r="F29" i="8"/>
  <c r="F30" i="8"/>
  <c r="F31" i="8"/>
  <c r="F32" i="8"/>
  <c r="F33" i="8"/>
  <c r="F34" i="8"/>
  <c r="F35" i="8"/>
  <c r="F36" i="8"/>
  <c r="F9" i="8"/>
  <c r="E19" i="2"/>
  <c r="E20" i="2"/>
  <c r="E21" i="2"/>
  <c r="E22" i="2"/>
  <c r="E23" i="2"/>
  <c r="E24" i="2"/>
  <c r="E18" i="2"/>
  <c r="E25" i="2" s="1"/>
  <c r="B17" i="1" s="1"/>
  <c r="B9" i="3"/>
  <c r="H43" i="3"/>
  <c r="I43" i="3"/>
  <c r="H34" i="3"/>
  <c r="I34" i="3"/>
  <c r="D3" i="2"/>
  <c r="G3" i="8"/>
  <c r="M3" i="4"/>
  <c r="G5" i="5"/>
  <c r="C19" i="2"/>
  <c r="D14" i="2"/>
  <c r="D13" i="1" s="1"/>
  <c r="S70" i="5"/>
  <c r="D9" i="1" s="1"/>
  <c r="K16" i="8" l="1"/>
  <c r="F37" i="8"/>
  <c r="D17" i="1"/>
  <c r="D29" i="1" s="1"/>
  <c r="S30" i="4"/>
  <c r="D10" i="1" s="1"/>
  <c r="H50" i="3"/>
  <c r="H51" i="3"/>
  <c r="H52" i="3"/>
  <c r="H49" i="3"/>
  <c r="D24" i="1" s="1"/>
  <c r="D11" i="1" l="1"/>
  <c r="I35" i="3"/>
  <c r="I36" i="3"/>
  <c r="I42" i="3"/>
  <c r="I15" i="3"/>
  <c r="D14" i="1" l="1"/>
  <c r="D28" i="1" s="1"/>
  <c r="D31" i="1" s="1"/>
  <c r="H42" i="3"/>
  <c r="D23" i="1" s="1"/>
  <c r="H36" i="3"/>
  <c r="H35" i="3"/>
  <c r="I28" i="3"/>
  <c r="H28" i="3"/>
  <c r="I27" i="3"/>
  <c r="H27" i="3"/>
  <c r="I26" i="3"/>
  <c r="H26" i="3"/>
  <c r="I25" i="3"/>
  <c r="F25" i="3"/>
  <c r="H25" i="3" s="1"/>
  <c r="I24" i="3"/>
  <c r="F24" i="3"/>
  <c r="H24" i="3" s="1"/>
  <c r="I23" i="3"/>
  <c r="F23" i="3"/>
  <c r="H23" i="3" s="1"/>
  <c r="I22" i="3"/>
  <c r="H22" i="3"/>
  <c r="I21" i="3"/>
  <c r="H21" i="3"/>
  <c r="I20" i="3"/>
  <c r="H20" i="3"/>
  <c r="I19" i="3"/>
  <c r="H19" i="3"/>
  <c r="I18" i="3"/>
  <c r="F18" i="3"/>
  <c r="H18" i="3" s="1"/>
  <c r="I17" i="3"/>
  <c r="H17" i="3"/>
  <c r="I16" i="3"/>
  <c r="H16" i="3"/>
  <c r="H15" i="3"/>
  <c r="D22" i="1" l="1"/>
  <c r="D21" i="1"/>
  <c r="D25" i="1" l="1"/>
  <c r="D30" i="1" s="1"/>
</calcChain>
</file>

<file path=xl/sharedStrings.xml><?xml version="1.0" encoding="utf-8"?>
<sst xmlns="http://schemas.openxmlformats.org/spreadsheetml/2006/main" count="1303" uniqueCount="330">
  <si>
    <t>De inschrijver:</t>
  </si>
  <si>
    <t>Alle gele velden in te vullen door inschrijver</t>
  </si>
  <si>
    <t>Zie ook overige tabbladen!</t>
  </si>
  <si>
    <t>Initieel</t>
  </si>
  <si>
    <t>Omschrijving</t>
  </si>
  <si>
    <t>Jaarlijks</t>
  </si>
  <si>
    <t>Totaal initieel</t>
  </si>
  <si>
    <t>Verwerken historische gegevens hoofdpost</t>
  </si>
  <si>
    <t>Training hoofdpost</t>
  </si>
  <si>
    <t>Projectmanagementkosten</t>
  </si>
  <si>
    <t>Weegfactoren (per stuk)</t>
  </si>
  <si>
    <t>Aantal</t>
  </si>
  <si>
    <t>Initiele Prijs per stuk</t>
  </si>
  <si>
    <t>Verrekenprijzen</t>
  </si>
  <si>
    <t>Inschrijver:</t>
  </si>
  <si>
    <t>C.1 Object rechstreeks aansluiten op de regionale hoofdpost</t>
  </si>
  <si>
    <t>Prijs per stuk</t>
  </si>
  <si>
    <t>Fictief inschrijfbedrag MET weegfactor</t>
  </si>
  <si>
    <t>Nr</t>
  </si>
  <si>
    <t>Per jaar per stuk</t>
  </si>
  <si>
    <t>Jaarlijks met gewicht</t>
  </si>
  <si>
    <t>C1.01</t>
  </si>
  <si>
    <t>Toevoegen één-/tweepompsgemaal welke is voorzien van een standaard besturing</t>
  </si>
  <si>
    <t>C1.02</t>
  </si>
  <si>
    <t>C1.03</t>
  </si>
  <si>
    <t>C1.04</t>
  </si>
  <si>
    <t>Toevoegen bergbezinkvoorziening welke is gebaseerd op de standaard besturing met 1 of 2 ledigingspompen en 1 of 2 spoelpompen</t>
  </si>
  <si>
    <t>C1.05</t>
  </si>
  <si>
    <t>Toevoegen meerpompsgemaal en overige ‘speciale’ gemalen</t>
  </si>
  <si>
    <t>C1.06</t>
  </si>
  <si>
    <t>Toevoegen object dat overstort en of neerslag meet (loggers van verschillende leveranciers mogelijk, geen beperking)</t>
  </si>
  <si>
    <t>C1.07</t>
  </si>
  <si>
    <t>C1.08</t>
  </si>
  <si>
    <t>C1.09</t>
  </si>
  <si>
    <t>C1.10</t>
  </si>
  <si>
    <t>C1.11</t>
  </si>
  <si>
    <t>C1.12</t>
  </si>
  <si>
    <t>C1.13</t>
  </si>
  <si>
    <t>C1.14</t>
  </si>
  <si>
    <t>Onderstaande verrekenprijzen zijn gericht op uurtarieven die worden gehanteerd</t>
  </si>
  <si>
    <t>C2.01</t>
  </si>
  <si>
    <t>C2.02</t>
  </si>
  <si>
    <t>Gelijk aan C1.09, maar dan voor 5 stuks of meer die gelijktijdig in opdracht worden gegeven</t>
  </si>
  <si>
    <t>Gelijk aan C1.09, maar dan voor 10 stuks of meer die gelijktijdig in opdracht worden gegeven</t>
  </si>
  <si>
    <t xml:space="preserve">Inrichten van een virtuele neerslagmeter waarbij de data afkomstig is van Hydronet en de neerslagdata ook getoond moet worden in de grafieken bij de betreffende afvalwaterobjecten </t>
  </si>
  <si>
    <t>C.2 Toevoegen protocol, koppelingen en communicatiemethoden</t>
  </si>
  <si>
    <t>C2.03</t>
  </si>
  <si>
    <t>Toevoegen van een protocol om Sofrel loggers aan te sluiten (Infra Scada)</t>
  </si>
  <si>
    <t>Toevoegen van een protocol om Diver-loggers aan te sluiten op de hoofdpost (Eijkelkamp en Van Essen)</t>
  </si>
  <si>
    <t>Toevoegen API via een beschreven webservice waarbij energiedata wordt verkregen via energie monitoringsystemen en opnemen van energiemeters in de hoofdpost en zichtbaar maken van verbruik in de grafieken van de betreffende afvalwatergemalen</t>
  </si>
  <si>
    <t>C3.01</t>
  </si>
  <si>
    <t>C3.02</t>
  </si>
  <si>
    <t>C4.01</t>
  </si>
  <si>
    <t>Gebiedsoverzicht</t>
  </si>
  <si>
    <t>Wat is het uurtarief van een Programmeur</t>
  </si>
  <si>
    <t>Wat is het uurtarief van een Projectmanager</t>
  </si>
  <si>
    <t>Wat is het uurtarief van een monteur</t>
  </si>
  <si>
    <t>Kosten per extra opleiding van een dagdeel aan 1 – 10 gebruikers</t>
  </si>
  <si>
    <t xml:space="preserve">Onderstaande verrekenprijzen zijn gericht op het toevoegen, koppelen en communicatiemethoden </t>
  </si>
  <si>
    <t>Onderstaande verrekenprijzen zijn gericht op het toevoegen van de modules</t>
  </si>
  <si>
    <t>Setupkosten hoofdpost</t>
  </si>
  <si>
    <t>Installatienummer</t>
  </si>
  <si>
    <t>Soort installatie</t>
  </si>
  <si>
    <t>Pomp-opstelling</t>
  </si>
  <si>
    <t>Adres</t>
  </si>
  <si>
    <t>Plaats</t>
  </si>
  <si>
    <t>Aansluiten op hoofdpost</t>
  </si>
  <si>
    <t>Sokkel vervangen (v)/ rechtzetten (r)/ verhogen (h)</t>
  </si>
  <si>
    <t>Deur contact plaatsen op bestaande kast</t>
  </si>
  <si>
    <t>Rode lamp op kast verwijderen</t>
  </si>
  <si>
    <t>Buitenkast vervangen</t>
  </si>
  <si>
    <t xml:space="preserve">E-binnenkast vervangen </t>
  </si>
  <si>
    <t>Modem/PLC vervangen</t>
  </si>
  <si>
    <t>Niveausensor plaatsen</t>
  </si>
  <si>
    <t>Hoogwatervlotter plaatsen</t>
  </si>
  <si>
    <t>Alarmmelder plaatsen</t>
  </si>
  <si>
    <t>Foto's en labeling</t>
  </si>
  <si>
    <t>Sloten op buitenkast vervangen voor standaard slot</t>
  </si>
  <si>
    <t>Inmeten put</t>
  </si>
  <si>
    <t>Aantal pompen</t>
  </si>
  <si>
    <t>Rioolgemaal</t>
  </si>
  <si>
    <t>Droog</t>
  </si>
  <si>
    <t>Haarlem</t>
  </si>
  <si>
    <t>x</t>
  </si>
  <si>
    <t>Nat</t>
  </si>
  <si>
    <t>Drainagegemaal</t>
  </si>
  <si>
    <t>609</t>
  </si>
  <si>
    <t>Dahliastraat thv 34</t>
  </si>
  <si>
    <t>320</t>
  </si>
  <si>
    <t>Delistraat thv 2</t>
  </si>
  <si>
    <t>v</t>
  </si>
  <si>
    <t>Minigemaal</t>
  </si>
  <si>
    <t>567</t>
  </si>
  <si>
    <t>Fontein</t>
  </si>
  <si>
    <t>Duivedanspad</t>
  </si>
  <si>
    <t>317</t>
  </si>
  <si>
    <t>Elzenplein thv 62</t>
  </si>
  <si>
    <t>Frans Halsplein</t>
  </si>
  <si>
    <t>402</t>
  </si>
  <si>
    <t>Tunnelgemaal</t>
  </si>
  <si>
    <t>Gedempte Oostersingel naast het viaduct op het fietspad</t>
  </si>
  <si>
    <t>606</t>
  </si>
  <si>
    <t>Grijpensteinweg</t>
  </si>
  <si>
    <t>Spaarndam</t>
  </si>
  <si>
    <t>314</t>
  </si>
  <si>
    <t>Havenplein t.h. van 24</t>
  </si>
  <si>
    <t>319</t>
  </si>
  <si>
    <t>Hertzogstraat hoek Ben Viljoenstraat</t>
  </si>
  <si>
    <t>340</t>
  </si>
  <si>
    <t>Hoek ambachtstraat 27</t>
  </si>
  <si>
    <t>403</t>
  </si>
  <si>
    <t>Hoek Genestetstraat / Schimmelstraat</t>
  </si>
  <si>
    <t>350</t>
  </si>
  <si>
    <t>IJdijk 30</t>
  </si>
  <si>
    <t>352</t>
  </si>
  <si>
    <t>IJdijk 6</t>
  </si>
  <si>
    <t>Jaagpad</t>
  </si>
  <si>
    <t>536</t>
  </si>
  <si>
    <t>538</t>
  </si>
  <si>
    <t>563</t>
  </si>
  <si>
    <t>525</t>
  </si>
  <si>
    <t>Jaagpad 56</t>
  </si>
  <si>
    <t>531</t>
  </si>
  <si>
    <t>Jaagpad 65-77</t>
  </si>
  <si>
    <t>BBB</t>
  </si>
  <si>
    <t>315</t>
  </si>
  <si>
    <t>Kerklaan thv 7</t>
  </si>
  <si>
    <t>610</t>
  </si>
  <si>
    <t>Leidsestraat thv 12</t>
  </si>
  <si>
    <t>601</t>
  </si>
  <si>
    <t>Leidsevaart</t>
  </si>
  <si>
    <t>Drukrioolgemaal</t>
  </si>
  <si>
    <t>426</t>
  </si>
  <si>
    <t>Lieoever 68 camping</t>
  </si>
  <si>
    <t>427</t>
  </si>
  <si>
    <t>Liewegje 1</t>
  </si>
  <si>
    <t>431</t>
  </si>
  <si>
    <t>Liewegje 12</t>
  </si>
  <si>
    <t>432</t>
  </si>
  <si>
    <t>Liewegje 14</t>
  </si>
  <si>
    <t>444</t>
  </si>
  <si>
    <t>Liewegje 16/17; Lieoever 68 camping</t>
  </si>
  <si>
    <t>433</t>
  </si>
  <si>
    <t>Liewegje 16e</t>
  </si>
  <si>
    <t>434</t>
  </si>
  <si>
    <t>Liewegje 17</t>
  </si>
  <si>
    <t>436</t>
  </si>
  <si>
    <t>Liewegje 18 t.h.v. Lieover 2525</t>
  </si>
  <si>
    <t>r</t>
  </si>
  <si>
    <t>435</t>
  </si>
  <si>
    <t>Liewegje 18a</t>
  </si>
  <si>
    <t>428</t>
  </si>
  <si>
    <t>Liewegje 4</t>
  </si>
  <si>
    <t>429</t>
  </si>
  <si>
    <t>Liewegje 7</t>
  </si>
  <si>
    <t>430</t>
  </si>
  <si>
    <t>Liewegje 7a</t>
  </si>
  <si>
    <t>347</t>
  </si>
  <si>
    <t>Marsmanplein</t>
  </si>
  <si>
    <t>341</t>
  </si>
  <si>
    <t>Meeuwenstraat to 8</t>
  </si>
  <si>
    <t>318</t>
  </si>
  <si>
    <t>Minahassastraat hoek Hodsonstraat</t>
  </si>
  <si>
    <t>?</t>
  </si>
  <si>
    <t>437</t>
  </si>
  <si>
    <t>Nieuweweg thv 10</t>
  </si>
  <si>
    <t>Noord Schalkwijkerweg</t>
  </si>
  <si>
    <t>513</t>
  </si>
  <si>
    <t>560</t>
  </si>
  <si>
    <t>571</t>
  </si>
  <si>
    <t>501</t>
  </si>
  <si>
    <t>Noord Schalkwijkerweg 105</t>
  </si>
  <si>
    <t>505</t>
  </si>
  <si>
    <t>Noord Schalkwijkerweg 113</t>
  </si>
  <si>
    <t>507</t>
  </si>
  <si>
    <t>Noord Schalkwijkerweg 127</t>
  </si>
  <si>
    <t>508</t>
  </si>
  <si>
    <t>Noord Schalkwijkerweg 133</t>
  </si>
  <si>
    <t>509</t>
  </si>
  <si>
    <t>Noord Schalkwijkerweg 153</t>
  </si>
  <si>
    <t>510</t>
  </si>
  <si>
    <t>Noord Schalkwijkerweg 154</t>
  </si>
  <si>
    <t>511</t>
  </si>
  <si>
    <t>Noord Schalkwijkerweg 160</t>
  </si>
  <si>
    <t>532</t>
  </si>
  <si>
    <t>Noord Schalkwijkerweg 52 weiland</t>
  </si>
  <si>
    <t>408</t>
  </si>
  <si>
    <t>Noormannenstraat</t>
  </si>
  <si>
    <t>338</t>
  </si>
  <si>
    <t>Obistraat 97</t>
  </si>
  <si>
    <t>627</t>
  </si>
  <si>
    <t>Oranjeboomstraat</t>
  </si>
  <si>
    <t>309</t>
  </si>
  <si>
    <t>Orionweg</t>
  </si>
  <si>
    <t>409</t>
  </si>
  <si>
    <t>Patriachstraat thv 6</t>
  </si>
  <si>
    <t>559</t>
  </si>
  <si>
    <t>Poeldijkweg</t>
  </si>
  <si>
    <t>HWA gemaal</t>
  </si>
  <si>
    <t>605</t>
  </si>
  <si>
    <t>Rustenburgerlaan</t>
  </si>
  <si>
    <t>Poldergemaal</t>
  </si>
  <si>
    <t>324</t>
  </si>
  <si>
    <t>Schotersingel thv 145</t>
  </si>
  <si>
    <t>342</t>
  </si>
  <si>
    <t>Slaperdijkweg 116</t>
  </si>
  <si>
    <t>425</t>
  </si>
  <si>
    <t>Slingerpad/Reinaldapad naast Schipholweg</t>
  </si>
  <si>
    <t>353</t>
  </si>
  <si>
    <t>Spaarndammerdijk 101</t>
  </si>
  <si>
    <t>nvt</t>
  </si>
  <si>
    <t>Spijkerboorpad/ Azialaan/ A</t>
  </si>
  <si>
    <t>Stuyvesantstraat / Delftlaan</t>
  </si>
  <si>
    <t>312</t>
  </si>
  <si>
    <t>Taanplaats</t>
  </si>
  <si>
    <t>404</t>
  </si>
  <si>
    <t>van zeggelenstraat thv 44</t>
  </si>
  <si>
    <t>310</t>
  </si>
  <si>
    <t>Vergierdeweg</t>
  </si>
  <si>
    <t>321</t>
  </si>
  <si>
    <t>Verspronckweg thv 233</t>
  </si>
  <si>
    <t>608</t>
  </si>
  <si>
    <t>Wegedoornweg/ Daslookweg</t>
  </si>
  <si>
    <t>401</t>
  </si>
  <si>
    <t>Zomerkade hoek Romolenstraat</t>
  </si>
  <si>
    <t>412</t>
  </si>
  <si>
    <t>Zomerpad bij moskee/ Burgemeester Reinaldapark</t>
  </si>
  <si>
    <t>514</t>
  </si>
  <si>
    <t>Zuid Schalkwijkerweg</t>
  </si>
  <si>
    <t>516</t>
  </si>
  <si>
    <t>517</t>
  </si>
  <si>
    <t>519</t>
  </si>
  <si>
    <t>521</t>
  </si>
  <si>
    <t>524</t>
  </si>
  <si>
    <t>527</t>
  </si>
  <si>
    <t>528</t>
  </si>
  <si>
    <t>522</t>
  </si>
  <si>
    <t>Zuid Schalkwijkerweg 10 achter erf</t>
  </si>
  <si>
    <t>541</t>
  </si>
  <si>
    <t>Zuid Schalkwijkerweg 44 in tuin</t>
  </si>
  <si>
    <t>539</t>
  </si>
  <si>
    <t>Zuid Schalkwijkerweg 44a</t>
  </si>
  <si>
    <t>540</t>
  </si>
  <si>
    <t>Zuid Schalkwijkerweg 45a in de achtertuin</t>
  </si>
  <si>
    <t>529</t>
  </si>
  <si>
    <t>Zuid Schalkwijkerweg 48/49</t>
  </si>
  <si>
    <t>533</t>
  </si>
  <si>
    <t>Zuid Schalkwijkerweg 54</t>
  </si>
  <si>
    <t>Prijs</t>
  </si>
  <si>
    <t>Objecten waar buiten- en/of binnenkast vervangen moet worden</t>
  </si>
  <si>
    <t>Installatie-nummer</t>
  </si>
  <si>
    <t>DWA/HWA gemaal</t>
  </si>
  <si>
    <t>Totaal</t>
  </si>
  <si>
    <t>Onderstation</t>
  </si>
  <si>
    <t>UDSO-GTR 20</t>
  </si>
  <si>
    <t>Nexicon (april 2025)</t>
  </si>
  <si>
    <t>UDSO-GTR 20 + DIO</t>
  </si>
  <si>
    <t>UDSO-GTR 7</t>
  </si>
  <si>
    <t>UDSO-GTR 20 + DIO-10</t>
  </si>
  <si>
    <t>UDSO-GTR 20 + DIO + DIO-A</t>
  </si>
  <si>
    <t>UDSO-GTR 20 + DIO-A + DIO + DIO</t>
  </si>
  <si>
    <t>APP300s (april/mei 2025)</t>
  </si>
  <si>
    <t>APP300</t>
  </si>
  <si>
    <t>Nexicon</t>
  </si>
  <si>
    <t>UDSO-GTR 20 + DIO-20</t>
  </si>
  <si>
    <t>APP1100 (2024)</t>
  </si>
  <si>
    <t>TOTAAL:</t>
  </si>
  <si>
    <t>Objecten waar de huidige besturing moet worden vervangen of een alarmmelder geplaatst moet worden</t>
  </si>
  <si>
    <t>Aansluiten op hoofdpost (inrichting)</t>
  </si>
  <si>
    <t>Overige locatie en werkzaamheden</t>
  </si>
  <si>
    <t>Slave's</t>
  </si>
  <si>
    <t>Sokkel rechtzetten</t>
  </si>
  <si>
    <t>Sokkel verhogen</t>
  </si>
  <si>
    <t>Deurcontact plaatsen</t>
  </si>
  <si>
    <t>Soort werkzaamheden</t>
  </si>
  <si>
    <t xml:space="preserve">Overige werkzaamheden </t>
  </si>
  <si>
    <t>Api koppeling locaties waterschap</t>
  </si>
  <si>
    <t>Jaarlijkse kosten</t>
  </si>
  <si>
    <t>Implementatie- en jaarlijkse kosten</t>
  </si>
  <si>
    <t>Soort kosten</t>
  </si>
  <si>
    <t>Implementatiekosten hoofdpost</t>
  </si>
  <si>
    <t xml:space="preserve">Aantal </t>
  </si>
  <si>
    <t>Kosten per object (zonder communicatie-apparatuur)</t>
  </si>
  <si>
    <t>API koppeling met waterschap</t>
  </si>
  <si>
    <t>API koppeling HydroNet</t>
  </si>
  <si>
    <t>API van hoofdpost</t>
  </si>
  <si>
    <t>Overige jaarlijkse kosten</t>
  </si>
  <si>
    <t>Onderstaand zijn de werkzaamheden vermeld die per locatie moeten worden uitgevoerd, waarbij onder andere de buitenkast en/of binnenkast moet worden vervangen. Per locatie moet een prijs (gele velden) worden opgeven waarbij alle leveringen en werkzaamheden conform programma van eisen worden uitgevoerd die van toepassing zijn voor de betreffende locatie (overal waar een letter of een "x" is weergegeven moet worden uitgevoerd en/of geleverd).</t>
  </si>
  <si>
    <t>Onderstaand zijn de werkzaamheden vermeld die per locatie moeten worden uitgevoerd, waarbij onder andere de huidige besturing en communicatieapparatuur moet worden vervangen of een alarmmelder moet worden geplaatst. Per locatie moet een prijs (gele velden) worden opgeven waarbij alle leveringen en werkzaamheden conform programma van eisen worden uitgevoerd die van toepassing zijn voor de betreffende locatie (overal waar een letter of een "x" is weergegeven moet worden uitgevoerd en/of geleverd).</t>
  </si>
  <si>
    <t xml:space="preserve">Onderstaand zijn werkzaamheden en leveringen die bij de overige locaties moeten worden uitgevoerd conform programma van eisen . Voor alle gele velden moet een prijs worden ingevuld. </t>
  </si>
  <si>
    <t xml:space="preserve">Inschrijver: </t>
  </si>
  <si>
    <t>Locaties buitenkast-binnenkast</t>
  </si>
  <si>
    <t>Bedrag</t>
  </si>
  <si>
    <t>Locaties alleen PLC-alarmmelder</t>
  </si>
  <si>
    <t>Overige locaties: aansluiten hoofdpost</t>
  </si>
  <si>
    <t>Overige locaties: overige werkzaamheden</t>
  </si>
  <si>
    <t>Overzicht eenmalige kosten</t>
  </si>
  <si>
    <t>Implementatie kosten</t>
  </si>
  <si>
    <t>Algemene hoofdpost onderhoudskosten</t>
  </si>
  <si>
    <t>Kosten per object (met communicatie-apparatuur), communicatie inbegrepen.</t>
  </si>
  <si>
    <t>Aantal jaar</t>
  </si>
  <si>
    <t>Jaarlijks onderhoud/ SLA</t>
  </si>
  <si>
    <t>Jaarlijks bedrag</t>
  </si>
  <si>
    <t>TOTAAL OVER 15 jaar</t>
  </si>
  <si>
    <t>FICTIEVE INSCHRIJFPRIJS</t>
  </si>
  <si>
    <t>TOTAAL EENMALIG:</t>
  </si>
  <si>
    <t>TOTAAL OVER 15 JAAR</t>
  </si>
  <si>
    <t>Fictief bedrag</t>
  </si>
  <si>
    <t>C.3 Modules</t>
  </si>
  <si>
    <t>Validatiemodule</t>
  </si>
  <si>
    <t>C.4 Tarieven</t>
  </si>
  <si>
    <t>C4.02</t>
  </si>
  <si>
    <t>C4.03</t>
  </si>
  <si>
    <t>C4.05</t>
  </si>
  <si>
    <t>TOTALE FICTIEVE KOSTEN</t>
  </si>
  <si>
    <t>SAMENVATTING ALLE KOSTEN</t>
  </si>
  <si>
    <t xml:space="preserve">Onderstaand moeten de implementatiekosten en jaarlijkse kosten in de gele velden worden ingevuld. Alle kosten die niet in de overige tabbladen konden worden ingevuld dienen hier te worden opgenomen. Voor alle gele velden moet een prijs worden ingevuld. </t>
  </si>
  <si>
    <t xml:space="preserve">Onderstaand moeten de verrekenprijzen worden ingevuld die gedurende het gehele contract gelden. De aantallen zijn fictief, waarvoor geen rechten aan kunnen worden ontleend. Voor alle gele velden moet een prijs worden ingevuld. </t>
  </si>
  <si>
    <t>TOTALE FICTIEVE INSCHIJFPRIJS:</t>
  </si>
  <si>
    <t>Eenmalige kosten (werkelijk)</t>
  </si>
  <si>
    <t>15 jaar onderhoudskosten (werkelijk)</t>
  </si>
  <si>
    <t>Verrekenprijzen (o.b.v. fictieve aantallen)</t>
  </si>
  <si>
    <t xml:space="preserve">Gelijk aan C1.01, maar dan voor 5 stuks of meer die gelijktijdig in opdracht worden gegeven </t>
  </si>
  <si>
    <t xml:space="preserve">Gelijk aan C1.01, maar dan voor 10 stuks of meer die gelijktijdig in opdracht worden gegeven </t>
  </si>
  <si>
    <t>Gelijk aan C1.06, maar dan voor 5 stuks of meer die gelijktijdig in opdracht worden gegeven</t>
  </si>
  <si>
    <t>Gelijk aan C1.06, maar dan voor 10 stuks of meer die gelijktijdig in opdracht worden gegeven</t>
  </si>
  <si>
    <t>Toevoegen van drukrioolgemaal welke reeds is voorzien van een besturing en communicatie en rechtstreeks aangesloten moet worden op de hoofdpost  (master met max 10 slaves)</t>
  </si>
  <si>
    <t>Gelijk aan C1.12, maar dan voor 10 stuks of meer gelijktijdig of meer</t>
  </si>
  <si>
    <t xml:space="preserve">Toevoegen extra sensor op bestaande locatie, zoals debietmeting of niveau sensor </t>
  </si>
  <si>
    <t xml:space="preserve">Onderstaande verrekenprijzen zijn gericht op het toevoegen en onderhouden van objecten in de hoofdpost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</si>
</sst>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_ ;\-#,##0.0\ "/>
  </numFmts>
  <fonts count="28"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i/>
      <sz val="10"/>
      <color theme="1"/>
      <name val="Aptos Narrow"/>
      <family val="2"/>
      <scheme val="minor"/>
    </font>
    <font>
      <b/>
      <sz val="16"/>
      <color theme="0"/>
      <name val="Aptos Narrow"/>
      <family val="2"/>
      <scheme val="minor"/>
    </font>
    <font>
      <sz val="9"/>
      <color theme="1"/>
      <name val="Calibri Light"/>
      <family val="2"/>
    </font>
    <font>
      <sz val="14"/>
      <color theme="1"/>
      <name val="Aptos Narrow"/>
      <family val="2"/>
      <scheme val="minor"/>
    </font>
    <font>
      <sz val="11"/>
      <color theme="1"/>
      <name val="Calibri"/>
      <family val="2"/>
    </font>
    <font>
      <sz val="10"/>
      <color theme="1"/>
      <name val="Aptos Display"/>
      <family val="2"/>
      <scheme val="major"/>
    </font>
    <font>
      <sz val="10"/>
      <color theme="1"/>
      <name val="Aptos Narrow"/>
      <family val="2"/>
      <scheme val="minor"/>
    </font>
    <font>
      <b/>
      <sz val="12"/>
      <color theme="0"/>
      <name val="Calibri Light"/>
      <family val="2"/>
    </font>
    <font>
      <sz val="12"/>
      <color rgb="FF4E85CE"/>
      <name val="Calibri Light"/>
      <family val="2"/>
    </font>
    <font>
      <sz val="8"/>
      <name val="Aptos Narrow"/>
      <family val="2"/>
      <scheme val="minor"/>
    </font>
    <font>
      <sz val="10"/>
      <name val="Aptos Narrow"/>
      <family val="2"/>
    </font>
    <font>
      <b/>
      <sz val="10"/>
      <name val="Aptos Narrow"/>
      <family val="2"/>
    </font>
    <font>
      <sz val="10"/>
      <color rgb="FF000000"/>
      <name val="Calibri"/>
      <family val="2"/>
    </font>
    <font>
      <b/>
      <sz val="14"/>
      <color theme="1"/>
      <name val="Aptos Narrow"/>
      <family val="2"/>
      <scheme val="minor"/>
    </font>
    <font>
      <b/>
      <sz val="10"/>
      <color theme="1"/>
      <name val="Aptos Display"/>
      <family val="2"/>
      <scheme val="major"/>
    </font>
    <font>
      <b/>
      <sz val="10"/>
      <color theme="1"/>
      <name val="Aptos Narrow"/>
      <family val="2"/>
      <scheme val="minor"/>
    </font>
    <font>
      <sz val="11"/>
      <name val="Aptos Narrow"/>
      <family val="2"/>
      <scheme val="minor"/>
    </font>
    <font>
      <b/>
      <sz val="11"/>
      <name val="Aptos Narrow"/>
      <family val="2"/>
      <scheme val="minor"/>
    </font>
    <font>
      <b/>
      <sz val="9"/>
      <name val="Aptos Narrow"/>
      <family val="2"/>
      <scheme val="minor"/>
    </font>
    <font>
      <sz val="9"/>
      <name val="Aptos Narrow"/>
      <family val="2"/>
      <scheme val="minor"/>
    </font>
    <font>
      <b/>
      <sz val="12"/>
      <color theme="0"/>
      <name val="Aptos Display"/>
      <family val="2"/>
      <scheme val="major"/>
    </font>
    <font>
      <sz val="10"/>
      <name val="Aptos Narrow"/>
      <family val="2"/>
      <scheme val="minor"/>
    </font>
    <font>
      <sz val="12"/>
      <color rgb="FF4E85CE"/>
      <name val="Aptos Narrow"/>
      <family val="2"/>
      <scheme val="minor"/>
    </font>
    <font>
      <sz val="12"/>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7" tint="-0.499984740745262"/>
        <bgColor indexed="64"/>
      </patternFill>
    </fill>
  </fills>
  <borders count="3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35">
    <xf numFmtId="0" fontId="0" fillId="0" borderId="0" xfId="0"/>
    <xf numFmtId="0" fontId="0" fillId="0" borderId="1" xfId="0" applyBorder="1" applyAlignment="1">
      <alignment horizontal="left"/>
    </xf>
    <xf numFmtId="0" fontId="4" fillId="2" borderId="0" xfId="0" applyFont="1" applyFill="1"/>
    <xf numFmtId="0" fontId="3" fillId="0" borderId="0" xfId="0" applyFont="1"/>
    <xf numFmtId="0" fontId="7" fillId="0" borderId="0" xfId="0" applyFont="1"/>
    <xf numFmtId="0" fontId="8" fillId="0" borderId="0" xfId="0" applyFont="1"/>
    <xf numFmtId="0" fontId="0" fillId="0" borderId="0" xfId="0" applyAlignment="1">
      <alignment horizontal="right"/>
    </xf>
    <xf numFmtId="0" fontId="10" fillId="0" borderId="0" xfId="0" applyFont="1"/>
    <xf numFmtId="0" fontId="0" fillId="0" borderId="0" xfId="0" applyAlignment="1">
      <alignment horizontal="left"/>
    </xf>
    <xf numFmtId="0" fontId="0" fillId="0" borderId="7" xfId="0" applyBorder="1" applyAlignment="1">
      <alignment horizontal="center"/>
    </xf>
    <xf numFmtId="0" fontId="2" fillId="0" borderId="0" xfId="0" applyFont="1"/>
    <xf numFmtId="0" fontId="12" fillId="0" borderId="0" xfId="0" applyFont="1" applyAlignment="1">
      <alignment vertical="center"/>
    </xf>
    <xf numFmtId="0" fontId="1" fillId="0" borderId="0" xfId="0" applyFont="1"/>
    <xf numFmtId="0" fontId="1" fillId="0" borderId="0" xfId="0" applyFont="1" applyAlignment="1">
      <alignment horizontal="center" vertical="center"/>
    </xf>
    <xf numFmtId="44" fontId="0" fillId="0" borderId="0" xfId="0" applyNumberFormat="1"/>
    <xf numFmtId="2" fontId="0" fillId="0" borderId="0" xfId="0" applyNumberFormat="1"/>
    <xf numFmtId="0" fontId="8" fillId="0" borderId="0" xfId="0" applyFont="1" applyAlignment="1">
      <alignment vertical="center"/>
    </xf>
    <xf numFmtId="0" fontId="0" fillId="0" borderId="0" xfId="0" applyAlignment="1">
      <alignment vertical="center"/>
    </xf>
    <xf numFmtId="0" fontId="0" fillId="0" borderId="0" xfId="0" applyAlignment="1">
      <alignment horizontal="center"/>
    </xf>
    <xf numFmtId="0" fontId="0" fillId="0" borderId="0" xfId="0" applyAlignment="1">
      <alignment horizontal="center" wrapText="1"/>
    </xf>
    <xf numFmtId="0" fontId="15" fillId="0" borderId="7" xfId="0" applyFont="1" applyBorder="1" applyAlignment="1">
      <alignment wrapText="1"/>
    </xf>
    <xf numFmtId="0" fontId="15" fillId="0" borderId="7" xfId="0" applyFont="1" applyBorder="1" applyAlignment="1">
      <alignment horizontal="center" textRotation="90" wrapText="1"/>
    </xf>
    <xf numFmtId="0" fontId="0" fillId="0" borderId="7" xfId="0" applyBorder="1"/>
    <xf numFmtId="0" fontId="3" fillId="0" borderId="7" xfId="0" applyFont="1" applyBorder="1" applyAlignment="1">
      <alignment wrapText="1"/>
    </xf>
    <xf numFmtId="0" fontId="3" fillId="0" borderId="7" xfId="0" applyFont="1" applyBorder="1"/>
    <xf numFmtId="49" fontId="3" fillId="0" borderId="7" xfId="0" applyNumberFormat="1" applyFont="1" applyBorder="1" applyAlignment="1">
      <alignment horizontal="center" textRotation="90" wrapText="1"/>
    </xf>
    <xf numFmtId="0" fontId="0" fillId="0" borderId="7" xfId="0" applyBorder="1" applyAlignment="1">
      <alignment horizontal="center" wrapText="1"/>
    </xf>
    <xf numFmtId="0" fontId="2" fillId="0" borderId="7" xfId="0" applyFont="1" applyBorder="1"/>
    <xf numFmtId="0" fontId="2" fillId="0" borderId="7" xfId="0" applyFont="1" applyBorder="1" applyAlignment="1">
      <alignment horizontal="center"/>
    </xf>
    <xf numFmtId="0" fontId="3" fillId="0" borderId="7" xfId="0" applyFont="1" applyBorder="1" applyAlignment="1">
      <alignment horizontal="right"/>
    </xf>
    <xf numFmtId="0" fontId="14" fillId="0" borderId="7" xfId="0" applyFont="1" applyBorder="1"/>
    <xf numFmtId="0" fontId="16" fillId="0" borderId="7" xfId="0" applyFont="1" applyBorder="1"/>
    <xf numFmtId="14" fontId="14" fillId="0" borderId="7" xfId="0" applyNumberFormat="1" applyFont="1" applyBorder="1" applyAlignment="1">
      <alignment horizontal="center" wrapText="1"/>
    </xf>
    <xf numFmtId="0" fontId="14" fillId="0" borderId="7" xfId="0" applyFont="1" applyBorder="1" applyAlignment="1">
      <alignment horizontal="center"/>
    </xf>
    <xf numFmtId="0" fontId="0" fillId="0" borderId="7" xfId="0" applyBorder="1" applyAlignment="1">
      <alignment horizontal="left"/>
    </xf>
    <xf numFmtId="0" fontId="14" fillId="0" borderId="7" xfId="0" applyFont="1" applyBorder="1" applyAlignment="1">
      <alignment horizontal="center" wrapText="1"/>
    </xf>
    <xf numFmtId="0" fontId="17" fillId="0" borderId="0" xfId="0" applyFont="1"/>
    <xf numFmtId="0" fontId="0" fillId="0" borderId="0" xfId="0" applyAlignment="1">
      <alignment wrapText="1"/>
    </xf>
    <xf numFmtId="0" fontId="9" fillId="0" borderId="0" xfId="0" applyFont="1" applyAlignment="1">
      <alignment horizontal="left" wrapText="1"/>
    </xf>
    <xf numFmtId="44" fontId="10" fillId="2" borderId="7" xfId="0" applyNumberFormat="1" applyFont="1" applyFill="1" applyBorder="1" applyAlignment="1" applyProtection="1">
      <alignment vertical="center"/>
      <protection locked="0"/>
    </xf>
    <xf numFmtId="44" fontId="19" fillId="0" borderId="7" xfId="0" applyNumberFormat="1" applyFont="1" applyBorder="1" applyAlignment="1" applyProtection="1">
      <alignment vertical="center"/>
      <protection locked="0"/>
    </xf>
    <xf numFmtId="0" fontId="18" fillId="0" borderId="7" xfId="0" applyFont="1" applyBorder="1" applyAlignment="1">
      <alignment horizontal="right" wrapText="1"/>
    </xf>
    <xf numFmtId="44" fontId="10" fillId="2" borderId="12" xfId="0" applyNumberFormat="1" applyFont="1" applyFill="1" applyBorder="1" applyAlignment="1" applyProtection="1">
      <alignment vertical="center"/>
      <protection locked="0"/>
    </xf>
    <xf numFmtId="44" fontId="3" fillId="0" borderId="7" xfId="0" applyNumberFormat="1" applyFont="1" applyBorder="1"/>
    <xf numFmtId="0" fontId="4" fillId="0" borderId="0" xfId="0" applyFont="1"/>
    <xf numFmtId="0" fontId="4" fillId="2" borderId="0" xfId="0" applyFont="1" applyFill="1" applyAlignment="1">
      <alignment wrapText="1"/>
    </xf>
    <xf numFmtId="0" fontId="3" fillId="0" borderId="0" xfId="0" applyFont="1" applyAlignment="1">
      <alignment vertical="center"/>
    </xf>
    <xf numFmtId="0" fontId="5" fillId="0" borderId="0" xfId="0" applyFont="1" applyAlignment="1">
      <alignment horizontal="center"/>
    </xf>
    <xf numFmtId="0" fontId="20" fillId="0" borderId="0" xfId="0" applyFont="1"/>
    <xf numFmtId="0" fontId="23" fillId="0" borderId="7" xfId="0" applyFont="1" applyBorder="1" applyAlignment="1">
      <alignment vertical="center" wrapText="1"/>
    </xf>
    <xf numFmtId="44" fontId="0" fillId="2" borderId="7" xfId="0" applyNumberFormat="1" applyFill="1" applyBorder="1" applyProtection="1">
      <protection locked="0"/>
    </xf>
    <xf numFmtId="0" fontId="22" fillId="0" borderId="7" xfId="0" applyFont="1" applyBorder="1" applyAlignment="1">
      <alignment vertical="center" wrapText="1"/>
    </xf>
    <xf numFmtId="0" fontId="22" fillId="0" borderId="7" xfId="0" applyFont="1" applyBorder="1" applyAlignment="1">
      <alignment horizontal="center" vertical="center" wrapText="1"/>
    </xf>
    <xf numFmtId="0" fontId="23" fillId="0" borderId="7" xfId="0" applyFont="1" applyBorder="1" applyAlignment="1">
      <alignment horizontal="center" vertical="center" wrapText="1"/>
    </xf>
    <xf numFmtId="165" fontId="10" fillId="0" borderId="7" xfId="0" applyNumberFormat="1" applyFont="1" applyBorder="1" applyAlignment="1">
      <alignment horizontal="center" vertical="center"/>
    </xf>
    <xf numFmtId="44" fontId="0" fillId="0" borderId="7" xfId="0" applyNumberFormat="1" applyBorder="1" applyAlignment="1">
      <alignment vertical="center"/>
    </xf>
    <xf numFmtId="0" fontId="24" fillId="3" borderId="0" xfId="0" applyFont="1" applyFill="1" applyAlignment="1">
      <alignment vertical="center"/>
    </xf>
    <xf numFmtId="0" fontId="24" fillId="0" borderId="0" xfId="0" applyFont="1" applyAlignment="1">
      <alignment vertical="center"/>
    </xf>
    <xf numFmtId="0" fontId="24" fillId="3" borderId="4" xfId="0" applyFont="1" applyFill="1" applyBorder="1" applyAlignment="1">
      <alignment vertical="center"/>
    </xf>
    <xf numFmtId="44" fontId="0" fillId="0" borderId="20" xfId="0" applyNumberFormat="1" applyBorder="1"/>
    <xf numFmtId="165" fontId="25" fillId="0" borderId="7" xfId="0" applyNumberFormat="1" applyFont="1" applyBorder="1" applyAlignment="1">
      <alignment horizontal="center" vertical="center"/>
    </xf>
    <xf numFmtId="164" fontId="25" fillId="0" borderId="7" xfId="0" applyNumberFormat="1" applyFont="1" applyBorder="1" applyAlignment="1">
      <alignment horizontal="center" vertical="center"/>
    </xf>
    <xf numFmtId="44" fontId="20" fillId="0" borderId="7" xfId="0" applyNumberFormat="1" applyFont="1" applyBorder="1" applyAlignment="1">
      <alignment vertical="center"/>
    </xf>
    <xf numFmtId="44" fontId="20" fillId="2" borderId="7" xfId="0" applyNumberFormat="1" applyFont="1" applyFill="1" applyBorder="1" applyProtection="1">
      <protection locked="0"/>
    </xf>
    <xf numFmtId="0" fontId="26" fillId="0" borderId="0" xfId="0" applyFont="1" applyAlignment="1">
      <alignment vertical="center"/>
    </xf>
    <xf numFmtId="0" fontId="22" fillId="0" borderId="10" xfId="0" applyFont="1" applyBorder="1" applyAlignment="1">
      <alignment horizontal="center" vertical="center" wrapText="1"/>
    </xf>
    <xf numFmtId="44" fontId="20" fillId="2" borderId="10" xfId="0" applyNumberFormat="1" applyFont="1" applyFill="1" applyBorder="1" applyProtection="1">
      <protection locked="0"/>
    </xf>
    <xf numFmtId="165" fontId="25" fillId="0" borderId="7" xfId="0" applyNumberFormat="1" applyFont="1" applyBorder="1" applyAlignment="1">
      <alignment vertical="center"/>
    </xf>
    <xf numFmtId="0" fontId="21" fillId="0" borderId="0" xfId="0" applyFont="1"/>
    <xf numFmtId="0" fontId="21" fillId="0" borderId="0" xfId="0" applyFont="1" applyAlignment="1">
      <alignment horizontal="center" vertical="center"/>
    </xf>
    <xf numFmtId="0" fontId="27" fillId="0" borderId="0" xfId="0" applyFont="1" applyAlignment="1">
      <alignment vertical="center"/>
    </xf>
    <xf numFmtId="0" fontId="1" fillId="4" borderId="19" xfId="0" applyFont="1" applyFill="1" applyBorder="1"/>
    <xf numFmtId="0" fontId="1" fillId="4" borderId="18" xfId="0" applyFont="1" applyFill="1" applyBorder="1"/>
    <xf numFmtId="0" fontId="1" fillId="4" borderId="22" xfId="0" applyFont="1" applyFill="1" applyBorder="1"/>
    <xf numFmtId="0" fontId="1" fillId="5" borderId="19" xfId="0" applyFont="1" applyFill="1" applyBorder="1"/>
    <xf numFmtId="44" fontId="3" fillId="0" borderId="21" xfId="0" applyNumberFormat="1" applyFont="1" applyBorder="1"/>
    <xf numFmtId="44" fontId="0" fillId="0" borderId="29" xfId="0" applyNumberFormat="1" applyBorder="1"/>
    <xf numFmtId="44" fontId="0" fillId="0" borderId="21" xfId="0" applyNumberFormat="1" applyBorder="1"/>
    <xf numFmtId="0" fontId="0" fillId="0" borderId="32" xfId="0" applyBorder="1"/>
    <xf numFmtId="44" fontId="0" fillId="0" borderId="33" xfId="0" applyNumberFormat="1" applyBorder="1"/>
    <xf numFmtId="0" fontId="0" fillId="0" borderId="33" xfId="0" applyBorder="1"/>
    <xf numFmtId="44" fontId="0" fillId="0" borderId="7" xfId="0" applyNumberFormat="1" applyBorder="1"/>
    <xf numFmtId="44" fontId="2" fillId="2" borderId="7" xfId="0" applyNumberFormat="1" applyFont="1" applyFill="1" applyBorder="1" applyProtection="1">
      <protection locked="0"/>
    </xf>
    <xf numFmtId="44" fontId="3" fillId="0" borderId="7" xfId="0" applyNumberFormat="1" applyFont="1" applyBorder="1" applyAlignment="1">
      <alignment horizontal="right"/>
    </xf>
    <xf numFmtId="0" fontId="24" fillId="3" borderId="0" xfId="0" applyFont="1" applyFill="1" applyAlignment="1">
      <alignment horizontal="left" vertical="center"/>
    </xf>
    <xf numFmtId="44" fontId="0" fillId="0" borderId="7" xfId="0" applyNumberFormat="1" applyBorder="1" applyProtection="1">
      <protection locked="0"/>
    </xf>
    <xf numFmtId="0" fontId="0" fillId="0" borderId="30" xfId="0" applyBorder="1" applyAlignment="1">
      <alignment horizontal="left"/>
    </xf>
    <xf numFmtId="0" fontId="0" fillId="0" borderId="31" xfId="0"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3" fillId="0" borderId="23" xfId="0" applyFont="1" applyBorder="1" applyAlignment="1">
      <alignment horizontal="left"/>
    </xf>
    <xf numFmtId="0" fontId="3" fillId="2" borderId="1"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2" xfId="0" applyFont="1" applyFill="1" applyBorder="1" applyAlignment="1" applyProtection="1">
      <alignment horizontal="left"/>
      <protection locked="0"/>
    </xf>
    <xf numFmtId="0" fontId="24" fillId="3" borderId="0" xfId="0" applyFont="1" applyFill="1" applyAlignment="1">
      <alignment horizontal="center" vertical="center"/>
    </xf>
    <xf numFmtId="0" fontId="0" fillId="0" borderId="24"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 fillId="5" borderId="5" xfId="0" applyFont="1" applyFill="1" applyBorder="1" applyAlignment="1">
      <alignment horizontal="left"/>
    </xf>
    <xf numFmtId="0" fontId="1" fillId="5" borderId="6" xfId="0" applyFont="1" applyFill="1" applyBorder="1" applyAlignment="1">
      <alignment horizontal="left"/>
    </xf>
    <xf numFmtId="0" fontId="1" fillId="5" borderId="25" xfId="0" applyFont="1" applyFill="1"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28" xfId="0" applyBorder="1" applyAlignment="1">
      <alignment horizontal="left"/>
    </xf>
    <xf numFmtId="44" fontId="0" fillId="0" borderId="17" xfId="0" applyNumberFormat="1" applyBorder="1" applyAlignment="1">
      <alignment horizontal="center"/>
    </xf>
    <xf numFmtId="44" fontId="0" fillId="0" borderId="21" xfId="0" applyNumberFormat="1" applyBorder="1" applyAlignment="1">
      <alignment horizontal="center"/>
    </xf>
    <xf numFmtId="0" fontId="1" fillId="4" borderId="18" xfId="0" applyFont="1" applyFill="1" applyBorder="1" applyAlignment="1">
      <alignment horizontal="left"/>
    </xf>
    <xf numFmtId="0" fontId="1" fillId="4" borderId="22" xfId="0" applyFont="1" applyFill="1" applyBorder="1" applyAlignment="1">
      <alignment horizontal="left"/>
    </xf>
    <xf numFmtId="0" fontId="0" fillId="0" borderId="16" xfId="0" applyBorder="1" applyAlignment="1">
      <alignment horizontal="left"/>
    </xf>
    <xf numFmtId="0" fontId="0" fillId="0" borderId="7"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23" xfId="0" applyBorder="1" applyAlignment="1">
      <alignment horizontal="left"/>
    </xf>
    <xf numFmtId="0" fontId="15" fillId="0" borderId="7" xfId="0" applyFont="1" applyBorder="1" applyAlignment="1">
      <alignment horizontal="right"/>
    </xf>
    <xf numFmtId="0" fontId="0" fillId="0" borderId="0" xfId="0" applyAlignment="1">
      <alignment horizontal="left" wrapText="1"/>
    </xf>
    <xf numFmtId="0" fontId="3" fillId="0" borderId="7" xfId="0" applyFont="1" applyBorder="1" applyAlignment="1">
      <alignment horizontal="right"/>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0" xfId="0" applyAlignment="1">
      <alignment horizontal="left" vertical="center" wrapText="1"/>
    </xf>
    <xf numFmtId="0" fontId="24" fillId="3" borderId="4" xfId="0" applyFont="1" applyFill="1" applyBorder="1" applyAlignment="1">
      <alignment horizontal="left" vertical="center"/>
    </xf>
    <xf numFmtId="0" fontId="3" fillId="0" borderId="14" xfId="0" applyFont="1" applyBorder="1" applyAlignment="1">
      <alignment horizontal="left"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7" xfId="0" applyFont="1" applyBorder="1" applyAlignment="1">
      <alignment horizontal="left"/>
    </xf>
    <xf numFmtId="0" fontId="0" fillId="0" borderId="7" xfId="0" applyBorder="1" applyAlignment="1">
      <alignment horizontal="left" wrapText="1"/>
    </xf>
    <xf numFmtId="0" fontId="11" fillId="3" borderId="0" xfId="0" applyFont="1" applyFill="1" applyAlignment="1">
      <alignment horizontal="center" vertical="center"/>
    </xf>
    <xf numFmtId="0" fontId="6" fillId="0" borderId="0" xfId="0" applyFont="1" applyAlignment="1">
      <alignment horizontal="center" vertical="center"/>
    </xf>
    <xf numFmtId="0" fontId="21" fillId="0" borderId="7" xfId="0" applyFont="1" applyBorder="1" applyAlignment="1">
      <alignment horizontal="center" vertical="center" wrapText="1"/>
    </xf>
    <xf numFmtId="164" fontId="25" fillId="0" borderId="7" xfId="0" applyNumberFormat="1" applyFont="1" applyBorder="1" applyAlignment="1">
      <alignment horizontal="center" vertical="center"/>
    </xf>
    <xf numFmtId="44" fontId="20" fillId="0" borderId="7" xfId="0" applyNumberFormat="1" applyFont="1" applyBorder="1" applyAlignment="1">
      <alignment horizontal="center"/>
    </xf>
    <xf numFmtId="44" fontId="20" fillId="0" borderId="7" xfId="0" applyNumberFormat="1" applyFont="1" applyBorder="1" applyAlignment="1">
      <alignment horizontal="center" vertical="center"/>
    </xf>
    <xf numFmtId="164" fontId="10" fillId="0" borderId="7" xfId="0" applyNumberFormat="1" applyFont="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C6D8F0"/>
      <color rgb="FFE8EEF8"/>
      <color rgb="FFDAE9F8"/>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400050</xdr:rowOff>
    </xdr:from>
    <xdr:ext cx="184731" cy="264560"/>
    <xdr:sp macro="" textlink="">
      <xdr:nvSpPr>
        <xdr:cNvPr id="20" name="Tekstvak 19">
          <a:extLst>
            <a:ext uri="{FF2B5EF4-FFF2-40B4-BE49-F238E27FC236}">
              <a16:creationId xmlns:a16="http://schemas.microsoft.com/office/drawing/2014/main" id="{187864AD-AD79-1D73-393A-3D5C5F77C15A}"/>
            </a:ext>
          </a:extLst>
        </xdr:cNvPr>
        <xdr:cNvSpPr txBox="1"/>
      </xdr:nvSpPr>
      <xdr:spPr>
        <a:xfrm>
          <a:off x="209550"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0</xdr:colOff>
      <xdr:row>0</xdr:row>
      <xdr:rowOff>0</xdr:rowOff>
    </xdr:from>
    <xdr:to>
      <xdr:col>0</xdr:col>
      <xdr:colOff>2030202</xdr:colOff>
      <xdr:row>2</xdr:row>
      <xdr:rowOff>142106</xdr:rowOff>
    </xdr:to>
    <xdr:pic>
      <xdr:nvPicPr>
        <xdr:cNvPr id="3" name="Afbeelding 2" descr="Haarlem – Gezondverzekerd.nl">
          <a:extLst>
            <a:ext uri="{FF2B5EF4-FFF2-40B4-BE49-F238E27FC236}">
              <a16:creationId xmlns:a16="http://schemas.microsoft.com/office/drawing/2014/main" id="{F135F3CD-A998-DAFB-A9DC-1E237FD804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30202" cy="808856"/>
        </a:xfrm>
        <a:prstGeom prst="rect">
          <a:avLst/>
        </a:prstGeom>
        <a:noFill/>
        <a:ln>
          <a:noFill/>
        </a:ln>
      </xdr:spPr>
    </xdr:pic>
    <xdr:clientData/>
  </xdr:twoCellAnchor>
  <xdr:twoCellAnchor>
    <xdr:from>
      <xdr:col>2</xdr:col>
      <xdr:colOff>638175</xdr:colOff>
      <xdr:row>0</xdr:row>
      <xdr:rowOff>95250</xdr:rowOff>
    </xdr:from>
    <xdr:to>
      <xdr:col>4</xdr:col>
      <xdr:colOff>714375</xdr:colOff>
      <xdr:row>1</xdr:row>
      <xdr:rowOff>32708</xdr:rowOff>
    </xdr:to>
    <xdr:sp macro="" textlink="">
      <xdr:nvSpPr>
        <xdr:cNvPr id="5" name="Tekstvak 4">
          <a:extLst>
            <a:ext uri="{FF2B5EF4-FFF2-40B4-BE49-F238E27FC236}">
              <a16:creationId xmlns:a16="http://schemas.microsoft.com/office/drawing/2014/main" id="{E901B453-A3F3-4BCF-A541-78F2C4D9F424}"/>
            </a:ext>
          </a:extLst>
        </xdr:cNvPr>
        <xdr:cNvSpPr txBox="1"/>
      </xdr:nvSpPr>
      <xdr:spPr>
        <a:xfrm>
          <a:off x="4876800" y="95250"/>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239502</xdr:colOff>
      <xdr:row>4</xdr:row>
      <xdr:rowOff>46856</xdr:rowOff>
    </xdr:to>
    <xdr:pic>
      <xdr:nvPicPr>
        <xdr:cNvPr id="2" name="Afbeelding 1" descr="Haarlem – Gezondverzekerd.nl">
          <a:extLst>
            <a:ext uri="{FF2B5EF4-FFF2-40B4-BE49-F238E27FC236}">
              <a16:creationId xmlns:a16="http://schemas.microsoft.com/office/drawing/2014/main" id="{937BE15F-6C99-4AA8-A279-FA4993E68E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30202" cy="808856"/>
        </a:xfrm>
        <a:prstGeom prst="rect">
          <a:avLst/>
        </a:prstGeom>
        <a:noFill/>
        <a:ln>
          <a:noFill/>
        </a:ln>
      </xdr:spPr>
    </xdr:pic>
    <xdr:clientData/>
  </xdr:twoCellAnchor>
  <xdr:twoCellAnchor>
    <xdr:from>
      <xdr:col>14</xdr:col>
      <xdr:colOff>0</xdr:colOff>
      <xdr:row>0</xdr:row>
      <xdr:rowOff>0</xdr:rowOff>
    </xdr:from>
    <xdr:to>
      <xdr:col>18</xdr:col>
      <xdr:colOff>1266825</xdr:colOff>
      <xdr:row>2</xdr:row>
      <xdr:rowOff>32708</xdr:rowOff>
    </xdr:to>
    <xdr:sp macro="" textlink="">
      <xdr:nvSpPr>
        <xdr:cNvPr id="3" name="Tekstvak 2">
          <a:extLst>
            <a:ext uri="{FF2B5EF4-FFF2-40B4-BE49-F238E27FC236}">
              <a16:creationId xmlns:a16="http://schemas.microsoft.com/office/drawing/2014/main" id="{859AE112-4899-4FFE-A8E8-7FC44B4E95DA}"/>
            </a:ext>
          </a:extLst>
        </xdr:cNvPr>
        <xdr:cNvSpPr txBox="1"/>
      </xdr:nvSpPr>
      <xdr:spPr>
        <a:xfrm>
          <a:off x="9648825" y="0"/>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982452</xdr:colOff>
      <xdr:row>2</xdr:row>
      <xdr:rowOff>8756</xdr:rowOff>
    </xdr:to>
    <xdr:pic>
      <xdr:nvPicPr>
        <xdr:cNvPr id="2" name="Afbeelding 1" descr="Haarlem – Gezondverzekerd.nl">
          <a:extLst>
            <a:ext uri="{FF2B5EF4-FFF2-40B4-BE49-F238E27FC236}">
              <a16:creationId xmlns:a16="http://schemas.microsoft.com/office/drawing/2014/main" id="{6AC76209-38E7-472E-A132-8EAE75CE0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30202" cy="808856"/>
        </a:xfrm>
        <a:prstGeom prst="rect">
          <a:avLst/>
        </a:prstGeom>
        <a:noFill/>
        <a:ln>
          <a:noFill/>
        </a:ln>
      </xdr:spPr>
    </xdr:pic>
    <xdr:clientData/>
  </xdr:twoCellAnchor>
  <xdr:twoCellAnchor>
    <xdr:from>
      <xdr:col>16</xdr:col>
      <xdr:colOff>0</xdr:colOff>
      <xdr:row>0</xdr:row>
      <xdr:rowOff>0</xdr:rowOff>
    </xdr:from>
    <xdr:to>
      <xdr:col>19</xdr:col>
      <xdr:colOff>371475</xdr:colOff>
      <xdr:row>0</xdr:row>
      <xdr:rowOff>413708</xdr:rowOff>
    </xdr:to>
    <xdr:sp macro="" textlink="">
      <xdr:nvSpPr>
        <xdr:cNvPr id="3" name="Tekstvak 2">
          <a:extLst>
            <a:ext uri="{FF2B5EF4-FFF2-40B4-BE49-F238E27FC236}">
              <a16:creationId xmlns:a16="http://schemas.microsoft.com/office/drawing/2014/main" id="{5427610C-0D42-4C72-9456-0E584DECB010}"/>
            </a:ext>
          </a:extLst>
        </xdr:cNvPr>
        <xdr:cNvSpPr txBox="1"/>
      </xdr:nvSpPr>
      <xdr:spPr>
        <a:xfrm>
          <a:off x="11801475" y="0"/>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2030202</xdr:colOff>
      <xdr:row>2</xdr:row>
      <xdr:rowOff>8756</xdr:rowOff>
    </xdr:to>
    <xdr:pic>
      <xdr:nvPicPr>
        <xdr:cNvPr id="2" name="Afbeelding 1" descr="Haarlem – Gezondverzekerd.nl">
          <a:extLst>
            <a:ext uri="{FF2B5EF4-FFF2-40B4-BE49-F238E27FC236}">
              <a16:creationId xmlns:a16="http://schemas.microsoft.com/office/drawing/2014/main" id="{3C057C21-0F44-4672-B66F-4F2851CFD2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30202" cy="808856"/>
        </a:xfrm>
        <a:prstGeom prst="rect">
          <a:avLst/>
        </a:prstGeom>
        <a:noFill/>
        <a:ln>
          <a:noFill/>
        </a:ln>
      </xdr:spPr>
    </xdr:pic>
    <xdr:clientData/>
  </xdr:twoCellAnchor>
  <xdr:twoCellAnchor>
    <xdr:from>
      <xdr:col>7</xdr:col>
      <xdr:colOff>2762250</xdr:colOff>
      <xdr:row>0</xdr:row>
      <xdr:rowOff>209550</xdr:rowOff>
    </xdr:from>
    <xdr:to>
      <xdr:col>11</xdr:col>
      <xdr:colOff>133350</xdr:colOff>
      <xdr:row>0</xdr:row>
      <xdr:rowOff>623258</xdr:rowOff>
    </xdr:to>
    <xdr:sp macro="" textlink="">
      <xdr:nvSpPr>
        <xdr:cNvPr id="3" name="Tekstvak 2">
          <a:extLst>
            <a:ext uri="{FF2B5EF4-FFF2-40B4-BE49-F238E27FC236}">
              <a16:creationId xmlns:a16="http://schemas.microsoft.com/office/drawing/2014/main" id="{6B45A2C4-5887-4B59-B466-D634C5C1DA08}"/>
            </a:ext>
          </a:extLst>
        </xdr:cNvPr>
        <xdr:cNvSpPr txBox="1"/>
      </xdr:nvSpPr>
      <xdr:spPr>
        <a:xfrm>
          <a:off x="10344150" y="209550"/>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2030202</xdr:colOff>
      <xdr:row>2</xdr:row>
      <xdr:rowOff>18281</xdr:rowOff>
    </xdr:to>
    <xdr:pic>
      <xdr:nvPicPr>
        <xdr:cNvPr id="2" name="Afbeelding 1" descr="Haarlem – Gezondverzekerd.nl">
          <a:extLst>
            <a:ext uri="{FF2B5EF4-FFF2-40B4-BE49-F238E27FC236}">
              <a16:creationId xmlns:a16="http://schemas.microsoft.com/office/drawing/2014/main" id="{CC7F69C6-7DB9-4345-8513-76DDF76FC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30202" cy="808856"/>
        </a:xfrm>
        <a:prstGeom prst="rect">
          <a:avLst/>
        </a:prstGeom>
        <a:noFill/>
        <a:ln>
          <a:noFill/>
        </a:ln>
      </xdr:spPr>
    </xdr:pic>
    <xdr:clientData/>
  </xdr:twoCellAnchor>
  <xdr:twoCellAnchor>
    <xdr:from>
      <xdr:col>2</xdr:col>
      <xdr:colOff>0</xdr:colOff>
      <xdr:row>0</xdr:row>
      <xdr:rowOff>0</xdr:rowOff>
    </xdr:from>
    <xdr:to>
      <xdr:col>4</xdr:col>
      <xdr:colOff>685800</xdr:colOff>
      <xdr:row>0</xdr:row>
      <xdr:rowOff>413708</xdr:rowOff>
    </xdr:to>
    <xdr:sp macro="" textlink="">
      <xdr:nvSpPr>
        <xdr:cNvPr id="5" name="Tekstvak 4">
          <a:extLst>
            <a:ext uri="{FF2B5EF4-FFF2-40B4-BE49-F238E27FC236}">
              <a16:creationId xmlns:a16="http://schemas.microsoft.com/office/drawing/2014/main" id="{C8A6FEBD-9C04-4FDD-9F1A-3718E83E300B}"/>
            </a:ext>
          </a:extLst>
        </xdr:cNvPr>
        <xdr:cNvSpPr txBox="1"/>
      </xdr:nvSpPr>
      <xdr:spPr>
        <a:xfrm>
          <a:off x="3343275" y="0"/>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381000</xdr:colOff>
      <xdr:row>0</xdr:row>
      <xdr:rowOff>200025</xdr:rowOff>
    </xdr:from>
    <xdr:to>
      <xdr:col>10</xdr:col>
      <xdr:colOff>19050</xdr:colOff>
      <xdr:row>2</xdr:row>
      <xdr:rowOff>70808</xdr:rowOff>
    </xdr:to>
    <xdr:sp macro="" textlink="">
      <xdr:nvSpPr>
        <xdr:cNvPr id="2" name="Tekstvak 1">
          <a:extLst>
            <a:ext uri="{FF2B5EF4-FFF2-40B4-BE49-F238E27FC236}">
              <a16:creationId xmlns:a16="http://schemas.microsoft.com/office/drawing/2014/main" id="{C82DC0F2-CB9C-4C36-87D1-5D2F10EB5B37}"/>
            </a:ext>
          </a:extLst>
        </xdr:cNvPr>
        <xdr:cNvSpPr txBox="1"/>
      </xdr:nvSpPr>
      <xdr:spPr>
        <a:xfrm>
          <a:off x="9344025" y="200025"/>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0</xdr:col>
      <xdr:colOff>0</xdr:colOff>
      <xdr:row>0</xdr:row>
      <xdr:rowOff>0</xdr:rowOff>
    </xdr:from>
    <xdr:to>
      <xdr:col>1</xdr:col>
      <xdr:colOff>1306302</xdr:colOff>
      <xdr:row>3</xdr:row>
      <xdr:rowOff>75431</xdr:rowOff>
    </xdr:to>
    <xdr:pic>
      <xdr:nvPicPr>
        <xdr:cNvPr id="4" name="Afbeelding 3" descr="Haarlem – Gezondverzekerd.nl">
          <a:extLst>
            <a:ext uri="{FF2B5EF4-FFF2-40B4-BE49-F238E27FC236}">
              <a16:creationId xmlns:a16="http://schemas.microsoft.com/office/drawing/2014/main" id="{5F776B6E-6851-4482-A402-0341F4153D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30202" cy="808856"/>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D7EF-868F-4201-8648-F97BEBDB1EAA}">
  <sheetPr>
    <pageSetUpPr fitToPage="1"/>
  </sheetPr>
  <dimension ref="A1:K31"/>
  <sheetViews>
    <sheetView tabSelected="1" workbookViewId="0">
      <selection activeCell="D12" sqref="D12"/>
    </sheetView>
  </sheetViews>
  <sheetFormatPr defaultRowHeight="15" x14ac:dyDescent="0.25"/>
  <cols>
    <col min="1" max="1" width="40.42578125" customWidth="1"/>
    <col min="2" max="2" width="23.140625" customWidth="1"/>
    <col min="3" max="3" width="19.85546875" customWidth="1"/>
    <col min="4" max="4" width="20.28515625" customWidth="1"/>
    <col min="5" max="5" width="17.28515625" customWidth="1"/>
    <col min="6" max="6" width="16.140625" customWidth="1"/>
    <col min="7" max="7" width="13.140625" customWidth="1"/>
    <col min="8" max="8" width="16.5703125" customWidth="1"/>
    <col min="9" max="9" width="26.5703125" customWidth="1"/>
    <col min="10" max="10" width="17" customWidth="1"/>
    <col min="16" max="16" width="8.7109375" customWidth="1"/>
    <col min="17" max="17" width="10" customWidth="1"/>
  </cols>
  <sheetData>
    <row r="1" spans="1:11" ht="37.5" customHeight="1" x14ac:dyDescent="0.25">
      <c r="A1" s="16"/>
      <c r="B1" s="45" t="s">
        <v>1</v>
      </c>
    </row>
    <row r="2" spans="1:11" x14ac:dyDescent="0.25">
      <c r="A2" s="17"/>
      <c r="B2" s="2" t="s">
        <v>2</v>
      </c>
    </row>
    <row r="3" spans="1:11" x14ac:dyDescent="0.25">
      <c r="A3" s="17"/>
    </row>
    <row r="4" spans="1:11" ht="15.75" x14ac:dyDescent="0.25">
      <c r="A4" s="94" t="s">
        <v>315</v>
      </c>
      <c r="B4" s="94"/>
      <c r="C4" s="94"/>
      <c r="D4" s="94"/>
    </row>
    <row r="5" spans="1:11" ht="15.75" thickBot="1" x14ac:dyDescent="0.3">
      <c r="A5" s="46"/>
    </row>
    <row r="6" spans="1:11" ht="15.75" thickBot="1" x14ac:dyDescent="0.3">
      <c r="A6" s="1" t="s">
        <v>0</v>
      </c>
      <c r="B6" s="91"/>
      <c r="C6" s="92"/>
      <c r="D6" s="93"/>
      <c r="I6" s="44"/>
    </row>
    <row r="7" spans="1:11" ht="15.75" thickBot="1" x14ac:dyDescent="0.3">
      <c r="A7" s="17"/>
      <c r="I7" s="44"/>
    </row>
    <row r="8" spans="1:11" x14ac:dyDescent="0.25">
      <c r="A8" s="106" t="s">
        <v>296</v>
      </c>
      <c r="B8" s="107"/>
      <c r="C8" s="107"/>
      <c r="D8" s="71" t="s">
        <v>292</v>
      </c>
    </row>
    <row r="9" spans="1:11" x14ac:dyDescent="0.25">
      <c r="A9" s="108" t="s">
        <v>291</v>
      </c>
      <c r="B9" s="109"/>
      <c r="C9" s="109"/>
      <c r="D9" s="59">
        <f>'Locaties Buitenkast-binnenkast'!S70</f>
        <v>0</v>
      </c>
    </row>
    <row r="10" spans="1:11" x14ac:dyDescent="0.25">
      <c r="A10" s="108" t="s">
        <v>293</v>
      </c>
      <c r="B10" s="109"/>
      <c r="C10" s="109"/>
      <c r="D10" s="59">
        <f>'Locaties alleen PLC-alarmmelder'!S30</f>
        <v>0</v>
      </c>
      <c r="K10" s="5"/>
    </row>
    <row r="11" spans="1:11" x14ac:dyDescent="0.25">
      <c r="A11" s="108" t="s">
        <v>294</v>
      </c>
      <c r="B11" s="109"/>
      <c r="C11" s="109"/>
      <c r="D11" s="59">
        <f>'Overige locaties '!F37</f>
        <v>0</v>
      </c>
    </row>
    <row r="12" spans="1:11" x14ac:dyDescent="0.25">
      <c r="A12" s="108" t="s">
        <v>295</v>
      </c>
      <c r="B12" s="109"/>
      <c r="C12" s="109"/>
      <c r="D12" s="59">
        <f>'Overige locaties '!K16</f>
        <v>0</v>
      </c>
    </row>
    <row r="13" spans="1:11" ht="15.75" thickBot="1" x14ac:dyDescent="0.3">
      <c r="A13" s="110" t="s">
        <v>297</v>
      </c>
      <c r="B13" s="111"/>
      <c r="C13" s="111"/>
      <c r="D13" s="76">
        <f>'Implementatie en onderhoud'!D14</f>
        <v>0</v>
      </c>
    </row>
    <row r="14" spans="1:11" ht="16.5" thickTop="1" thickBot="1" x14ac:dyDescent="0.3">
      <c r="A14" s="86" t="s">
        <v>305</v>
      </c>
      <c r="B14" s="87"/>
      <c r="C14" s="87"/>
      <c r="D14" s="77">
        <f>SUM(D9:D13)</f>
        <v>0</v>
      </c>
    </row>
    <row r="15" spans="1:11" ht="15.75" thickBot="1" x14ac:dyDescent="0.3"/>
    <row r="16" spans="1:11" x14ac:dyDescent="0.25">
      <c r="A16" s="72" t="s">
        <v>277</v>
      </c>
      <c r="B16" s="73" t="s">
        <v>302</v>
      </c>
      <c r="C16" s="73" t="s">
        <v>300</v>
      </c>
      <c r="D16" s="71" t="s">
        <v>303</v>
      </c>
    </row>
    <row r="17" spans="1:4" ht="15.75" thickBot="1" x14ac:dyDescent="0.3">
      <c r="A17" s="78" t="s">
        <v>301</v>
      </c>
      <c r="B17" s="79">
        <f>'Implementatie en onderhoud'!E25</f>
        <v>0</v>
      </c>
      <c r="C17" s="80">
        <v>15</v>
      </c>
      <c r="D17" s="104">
        <f>C17*B17</f>
        <v>0</v>
      </c>
    </row>
    <row r="18" spans="1:4" ht="16.5" thickTop="1" thickBot="1" x14ac:dyDescent="0.3">
      <c r="A18" s="112" t="s">
        <v>306</v>
      </c>
      <c r="B18" s="113"/>
      <c r="C18" s="114"/>
      <c r="D18" s="105"/>
    </row>
    <row r="19" spans="1:4" ht="15.75" thickBot="1" x14ac:dyDescent="0.3"/>
    <row r="20" spans="1:4" x14ac:dyDescent="0.25">
      <c r="A20" s="106" t="s">
        <v>321</v>
      </c>
      <c r="B20" s="107"/>
      <c r="C20" s="107"/>
      <c r="D20" s="71" t="s">
        <v>307</v>
      </c>
    </row>
    <row r="21" spans="1:4" x14ac:dyDescent="0.25">
      <c r="A21" s="108" t="s">
        <v>15</v>
      </c>
      <c r="B21" s="109"/>
      <c r="C21" s="109"/>
      <c r="D21" s="59">
        <f>SUM('Verrekenprijzen '!H15:I28)</f>
        <v>0</v>
      </c>
    </row>
    <row r="22" spans="1:4" x14ac:dyDescent="0.25">
      <c r="A22" s="108" t="s">
        <v>45</v>
      </c>
      <c r="B22" s="109"/>
      <c r="C22" s="109"/>
      <c r="D22" s="59">
        <f>SUM('Verrekenprijzen '!H34:I36)</f>
        <v>0</v>
      </c>
    </row>
    <row r="23" spans="1:4" x14ac:dyDescent="0.25">
      <c r="A23" s="108" t="s">
        <v>308</v>
      </c>
      <c r="B23" s="109"/>
      <c r="C23" s="109"/>
      <c r="D23" s="59">
        <f>SUM('Verrekenprijzen '!H42:I43)</f>
        <v>0</v>
      </c>
    </row>
    <row r="24" spans="1:4" ht="15.75" thickBot="1" x14ac:dyDescent="0.3">
      <c r="A24" s="110" t="s">
        <v>310</v>
      </c>
      <c r="B24" s="111"/>
      <c r="C24" s="111"/>
      <c r="D24" s="76">
        <f>SUM('Verrekenprijzen '!H49:H52)</f>
        <v>0</v>
      </c>
    </row>
    <row r="25" spans="1:4" ht="16.5" thickTop="1" thickBot="1" x14ac:dyDescent="0.3">
      <c r="A25" s="86" t="s">
        <v>314</v>
      </c>
      <c r="B25" s="87"/>
      <c r="C25" s="87"/>
      <c r="D25" s="77">
        <f>SUM(D21:D24)</f>
        <v>0</v>
      </c>
    </row>
    <row r="26" spans="1:4" ht="15.75" thickBot="1" x14ac:dyDescent="0.3"/>
    <row r="27" spans="1:4" x14ac:dyDescent="0.25">
      <c r="A27" s="98" t="s">
        <v>304</v>
      </c>
      <c r="B27" s="99"/>
      <c r="C27" s="100"/>
      <c r="D27" s="74" t="s">
        <v>292</v>
      </c>
    </row>
    <row r="28" spans="1:4" x14ac:dyDescent="0.25">
      <c r="A28" s="95" t="s">
        <v>319</v>
      </c>
      <c r="B28" s="96"/>
      <c r="C28" s="97"/>
      <c r="D28" s="59">
        <f>D14</f>
        <v>0</v>
      </c>
    </row>
    <row r="29" spans="1:4" x14ac:dyDescent="0.25">
      <c r="A29" s="95" t="s">
        <v>320</v>
      </c>
      <c r="B29" s="96"/>
      <c r="C29" s="97"/>
      <c r="D29" s="59">
        <f>D17</f>
        <v>0</v>
      </c>
    </row>
    <row r="30" spans="1:4" ht="15.75" thickBot="1" x14ac:dyDescent="0.3">
      <c r="A30" s="101" t="s">
        <v>13</v>
      </c>
      <c r="B30" s="102"/>
      <c r="C30" s="103"/>
      <c r="D30" s="76">
        <f>D25</f>
        <v>0</v>
      </c>
    </row>
    <row r="31" spans="1:4" ht="16.5" thickTop="1" thickBot="1" x14ac:dyDescent="0.3">
      <c r="A31" s="88" t="s">
        <v>318</v>
      </c>
      <c r="B31" s="89"/>
      <c r="C31" s="90"/>
      <c r="D31" s="75">
        <f>SUM(D28:D29)</f>
        <v>0</v>
      </c>
    </row>
  </sheetData>
  <sheetProtection algorithmName="SHA-512" hashValue="keHC07crJJJE5Q3OEvL4qB5An1gqCrGheDX+8OSt2i/IwHowQ2qjv0tSsKNKUL9D1kOWSOiglL109usWDbhs+g==" saltValue="IPKY0rI35uiaK3xoRzn4aQ==" spinCount="100000" sheet="1" objects="1" scenarios="1"/>
  <mergeCells count="22">
    <mergeCell ref="A14:C14"/>
    <mergeCell ref="A18:C18"/>
    <mergeCell ref="A8:C8"/>
    <mergeCell ref="A9:C9"/>
    <mergeCell ref="A10:C10"/>
    <mergeCell ref="A11:C11"/>
    <mergeCell ref="A25:C25"/>
    <mergeCell ref="A31:C31"/>
    <mergeCell ref="B6:D6"/>
    <mergeCell ref="A4:D4"/>
    <mergeCell ref="A28:C28"/>
    <mergeCell ref="A27:C27"/>
    <mergeCell ref="A29:C29"/>
    <mergeCell ref="A30:C30"/>
    <mergeCell ref="D17:D18"/>
    <mergeCell ref="A20:C20"/>
    <mergeCell ref="A21:C21"/>
    <mergeCell ref="A22:C22"/>
    <mergeCell ref="A23:C23"/>
    <mergeCell ref="A24:C24"/>
    <mergeCell ref="A12:C12"/>
    <mergeCell ref="A13:C13"/>
  </mergeCells>
  <phoneticPr fontId="13" type="noConversion"/>
  <pageMargins left="0.7"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D8127-6942-4BD9-AEB4-9B09739FF99E}">
  <sheetPr>
    <pageSetUpPr fitToPage="1"/>
  </sheetPr>
  <dimension ref="A5:S70"/>
  <sheetViews>
    <sheetView topLeftCell="A6" workbookViewId="0">
      <selection activeCell="K22" sqref="K22"/>
    </sheetView>
  </sheetViews>
  <sheetFormatPr defaultRowHeight="15" x14ac:dyDescent="0.25"/>
  <cols>
    <col min="1" max="1" width="10.85546875" customWidth="1"/>
    <col min="2" max="3" width="16" bestFit="1" customWidth="1"/>
    <col min="4" max="4" width="40.42578125" bestFit="1" customWidth="1"/>
    <col min="5" max="5" width="11.28515625" bestFit="1" customWidth="1"/>
    <col min="6" max="18" width="5.5703125" customWidth="1"/>
    <col min="19" max="19" width="22" customWidth="1"/>
  </cols>
  <sheetData>
    <row r="5" spans="1:19" s="4" customFormat="1" ht="18.75" x14ac:dyDescent="0.3">
      <c r="A5" s="36" t="s">
        <v>249</v>
      </c>
      <c r="E5" s="4" t="s">
        <v>290</v>
      </c>
      <c r="G5" s="4">
        <f>Samenvatting!$B$6</f>
        <v>0</v>
      </c>
    </row>
    <row r="6" spans="1:19" s="4" customFormat="1" ht="18.75" x14ac:dyDescent="0.3">
      <c r="A6" s="36"/>
    </row>
    <row r="7" spans="1:19" s="4" customFormat="1" ht="47.25" customHeight="1" x14ac:dyDescent="0.3">
      <c r="A7" s="116" t="s">
        <v>287</v>
      </c>
      <c r="B7" s="116"/>
      <c r="C7" s="116"/>
      <c r="D7" s="116"/>
      <c r="E7" s="116"/>
      <c r="F7" s="116"/>
      <c r="G7" s="116"/>
      <c r="H7" s="116"/>
      <c r="I7" s="116"/>
      <c r="J7" s="116"/>
      <c r="K7" s="116"/>
      <c r="L7" s="116"/>
      <c r="M7" s="116"/>
      <c r="N7" s="116"/>
      <c r="O7" s="116"/>
      <c r="P7" s="116"/>
      <c r="Q7" s="116"/>
      <c r="R7" s="116"/>
      <c r="S7" s="116"/>
    </row>
    <row r="9" spans="1:19" s="3" customFormat="1" ht="159" customHeight="1" x14ac:dyDescent="0.25">
      <c r="A9" s="23" t="s">
        <v>250</v>
      </c>
      <c r="B9" s="24" t="s">
        <v>62</v>
      </c>
      <c r="C9" s="24" t="s">
        <v>63</v>
      </c>
      <c r="D9" s="24" t="s">
        <v>64</v>
      </c>
      <c r="E9" s="24" t="s">
        <v>65</v>
      </c>
      <c r="F9" s="25" t="s">
        <v>66</v>
      </c>
      <c r="G9" s="25" t="s">
        <v>67</v>
      </c>
      <c r="H9" s="25" t="s">
        <v>68</v>
      </c>
      <c r="I9" s="25" t="s">
        <v>69</v>
      </c>
      <c r="J9" s="25" t="s">
        <v>70</v>
      </c>
      <c r="K9" s="25" t="s">
        <v>71</v>
      </c>
      <c r="L9" s="25" t="s">
        <v>72</v>
      </c>
      <c r="M9" s="25" t="s">
        <v>73</v>
      </c>
      <c r="N9" s="25" t="s">
        <v>74</v>
      </c>
      <c r="O9" s="25" t="s">
        <v>75</v>
      </c>
      <c r="P9" s="25" t="s">
        <v>76</v>
      </c>
      <c r="Q9" s="25" t="s">
        <v>77</v>
      </c>
      <c r="R9" s="25" t="s">
        <v>78</v>
      </c>
      <c r="S9" s="24" t="s">
        <v>248</v>
      </c>
    </row>
    <row r="10" spans="1:19" x14ac:dyDescent="0.25">
      <c r="A10" s="22" t="s">
        <v>88</v>
      </c>
      <c r="B10" s="22" t="s">
        <v>85</v>
      </c>
      <c r="C10" s="22" t="s">
        <v>84</v>
      </c>
      <c r="D10" s="22" t="s">
        <v>89</v>
      </c>
      <c r="E10" s="22" t="s">
        <v>82</v>
      </c>
      <c r="F10" s="9" t="s">
        <v>83</v>
      </c>
      <c r="G10" s="9" t="s">
        <v>90</v>
      </c>
      <c r="H10" s="9" t="s">
        <v>83</v>
      </c>
      <c r="I10" s="9"/>
      <c r="J10" s="9" t="s">
        <v>83</v>
      </c>
      <c r="K10" s="9" t="s">
        <v>83</v>
      </c>
      <c r="L10" s="9" t="s">
        <v>83</v>
      </c>
      <c r="M10" s="9"/>
      <c r="N10" s="9"/>
      <c r="O10" s="9"/>
      <c r="P10" s="9" t="s">
        <v>83</v>
      </c>
      <c r="Q10" s="9" t="s">
        <v>83</v>
      </c>
      <c r="R10" s="9" t="s">
        <v>83</v>
      </c>
      <c r="S10" s="50">
        <v>0</v>
      </c>
    </row>
    <row r="11" spans="1:19" x14ac:dyDescent="0.25">
      <c r="A11" s="22" t="s">
        <v>104</v>
      </c>
      <c r="B11" s="22" t="s">
        <v>80</v>
      </c>
      <c r="C11" s="22" t="s">
        <v>84</v>
      </c>
      <c r="D11" s="22" t="s">
        <v>105</v>
      </c>
      <c r="E11" s="22" t="s">
        <v>103</v>
      </c>
      <c r="F11" s="9" t="s">
        <v>83</v>
      </c>
      <c r="G11" s="9"/>
      <c r="H11" s="9" t="s">
        <v>83</v>
      </c>
      <c r="I11" s="9"/>
      <c r="J11" s="9"/>
      <c r="K11" s="9" t="s">
        <v>83</v>
      </c>
      <c r="L11" s="9" t="s">
        <v>83</v>
      </c>
      <c r="M11" s="9"/>
      <c r="N11" s="9" t="s">
        <v>83</v>
      </c>
      <c r="O11" s="9"/>
      <c r="P11" s="9" t="s">
        <v>83</v>
      </c>
      <c r="Q11" s="9" t="s">
        <v>83</v>
      </c>
      <c r="R11" s="9" t="s">
        <v>83</v>
      </c>
      <c r="S11" s="50">
        <v>0</v>
      </c>
    </row>
    <row r="12" spans="1:19" x14ac:dyDescent="0.25">
      <c r="A12" s="22" t="s">
        <v>106</v>
      </c>
      <c r="B12" s="22" t="s">
        <v>85</v>
      </c>
      <c r="C12" s="22" t="s">
        <v>84</v>
      </c>
      <c r="D12" s="22" t="s">
        <v>107</v>
      </c>
      <c r="E12" s="22" t="s">
        <v>82</v>
      </c>
      <c r="F12" s="9" t="s">
        <v>83</v>
      </c>
      <c r="G12" s="9"/>
      <c r="H12" s="9" t="s">
        <v>83</v>
      </c>
      <c r="I12" s="9" t="s">
        <v>83</v>
      </c>
      <c r="J12" s="9"/>
      <c r="K12" s="9" t="s">
        <v>83</v>
      </c>
      <c r="L12" s="9" t="s">
        <v>83</v>
      </c>
      <c r="M12" s="9"/>
      <c r="N12" s="9"/>
      <c r="O12" s="9"/>
      <c r="P12" s="9" t="s">
        <v>83</v>
      </c>
      <c r="Q12" s="9" t="s">
        <v>83</v>
      </c>
      <c r="R12" s="9" t="s">
        <v>83</v>
      </c>
      <c r="S12" s="50">
        <v>0</v>
      </c>
    </row>
    <row r="13" spans="1:19" x14ac:dyDescent="0.25">
      <c r="A13" s="22" t="s">
        <v>108</v>
      </c>
      <c r="B13" s="22" t="s">
        <v>85</v>
      </c>
      <c r="C13" s="22" t="s">
        <v>84</v>
      </c>
      <c r="D13" s="22" t="s">
        <v>109</v>
      </c>
      <c r="E13" s="22" t="s">
        <v>82</v>
      </c>
      <c r="F13" s="9" t="s">
        <v>83</v>
      </c>
      <c r="G13" s="9"/>
      <c r="H13" s="9" t="s">
        <v>83</v>
      </c>
      <c r="I13" s="9" t="s">
        <v>83</v>
      </c>
      <c r="J13" s="9"/>
      <c r="K13" s="9" t="s">
        <v>83</v>
      </c>
      <c r="L13" s="9" t="s">
        <v>83</v>
      </c>
      <c r="M13" s="9"/>
      <c r="N13" s="9"/>
      <c r="O13" s="9"/>
      <c r="P13" s="9" t="s">
        <v>83</v>
      </c>
      <c r="Q13" s="9" t="s">
        <v>83</v>
      </c>
      <c r="R13" s="9" t="s">
        <v>83</v>
      </c>
      <c r="S13" s="50">
        <v>0</v>
      </c>
    </row>
    <row r="14" spans="1:19" x14ac:dyDescent="0.25">
      <c r="A14" s="22" t="s">
        <v>112</v>
      </c>
      <c r="B14" s="22" t="s">
        <v>91</v>
      </c>
      <c r="C14" s="22" t="s">
        <v>84</v>
      </c>
      <c r="D14" s="22" t="s">
        <v>113</v>
      </c>
      <c r="E14" s="22" t="s">
        <v>103</v>
      </c>
      <c r="F14" s="9" t="s">
        <v>83</v>
      </c>
      <c r="G14" s="9"/>
      <c r="H14" s="9" t="s">
        <v>83</v>
      </c>
      <c r="I14" s="9"/>
      <c r="J14" s="9"/>
      <c r="K14" s="9" t="s">
        <v>83</v>
      </c>
      <c r="L14" s="9" t="s">
        <v>83</v>
      </c>
      <c r="M14" s="9"/>
      <c r="N14" s="9"/>
      <c r="O14" s="9"/>
      <c r="P14" s="9" t="s">
        <v>83</v>
      </c>
      <c r="Q14" s="9" t="s">
        <v>83</v>
      </c>
      <c r="R14" s="9" t="s">
        <v>83</v>
      </c>
      <c r="S14" s="50">
        <v>0</v>
      </c>
    </row>
    <row r="15" spans="1:19" x14ac:dyDescent="0.25">
      <c r="A15" s="22" t="s">
        <v>119</v>
      </c>
      <c r="B15" s="22" t="s">
        <v>91</v>
      </c>
      <c r="C15" s="22" t="s">
        <v>84</v>
      </c>
      <c r="D15" s="22" t="s">
        <v>116</v>
      </c>
      <c r="E15" s="22" t="s">
        <v>82</v>
      </c>
      <c r="F15" s="9" t="s">
        <v>83</v>
      </c>
      <c r="G15" s="9"/>
      <c r="H15" s="9" t="s">
        <v>83</v>
      </c>
      <c r="I15" s="9"/>
      <c r="J15" s="9" t="s">
        <v>83</v>
      </c>
      <c r="K15" s="9" t="s">
        <v>83</v>
      </c>
      <c r="L15" s="9" t="s">
        <v>83</v>
      </c>
      <c r="M15" s="9"/>
      <c r="N15" s="9"/>
      <c r="O15" s="9"/>
      <c r="P15" s="9" t="s">
        <v>83</v>
      </c>
      <c r="Q15" s="9" t="s">
        <v>83</v>
      </c>
      <c r="R15" s="9" t="s">
        <v>83</v>
      </c>
      <c r="S15" s="50">
        <v>0</v>
      </c>
    </row>
    <row r="16" spans="1:19" x14ac:dyDescent="0.25">
      <c r="A16" s="22" t="s">
        <v>122</v>
      </c>
      <c r="B16" s="22" t="s">
        <v>91</v>
      </c>
      <c r="C16" s="22" t="s">
        <v>84</v>
      </c>
      <c r="D16" s="22" t="s">
        <v>123</v>
      </c>
      <c r="E16" s="22" t="s">
        <v>82</v>
      </c>
      <c r="F16" s="9" t="s">
        <v>83</v>
      </c>
      <c r="G16" s="9"/>
      <c r="H16" s="9" t="s">
        <v>83</v>
      </c>
      <c r="I16" s="9"/>
      <c r="J16" s="9" t="s">
        <v>83</v>
      </c>
      <c r="K16" s="9" t="s">
        <v>83</v>
      </c>
      <c r="L16" s="9" t="s">
        <v>83</v>
      </c>
      <c r="M16" s="9" t="s">
        <v>83</v>
      </c>
      <c r="N16" s="9"/>
      <c r="O16" s="9"/>
      <c r="P16" s="9" t="s">
        <v>83</v>
      </c>
      <c r="Q16" s="9" t="s">
        <v>83</v>
      </c>
      <c r="R16" s="9" t="s">
        <v>83</v>
      </c>
      <c r="S16" s="50">
        <v>0</v>
      </c>
    </row>
    <row r="17" spans="1:19" x14ac:dyDescent="0.25">
      <c r="A17" s="22" t="s">
        <v>125</v>
      </c>
      <c r="B17" s="22" t="s">
        <v>80</v>
      </c>
      <c r="C17" s="22" t="s">
        <v>84</v>
      </c>
      <c r="D17" s="22" t="s">
        <v>126</v>
      </c>
      <c r="E17" s="22" t="s">
        <v>103</v>
      </c>
      <c r="F17" s="9" t="s">
        <v>83</v>
      </c>
      <c r="G17" s="9"/>
      <c r="H17" s="9" t="s">
        <v>83</v>
      </c>
      <c r="I17" s="9"/>
      <c r="J17" s="9" t="s">
        <v>83</v>
      </c>
      <c r="K17" s="9" t="s">
        <v>83</v>
      </c>
      <c r="L17" s="9" t="s">
        <v>83</v>
      </c>
      <c r="M17" s="9"/>
      <c r="N17" s="9" t="s">
        <v>83</v>
      </c>
      <c r="O17" s="9"/>
      <c r="P17" s="9" t="s">
        <v>83</v>
      </c>
      <c r="Q17" s="9" t="s">
        <v>83</v>
      </c>
      <c r="R17" s="9" t="s">
        <v>83</v>
      </c>
      <c r="S17" s="50">
        <v>0</v>
      </c>
    </row>
    <row r="18" spans="1:19" x14ac:dyDescent="0.25">
      <c r="A18" s="22" t="s">
        <v>129</v>
      </c>
      <c r="B18" s="22" t="s">
        <v>85</v>
      </c>
      <c r="C18" s="22" t="s">
        <v>84</v>
      </c>
      <c r="D18" s="22" t="s">
        <v>130</v>
      </c>
      <c r="E18" s="22" t="s">
        <v>82</v>
      </c>
      <c r="F18" s="9" t="s">
        <v>83</v>
      </c>
      <c r="G18" s="9"/>
      <c r="H18" s="9" t="s">
        <v>83</v>
      </c>
      <c r="I18" s="9"/>
      <c r="J18" s="9"/>
      <c r="K18" s="9" t="s">
        <v>83</v>
      </c>
      <c r="L18" s="9" t="s">
        <v>83</v>
      </c>
      <c r="M18" s="9"/>
      <c r="N18" s="9"/>
      <c r="O18" s="9"/>
      <c r="P18" s="9" t="s">
        <v>83</v>
      </c>
      <c r="Q18" s="9" t="s">
        <v>83</v>
      </c>
      <c r="R18" s="9" t="s">
        <v>83</v>
      </c>
      <c r="S18" s="50">
        <v>0</v>
      </c>
    </row>
    <row r="19" spans="1:19" x14ac:dyDescent="0.25">
      <c r="A19" s="22" t="s">
        <v>132</v>
      </c>
      <c r="B19" s="22" t="s">
        <v>131</v>
      </c>
      <c r="C19" s="22" t="s">
        <v>84</v>
      </c>
      <c r="D19" s="22" t="s">
        <v>133</v>
      </c>
      <c r="E19" s="22" t="s">
        <v>82</v>
      </c>
      <c r="F19" s="9" t="s">
        <v>83</v>
      </c>
      <c r="G19" s="9"/>
      <c r="H19" s="9" t="s">
        <v>83</v>
      </c>
      <c r="I19" s="9"/>
      <c r="J19" s="9" t="s">
        <v>83</v>
      </c>
      <c r="K19" s="9" t="s">
        <v>83</v>
      </c>
      <c r="L19" s="9" t="s">
        <v>83</v>
      </c>
      <c r="M19" s="9" t="s">
        <v>83</v>
      </c>
      <c r="N19" s="9"/>
      <c r="O19" s="9"/>
      <c r="P19" s="9" t="s">
        <v>83</v>
      </c>
      <c r="Q19" s="9" t="s">
        <v>83</v>
      </c>
      <c r="R19" s="9" t="s">
        <v>83</v>
      </c>
      <c r="S19" s="50">
        <v>0</v>
      </c>
    </row>
    <row r="20" spans="1:19" x14ac:dyDescent="0.25">
      <c r="A20" s="22" t="s">
        <v>134</v>
      </c>
      <c r="B20" s="22" t="s">
        <v>91</v>
      </c>
      <c r="C20" s="22" t="s">
        <v>84</v>
      </c>
      <c r="D20" s="22" t="s">
        <v>135</v>
      </c>
      <c r="E20" s="22" t="s">
        <v>82</v>
      </c>
      <c r="F20" s="9" t="s">
        <v>83</v>
      </c>
      <c r="G20" s="9"/>
      <c r="H20" s="9" t="s">
        <v>83</v>
      </c>
      <c r="I20" s="9"/>
      <c r="J20" s="9" t="s">
        <v>83</v>
      </c>
      <c r="K20" s="9" t="s">
        <v>83</v>
      </c>
      <c r="L20" s="9" t="s">
        <v>83</v>
      </c>
      <c r="M20" s="9" t="s">
        <v>83</v>
      </c>
      <c r="N20" s="9"/>
      <c r="O20" s="9"/>
      <c r="P20" s="9" t="s">
        <v>83</v>
      </c>
      <c r="Q20" s="9" t="s">
        <v>83</v>
      </c>
      <c r="R20" s="9" t="s">
        <v>83</v>
      </c>
      <c r="S20" s="50">
        <v>0</v>
      </c>
    </row>
    <row r="21" spans="1:19" x14ac:dyDescent="0.25">
      <c r="A21" s="22" t="s">
        <v>136</v>
      </c>
      <c r="B21" s="22" t="s">
        <v>91</v>
      </c>
      <c r="C21" s="22" t="s">
        <v>84</v>
      </c>
      <c r="D21" s="22" t="s">
        <v>137</v>
      </c>
      <c r="E21" s="22" t="s">
        <v>82</v>
      </c>
      <c r="F21" s="9" t="s">
        <v>83</v>
      </c>
      <c r="G21" s="9"/>
      <c r="H21" s="9" t="s">
        <v>83</v>
      </c>
      <c r="I21" s="9"/>
      <c r="J21" s="9"/>
      <c r="K21" s="9" t="s">
        <v>83</v>
      </c>
      <c r="L21" s="9" t="s">
        <v>83</v>
      </c>
      <c r="M21" s="9" t="s">
        <v>83</v>
      </c>
      <c r="N21" s="9"/>
      <c r="O21" s="9"/>
      <c r="P21" s="9" t="s">
        <v>83</v>
      </c>
      <c r="Q21" s="9" t="s">
        <v>83</v>
      </c>
      <c r="R21" s="9" t="s">
        <v>83</v>
      </c>
      <c r="S21" s="50">
        <v>0</v>
      </c>
    </row>
    <row r="22" spans="1:19" x14ac:dyDescent="0.25">
      <c r="A22" s="22" t="s">
        <v>138</v>
      </c>
      <c r="B22" s="22" t="s">
        <v>91</v>
      </c>
      <c r="C22" s="22" t="s">
        <v>84</v>
      </c>
      <c r="D22" s="22" t="s">
        <v>139</v>
      </c>
      <c r="E22" s="22" t="s">
        <v>82</v>
      </c>
      <c r="F22" s="9" t="s">
        <v>83</v>
      </c>
      <c r="G22" s="9"/>
      <c r="H22" s="9" t="s">
        <v>83</v>
      </c>
      <c r="I22" s="9" t="s">
        <v>83</v>
      </c>
      <c r="J22" s="9"/>
      <c r="K22" s="9" t="s">
        <v>83</v>
      </c>
      <c r="L22" s="9" t="s">
        <v>83</v>
      </c>
      <c r="M22" s="9" t="s">
        <v>83</v>
      </c>
      <c r="N22" s="9"/>
      <c r="O22" s="9"/>
      <c r="P22" s="9" t="s">
        <v>83</v>
      </c>
      <c r="Q22" s="9" t="s">
        <v>83</v>
      </c>
      <c r="R22" s="9" t="s">
        <v>83</v>
      </c>
      <c r="S22" s="50">
        <v>0</v>
      </c>
    </row>
    <row r="23" spans="1:19" x14ac:dyDescent="0.25">
      <c r="A23" s="22" t="s">
        <v>140</v>
      </c>
      <c r="B23" s="22" t="s">
        <v>91</v>
      </c>
      <c r="C23" s="22" t="s">
        <v>84</v>
      </c>
      <c r="D23" s="22" t="s">
        <v>141</v>
      </c>
      <c r="E23" s="22" t="s">
        <v>82</v>
      </c>
      <c r="F23" s="9" t="s">
        <v>83</v>
      </c>
      <c r="G23" s="9"/>
      <c r="H23" s="9" t="s">
        <v>83</v>
      </c>
      <c r="I23" s="9"/>
      <c r="J23" s="9" t="s">
        <v>83</v>
      </c>
      <c r="K23" s="9" t="s">
        <v>83</v>
      </c>
      <c r="L23" s="9" t="s">
        <v>83</v>
      </c>
      <c r="M23" s="9"/>
      <c r="N23" s="9"/>
      <c r="O23" s="9"/>
      <c r="P23" s="9" t="s">
        <v>83</v>
      </c>
      <c r="Q23" s="9" t="s">
        <v>83</v>
      </c>
      <c r="R23" s="9" t="s">
        <v>83</v>
      </c>
      <c r="S23" s="50">
        <v>0</v>
      </c>
    </row>
    <row r="24" spans="1:19" x14ac:dyDescent="0.25">
      <c r="A24" s="22" t="s">
        <v>142</v>
      </c>
      <c r="B24" s="22" t="s">
        <v>91</v>
      </c>
      <c r="C24" s="22" t="s">
        <v>84</v>
      </c>
      <c r="D24" s="22" t="s">
        <v>143</v>
      </c>
      <c r="E24" s="22" t="s">
        <v>82</v>
      </c>
      <c r="F24" s="9" t="s">
        <v>83</v>
      </c>
      <c r="G24" s="9"/>
      <c r="H24" s="9" t="s">
        <v>83</v>
      </c>
      <c r="I24" s="9" t="s">
        <v>83</v>
      </c>
      <c r="J24" s="9"/>
      <c r="K24" s="9" t="s">
        <v>83</v>
      </c>
      <c r="L24" s="9" t="s">
        <v>83</v>
      </c>
      <c r="M24" s="9" t="s">
        <v>83</v>
      </c>
      <c r="N24" s="9"/>
      <c r="O24" s="9"/>
      <c r="P24" s="9" t="s">
        <v>83</v>
      </c>
      <c r="Q24" s="9" t="s">
        <v>83</v>
      </c>
      <c r="R24" s="9" t="s">
        <v>83</v>
      </c>
      <c r="S24" s="50">
        <v>0</v>
      </c>
    </row>
    <row r="25" spans="1:19" x14ac:dyDescent="0.25">
      <c r="A25" s="22" t="s">
        <v>144</v>
      </c>
      <c r="B25" s="22" t="s">
        <v>91</v>
      </c>
      <c r="C25" s="22" t="s">
        <v>84</v>
      </c>
      <c r="D25" s="22" t="s">
        <v>145</v>
      </c>
      <c r="E25" s="22" t="s">
        <v>82</v>
      </c>
      <c r="F25" s="9" t="s">
        <v>83</v>
      </c>
      <c r="G25" s="9"/>
      <c r="H25" s="9" t="s">
        <v>83</v>
      </c>
      <c r="I25" s="9" t="s">
        <v>83</v>
      </c>
      <c r="J25" s="9"/>
      <c r="K25" s="9" t="s">
        <v>83</v>
      </c>
      <c r="L25" s="9" t="s">
        <v>83</v>
      </c>
      <c r="M25" s="9" t="s">
        <v>83</v>
      </c>
      <c r="N25" s="9"/>
      <c r="O25" s="9"/>
      <c r="P25" s="9" t="s">
        <v>83</v>
      </c>
      <c r="Q25" s="9" t="s">
        <v>83</v>
      </c>
      <c r="R25" s="9" t="s">
        <v>83</v>
      </c>
      <c r="S25" s="50">
        <v>0</v>
      </c>
    </row>
    <row r="26" spans="1:19" x14ac:dyDescent="0.25">
      <c r="A26" s="22" t="s">
        <v>146</v>
      </c>
      <c r="B26" s="22" t="s">
        <v>91</v>
      </c>
      <c r="C26" s="22" t="s">
        <v>84</v>
      </c>
      <c r="D26" s="22" t="s">
        <v>147</v>
      </c>
      <c r="E26" s="22" t="s">
        <v>82</v>
      </c>
      <c r="F26" s="9" t="s">
        <v>83</v>
      </c>
      <c r="G26" s="9" t="s">
        <v>148</v>
      </c>
      <c r="H26" s="9" t="s">
        <v>83</v>
      </c>
      <c r="I26" s="9" t="s">
        <v>83</v>
      </c>
      <c r="J26" s="9"/>
      <c r="K26" s="9" t="s">
        <v>83</v>
      </c>
      <c r="L26" s="9" t="s">
        <v>83</v>
      </c>
      <c r="M26" s="9" t="s">
        <v>83</v>
      </c>
      <c r="N26" s="9"/>
      <c r="O26" s="9"/>
      <c r="P26" s="9" t="s">
        <v>83</v>
      </c>
      <c r="Q26" s="9" t="s">
        <v>83</v>
      </c>
      <c r="R26" s="9" t="s">
        <v>83</v>
      </c>
      <c r="S26" s="50">
        <v>0</v>
      </c>
    </row>
    <row r="27" spans="1:19" x14ac:dyDescent="0.25">
      <c r="A27" s="22" t="s">
        <v>149</v>
      </c>
      <c r="B27" s="22" t="s">
        <v>91</v>
      </c>
      <c r="C27" s="22" t="s">
        <v>84</v>
      </c>
      <c r="D27" s="22" t="s">
        <v>150</v>
      </c>
      <c r="E27" s="22" t="s">
        <v>82</v>
      </c>
      <c r="F27" s="9" t="s">
        <v>83</v>
      </c>
      <c r="G27" s="9"/>
      <c r="H27" s="9" t="s">
        <v>83</v>
      </c>
      <c r="I27" s="9"/>
      <c r="J27" s="9" t="s">
        <v>83</v>
      </c>
      <c r="K27" s="9" t="s">
        <v>83</v>
      </c>
      <c r="L27" s="9" t="s">
        <v>83</v>
      </c>
      <c r="M27" s="9" t="s">
        <v>83</v>
      </c>
      <c r="N27" s="9"/>
      <c r="O27" s="9"/>
      <c r="P27" s="9" t="s">
        <v>83</v>
      </c>
      <c r="Q27" s="9" t="s">
        <v>83</v>
      </c>
      <c r="R27" s="9" t="s">
        <v>83</v>
      </c>
      <c r="S27" s="50">
        <v>0</v>
      </c>
    </row>
    <row r="28" spans="1:19" x14ac:dyDescent="0.25">
      <c r="A28" s="22" t="s">
        <v>151</v>
      </c>
      <c r="B28" s="22" t="s">
        <v>91</v>
      </c>
      <c r="C28" s="22" t="s">
        <v>84</v>
      </c>
      <c r="D28" s="22" t="s">
        <v>152</v>
      </c>
      <c r="E28" s="22" t="s">
        <v>82</v>
      </c>
      <c r="F28" s="9" t="s">
        <v>83</v>
      </c>
      <c r="G28" s="9"/>
      <c r="H28" s="9" t="s">
        <v>83</v>
      </c>
      <c r="I28" s="9" t="s">
        <v>83</v>
      </c>
      <c r="J28" s="9"/>
      <c r="K28" s="9" t="s">
        <v>83</v>
      </c>
      <c r="L28" s="9" t="s">
        <v>83</v>
      </c>
      <c r="M28" s="9" t="s">
        <v>83</v>
      </c>
      <c r="N28" s="9"/>
      <c r="O28" s="9"/>
      <c r="P28" s="9" t="s">
        <v>83</v>
      </c>
      <c r="Q28" s="9" t="s">
        <v>83</v>
      </c>
      <c r="R28" s="9" t="s">
        <v>83</v>
      </c>
      <c r="S28" s="50">
        <v>0</v>
      </c>
    </row>
    <row r="29" spans="1:19" x14ac:dyDescent="0.25">
      <c r="A29" s="22" t="s">
        <v>153</v>
      </c>
      <c r="B29" s="22" t="s">
        <v>91</v>
      </c>
      <c r="C29" s="22" t="s">
        <v>84</v>
      </c>
      <c r="D29" s="22" t="s">
        <v>154</v>
      </c>
      <c r="E29" s="22" t="s">
        <v>82</v>
      </c>
      <c r="F29" s="9" t="s">
        <v>83</v>
      </c>
      <c r="G29" s="9"/>
      <c r="H29" s="9" t="s">
        <v>83</v>
      </c>
      <c r="I29" s="9"/>
      <c r="J29" s="9"/>
      <c r="K29" s="9" t="s">
        <v>83</v>
      </c>
      <c r="L29" s="9" t="s">
        <v>83</v>
      </c>
      <c r="M29" s="9" t="s">
        <v>83</v>
      </c>
      <c r="N29" s="9"/>
      <c r="O29" s="9"/>
      <c r="P29" s="9" t="s">
        <v>83</v>
      </c>
      <c r="Q29" s="9" t="s">
        <v>83</v>
      </c>
      <c r="R29" s="9" t="s">
        <v>83</v>
      </c>
      <c r="S29" s="50">
        <v>0</v>
      </c>
    </row>
    <row r="30" spans="1:19" x14ac:dyDescent="0.25">
      <c r="A30" s="22" t="s">
        <v>155</v>
      </c>
      <c r="B30" s="22" t="s">
        <v>91</v>
      </c>
      <c r="C30" s="22" t="s">
        <v>84</v>
      </c>
      <c r="D30" s="22" t="s">
        <v>156</v>
      </c>
      <c r="E30" s="22" t="s">
        <v>82</v>
      </c>
      <c r="F30" s="9" t="s">
        <v>83</v>
      </c>
      <c r="G30" s="9"/>
      <c r="H30" s="9" t="s">
        <v>83</v>
      </c>
      <c r="I30" s="9" t="s">
        <v>83</v>
      </c>
      <c r="J30" s="9"/>
      <c r="K30" s="9" t="s">
        <v>83</v>
      </c>
      <c r="L30" s="9" t="s">
        <v>83</v>
      </c>
      <c r="M30" s="9" t="s">
        <v>83</v>
      </c>
      <c r="N30" s="9"/>
      <c r="O30" s="9"/>
      <c r="P30" s="9" t="s">
        <v>83</v>
      </c>
      <c r="Q30" s="9" t="s">
        <v>83</v>
      </c>
      <c r="R30" s="9" t="s">
        <v>83</v>
      </c>
      <c r="S30" s="50">
        <v>0</v>
      </c>
    </row>
    <row r="31" spans="1:19" x14ac:dyDescent="0.25">
      <c r="A31" s="22" t="s">
        <v>159</v>
      </c>
      <c r="B31" s="22" t="s">
        <v>85</v>
      </c>
      <c r="C31" s="22" t="s">
        <v>84</v>
      </c>
      <c r="D31" s="22" t="s">
        <v>160</v>
      </c>
      <c r="E31" s="22" t="s">
        <v>82</v>
      </c>
      <c r="F31" s="9" t="s">
        <v>83</v>
      </c>
      <c r="G31" s="9"/>
      <c r="H31" s="9" t="s">
        <v>83</v>
      </c>
      <c r="I31" s="9"/>
      <c r="J31" s="9"/>
      <c r="K31" s="9" t="s">
        <v>83</v>
      </c>
      <c r="L31" s="9" t="s">
        <v>83</v>
      </c>
      <c r="M31" s="9" t="s">
        <v>83</v>
      </c>
      <c r="N31" s="9"/>
      <c r="O31" s="9"/>
      <c r="P31" s="9" t="s">
        <v>83</v>
      </c>
      <c r="Q31" s="9" t="s">
        <v>83</v>
      </c>
      <c r="R31" s="9" t="s">
        <v>83</v>
      </c>
      <c r="S31" s="50">
        <v>0</v>
      </c>
    </row>
    <row r="32" spans="1:19" x14ac:dyDescent="0.25">
      <c r="A32" s="22" t="s">
        <v>164</v>
      </c>
      <c r="B32" s="22" t="s">
        <v>131</v>
      </c>
      <c r="C32" s="22" t="s">
        <v>84</v>
      </c>
      <c r="D32" s="22" t="s">
        <v>165</v>
      </c>
      <c r="E32" s="22" t="s">
        <v>82</v>
      </c>
      <c r="F32" s="9" t="s">
        <v>83</v>
      </c>
      <c r="G32" s="9"/>
      <c r="H32" s="9" t="s">
        <v>83</v>
      </c>
      <c r="I32" s="9"/>
      <c r="J32" s="9" t="s">
        <v>83</v>
      </c>
      <c r="K32" s="9" t="s">
        <v>83</v>
      </c>
      <c r="L32" s="9" t="s">
        <v>83</v>
      </c>
      <c r="M32" s="9"/>
      <c r="N32" s="9"/>
      <c r="O32" s="9"/>
      <c r="P32" s="9" t="s">
        <v>83</v>
      </c>
      <c r="Q32" s="9" t="s">
        <v>83</v>
      </c>
      <c r="R32" s="9" t="s">
        <v>83</v>
      </c>
      <c r="S32" s="50">
        <v>0</v>
      </c>
    </row>
    <row r="33" spans="1:19" x14ac:dyDescent="0.25">
      <c r="A33" s="22" t="s">
        <v>167</v>
      </c>
      <c r="B33" s="22" t="s">
        <v>91</v>
      </c>
      <c r="C33" s="22" t="s">
        <v>84</v>
      </c>
      <c r="D33" s="22" t="s">
        <v>166</v>
      </c>
      <c r="E33" s="22" t="s">
        <v>82</v>
      </c>
      <c r="F33" s="9" t="s">
        <v>83</v>
      </c>
      <c r="G33" s="9"/>
      <c r="H33" s="9" t="s">
        <v>83</v>
      </c>
      <c r="I33" s="9"/>
      <c r="J33" s="9" t="s">
        <v>83</v>
      </c>
      <c r="K33" s="9" t="s">
        <v>83</v>
      </c>
      <c r="L33" s="9" t="s">
        <v>83</v>
      </c>
      <c r="M33" s="9" t="s">
        <v>83</v>
      </c>
      <c r="N33" s="9"/>
      <c r="O33" s="9"/>
      <c r="P33" s="9" t="s">
        <v>83</v>
      </c>
      <c r="Q33" s="9" t="s">
        <v>83</v>
      </c>
      <c r="R33" s="9" t="s">
        <v>83</v>
      </c>
      <c r="S33" s="50">
        <v>0</v>
      </c>
    </row>
    <row r="34" spans="1:19" x14ac:dyDescent="0.25">
      <c r="A34" s="22" t="s">
        <v>169</v>
      </c>
      <c r="B34" s="22" t="s">
        <v>91</v>
      </c>
      <c r="C34" s="22" t="s">
        <v>84</v>
      </c>
      <c r="D34" s="22" t="s">
        <v>166</v>
      </c>
      <c r="E34" s="22" t="s">
        <v>82</v>
      </c>
      <c r="F34" s="9" t="s">
        <v>83</v>
      </c>
      <c r="G34" s="9"/>
      <c r="H34" s="9"/>
      <c r="I34" s="9"/>
      <c r="J34" s="9" t="s">
        <v>83</v>
      </c>
      <c r="K34" s="9" t="s">
        <v>83</v>
      </c>
      <c r="L34" s="9" t="s">
        <v>83</v>
      </c>
      <c r="M34" s="9"/>
      <c r="N34" s="9"/>
      <c r="O34" s="9"/>
      <c r="P34" s="9" t="s">
        <v>83</v>
      </c>
      <c r="Q34" s="9" t="s">
        <v>83</v>
      </c>
      <c r="R34" s="9" t="s">
        <v>83</v>
      </c>
      <c r="S34" s="50">
        <v>0</v>
      </c>
    </row>
    <row r="35" spans="1:19" x14ac:dyDescent="0.25">
      <c r="A35" s="22" t="s">
        <v>170</v>
      </c>
      <c r="B35" s="22" t="s">
        <v>91</v>
      </c>
      <c r="C35" s="22" t="s">
        <v>84</v>
      </c>
      <c r="D35" s="22" t="s">
        <v>171</v>
      </c>
      <c r="E35" s="22" t="s">
        <v>82</v>
      </c>
      <c r="F35" s="9" t="s">
        <v>83</v>
      </c>
      <c r="G35" s="9"/>
      <c r="H35" s="9" t="s">
        <v>83</v>
      </c>
      <c r="I35" s="9"/>
      <c r="J35" s="9"/>
      <c r="K35" s="9" t="s">
        <v>83</v>
      </c>
      <c r="L35" s="9" t="s">
        <v>83</v>
      </c>
      <c r="M35" s="9"/>
      <c r="N35" s="9"/>
      <c r="O35" s="9"/>
      <c r="P35" s="9" t="s">
        <v>83</v>
      </c>
      <c r="Q35" s="9" t="s">
        <v>83</v>
      </c>
      <c r="R35" s="9" t="s">
        <v>83</v>
      </c>
      <c r="S35" s="50">
        <v>0</v>
      </c>
    </row>
    <row r="36" spans="1:19" x14ac:dyDescent="0.25">
      <c r="A36" s="22" t="s">
        <v>172</v>
      </c>
      <c r="B36" s="22" t="s">
        <v>91</v>
      </c>
      <c r="C36" s="22" t="s">
        <v>84</v>
      </c>
      <c r="D36" s="22" t="s">
        <v>173</v>
      </c>
      <c r="E36" s="22" t="s">
        <v>82</v>
      </c>
      <c r="F36" s="9" t="s">
        <v>83</v>
      </c>
      <c r="G36" s="9"/>
      <c r="H36" s="9" t="s">
        <v>83</v>
      </c>
      <c r="I36" s="9"/>
      <c r="J36" s="9"/>
      <c r="K36" s="9" t="s">
        <v>83</v>
      </c>
      <c r="L36" s="9" t="s">
        <v>83</v>
      </c>
      <c r="M36" s="9" t="s">
        <v>83</v>
      </c>
      <c r="N36" s="9"/>
      <c r="O36" s="9"/>
      <c r="P36" s="9" t="s">
        <v>83</v>
      </c>
      <c r="Q36" s="9" t="s">
        <v>83</v>
      </c>
      <c r="R36" s="9" t="s">
        <v>83</v>
      </c>
      <c r="S36" s="50">
        <v>0</v>
      </c>
    </row>
    <row r="37" spans="1:19" x14ac:dyDescent="0.25">
      <c r="A37" s="22" t="s">
        <v>174</v>
      </c>
      <c r="B37" s="22" t="s">
        <v>91</v>
      </c>
      <c r="C37" s="22" t="s">
        <v>84</v>
      </c>
      <c r="D37" s="22" t="s">
        <v>175</v>
      </c>
      <c r="E37" s="22" t="s">
        <v>82</v>
      </c>
      <c r="F37" s="9" t="s">
        <v>83</v>
      </c>
      <c r="G37" s="9"/>
      <c r="H37" s="9" t="s">
        <v>83</v>
      </c>
      <c r="I37" s="9"/>
      <c r="J37" s="9" t="s">
        <v>83</v>
      </c>
      <c r="K37" s="9" t="s">
        <v>83</v>
      </c>
      <c r="L37" s="9" t="s">
        <v>83</v>
      </c>
      <c r="M37" s="9" t="s">
        <v>83</v>
      </c>
      <c r="N37" s="9"/>
      <c r="O37" s="9"/>
      <c r="P37" s="9" t="s">
        <v>83</v>
      </c>
      <c r="Q37" s="9" t="s">
        <v>83</v>
      </c>
      <c r="R37" s="9" t="s">
        <v>83</v>
      </c>
      <c r="S37" s="50">
        <v>0</v>
      </c>
    </row>
    <row r="38" spans="1:19" x14ac:dyDescent="0.25">
      <c r="A38" s="22" t="s">
        <v>176</v>
      </c>
      <c r="B38" s="22" t="s">
        <v>91</v>
      </c>
      <c r="C38" s="22" t="s">
        <v>84</v>
      </c>
      <c r="D38" s="22" t="s">
        <v>177</v>
      </c>
      <c r="E38" s="22" t="s">
        <v>82</v>
      </c>
      <c r="F38" s="9" t="s">
        <v>83</v>
      </c>
      <c r="G38" s="9"/>
      <c r="H38" s="9" t="s">
        <v>83</v>
      </c>
      <c r="I38" s="9"/>
      <c r="J38" s="9"/>
      <c r="K38" s="9" t="s">
        <v>83</v>
      </c>
      <c r="L38" s="9" t="s">
        <v>83</v>
      </c>
      <c r="M38" s="9" t="s">
        <v>83</v>
      </c>
      <c r="N38" s="9"/>
      <c r="O38" s="9"/>
      <c r="P38" s="9" t="s">
        <v>83</v>
      </c>
      <c r="Q38" s="9" t="s">
        <v>83</v>
      </c>
      <c r="R38" s="9" t="s">
        <v>83</v>
      </c>
      <c r="S38" s="50">
        <v>0</v>
      </c>
    </row>
    <row r="39" spans="1:19" x14ac:dyDescent="0.25">
      <c r="A39" s="22" t="s">
        <v>178</v>
      </c>
      <c r="B39" s="22" t="s">
        <v>91</v>
      </c>
      <c r="C39" s="22" t="s">
        <v>84</v>
      </c>
      <c r="D39" s="22" t="s">
        <v>179</v>
      </c>
      <c r="E39" s="22" t="s">
        <v>82</v>
      </c>
      <c r="F39" s="9" t="s">
        <v>83</v>
      </c>
      <c r="G39" s="9"/>
      <c r="H39" s="9" t="s">
        <v>83</v>
      </c>
      <c r="I39" s="9"/>
      <c r="J39" s="9"/>
      <c r="K39" s="9" t="s">
        <v>83</v>
      </c>
      <c r="L39" s="9" t="s">
        <v>83</v>
      </c>
      <c r="M39" s="9" t="s">
        <v>83</v>
      </c>
      <c r="N39" s="9"/>
      <c r="O39" s="9"/>
      <c r="P39" s="9" t="s">
        <v>83</v>
      </c>
      <c r="Q39" s="9" t="s">
        <v>83</v>
      </c>
      <c r="R39" s="9" t="s">
        <v>83</v>
      </c>
      <c r="S39" s="50">
        <v>0</v>
      </c>
    </row>
    <row r="40" spans="1:19" x14ac:dyDescent="0.25">
      <c r="A40" s="22" t="s">
        <v>180</v>
      </c>
      <c r="B40" s="22" t="s">
        <v>91</v>
      </c>
      <c r="C40" s="22" t="s">
        <v>84</v>
      </c>
      <c r="D40" s="22" t="s">
        <v>181</v>
      </c>
      <c r="E40" s="22" t="s">
        <v>82</v>
      </c>
      <c r="F40" s="9" t="s">
        <v>83</v>
      </c>
      <c r="G40" s="9"/>
      <c r="H40" s="9" t="s">
        <v>83</v>
      </c>
      <c r="I40" s="9"/>
      <c r="J40" s="9" t="s">
        <v>83</v>
      </c>
      <c r="K40" s="9" t="s">
        <v>83</v>
      </c>
      <c r="L40" s="9" t="s">
        <v>83</v>
      </c>
      <c r="M40" s="9" t="s">
        <v>83</v>
      </c>
      <c r="N40" s="9"/>
      <c r="O40" s="9"/>
      <c r="P40" s="9" t="s">
        <v>83</v>
      </c>
      <c r="Q40" s="9" t="s">
        <v>83</v>
      </c>
      <c r="R40" s="9" t="s">
        <v>83</v>
      </c>
      <c r="S40" s="50">
        <v>0</v>
      </c>
    </row>
    <row r="41" spans="1:19" x14ac:dyDescent="0.25">
      <c r="A41" s="22" t="s">
        <v>182</v>
      </c>
      <c r="B41" s="22" t="s">
        <v>91</v>
      </c>
      <c r="C41" s="22" t="s">
        <v>84</v>
      </c>
      <c r="D41" s="22" t="s">
        <v>183</v>
      </c>
      <c r="E41" s="22" t="s">
        <v>82</v>
      </c>
      <c r="F41" s="9" t="s">
        <v>83</v>
      </c>
      <c r="G41" s="9"/>
      <c r="H41" s="9" t="s">
        <v>83</v>
      </c>
      <c r="I41" s="9"/>
      <c r="J41" s="9" t="s">
        <v>83</v>
      </c>
      <c r="K41" s="9" t="s">
        <v>83</v>
      </c>
      <c r="L41" s="9" t="s">
        <v>83</v>
      </c>
      <c r="M41" s="9" t="s">
        <v>83</v>
      </c>
      <c r="N41" s="9"/>
      <c r="O41" s="9"/>
      <c r="P41" s="9" t="s">
        <v>83</v>
      </c>
      <c r="Q41" s="9" t="s">
        <v>83</v>
      </c>
      <c r="R41" s="9" t="s">
        <v>83</v>
      </c>
      <c r="S41" s="50">
        <v>0</v>
      </c>
    </row>
    <row r="42" spans="1:19" x14ac:dyDescent="0.25">
      <c r="A42" s="22" t="s">
        <v>184</v>
      </c>
      <c r="B42" s="22" t="s">
        <v>91</v>
      </c>
      <c r="C42" s="22" t="s">
        <v>84</v>
      </c>
      <c r="D42" s="22" t="s">
        <v>185</v>
      </c>
      <c r="E42" s="22" t="s">
        <v>82</v>
      </c>
      <c r="F42" s="9" t="s">
        <v>83</v>
      </c>
      <c r="G42" s="9"/>
      <c r="H42" s="9" t="s">
        <v>83</v>
      </c>
      <c r="I42" s="9"/>
      <c r="J42" s="9" t="s">
        <v>83</v>
      </c>
      <c r="K42" s="9" t="s">
        <v>83</v>
      </c>
      <c r="L42" s="9" t="s">
        <v>83</v>
      </c>
      <c r="M42" s="9" t="s">
        <v>83</v>
      </c>
      <c r="N42" s="9"/>
      <c r="O42" s="9"/>
      <c r="P42" s="9" t="s">
        <v>83</v>
      </c>
      <c r="Q42" s="9" t="s">
        <v>83</v>
      </c>
      <c r="R42" s="9" t="s">
        <v>83</v>
      </c>
      <c r="S42" s="50">
        <v>0</v>
      </c>
    </row>
    <row r="43" spans="1:19" x14ac:dyDescent="0.25">
      <c r="A43" s="22" t="s">
        <v>186</v>
      </c>
      <c r="B43" s="22" t="s">
        <v>85</v>
      </c>
      <c r="C43" s="22" t="s">
        <v>84</v>
      </c>
      <c r="D43" s="22" t="s">
        <v>187</v>
      </c>
      <c r="E43" s="22" t="s">
        <v>82</v>
      </c>
      <c r="F43" s="9" t="s">
        <v>83</v>
      </c>
      <c r="G43" s="9"/>
      <c r="H43" s="9" t="s">
        <v>83</v>
      </c>
      <c r="I43" s="9"/>
      <c r="J43" s="9" t="s">
        <v>83</v>
      </c>
      <c r="K43" s="9" t="s">
        <v>83</v>
      </c>
      <c r="L43" s="9" t="s">
        <v>83</v>
      </c>
      <c r="M43" s="9"/>
      <c r="N43" s="9"/>
      <c r="O43" s="9"/>
      <c r="P43" s="9" t="s">
        <v>83</v>
      </c>
      <c r="Q43" s="9" t="s">
        <v>83</v>
      </c>
      <c r="R43" s="9" t="s">
        <v>83</v>
      </c>
      <c r="S43" s="50">
        <v>0</v>
      </c>
    </row>
    <row r="44" spans="1:19" x14ac:dyDescent="0.25">
      <c r="A44" s="22" t="s">
        <v>188</v>
      </c>
      <c r="B44" s="22" t="s">
        <v>85</v>
      </c>
      <c r="C44" s="22" t="s">
        <v>84</v>
      </c>
      <c r="D44" s="22" t="s">
        <v>189</v>
      </c>
      <c r="E44" s="22" t="s">
        <v>82</v>
      </c>
      <c r="F44" s="9" t="s">
        <v>83</v>
      </c>
      <c r="G44" s="9"/>
      <c r="H44" s="9"/>
      <c r="I44" s="9"/>
      <c r="J44" s="9" t="s">
        <v>83</v>
      </c>
      <c r="K44" s="9" t="s">
        <v>83</v>
      </c>
      <c r="L44" s="9" t="s">
        <v>83</v>
      </c>
      <c r="M44" s="9"/>
      <c r="N44" s="9"/>
      <c r="O44" s="9"/>
      <c r="P44" s="9" t="s">
        <v>83</v>
      </c>
      <c r="Q44" s="9" t="s">
        <v>83</v>
      </c>
      <c r="R44" s="9" t="s">
        <v>83</v>
      </c>
      <c r="S44" s="50">
        <v>0</v>
      </c>
    </row>
    <row r="45" spans="1:19" x14ac:dyDescent="0.25">
      <c r="A45" s="22" t="s">
        <v>194</v>
      </c>
      <c r="B45" s="22" t="s">
        <v>80</v>
      </c>
      <c r="C45" s="22" t="s">
        <v>84</v>
      </c>
      <c r="D45" s="22" t="s">
        <v>195</v>
      </c>
      <c r="E45" s="22" t="s">
        <v>82</v>
      </c>
      <c r="F45" s="9" t="s">
        <v>83</v>
      </c>
      <c r="G45" s="9"/>
      <c r="H45" s="9" t="s">
        <v>83</v>
      </c>
      <c r="I45" s="9"/>
      <c r="J45" s="9" t="s">
        <v>83</v>
      </c>
      <c r="K45" s="9" t="s">
        <v>83</v>
      </c>
      <c r="L45" s="9" t="s">
        <v>83</v>
      </c>
      <c r="M45" s="9"/>
      <c r="N45" s="9" t="s">
        <v>83</v>
      </c>
      <c r="O45" s="9"/>
      <c r="P45" s="9" t="s">
        <v>83</v>
      </c>
      <c r="Q45" s="9" t="s">
        <v>83</v>
      </c>
      <c r="R45" s="9" t="s">
        <v>83</v>
      </c>
      <c r="S45" s="50">
        <v>0</v>
      </c>
    </row>
    <row r="46" spans="1:19" x14ac:dyDescent="0.25">
      <c r="A46" s="22" t="s">
        <v>202</v>
      </c>
      <c r="B46" s="22" t="s">
        <v>85</v>
      </c>
      <c r="C46" s="22" t="s">
        <v>84</v>
      </c>
      <c r="D46" s="22" t="s">
        <v>203</v>
      </c>
      <c r="E46" s="22" t="s">
        <v>82</v>
      </c>
      <c r="F46" s="9" t="s">
        <v>83</v>
      </c>
      <c r="G46" s="9" t="s">
        <v>148</v>
      </c>
      <c r="H46" s="9" t="s">
        <v>83</v>
      </c>
      <c r="I46" s="9"/>
      <c r="J46" s="9"/>
      <c r="K46" s="9" t="s">
        <v>83</v>
      </c>
      <c r="L46" s="9" t="s">
        <v>83</v>
      </c>
      <c r="M46" s="9"/>
      <c r="N46" s="9"/>
      <c r="O46" s="9"/>
      <c r="P46" s="9" t="s">
        <v>83</v>
      </c>
      <c r="Q46" s="9" t="s">
        <v>83</v>
      </c>
      <c r="R46" s="9" t="s">
        <v>83</v>
      </c>
      <c r="S46" s="50">
        <v>0</v>
      </c>
    </row>
    <row r="47" spans="1:19" x14ac:dyDescent="0.25">
      <c r="A47" s="22" t="s">
        <v>204</v>
      </c>
      <c r="B47" s="22" t="s">
        <v>80</v>
      </c>
      <c r="C47" s="22" t="s">
        <v>81</v>
      </c>
      <c r="D47" s="22" t="s">
        <v>205</v>
      </c>
      <c r="E47" s="22" t="s">
        <v>82</v>
      </c>
      <c r="F47" s="9" t="s">
        <v>83</v>
      </c>
      <c r="G47" s="9"/>
      <c r="H47" s="9" t="s">
        <v>83</v>
      </c>
      <c r="I47" s="9" t="s">
        <v>83</v>
      </c>
      <c r="J47" s="9"/>
      <c r="K47" s="9" t="s">
        <v>83</v>
      </c>
      <c r="L47" s="9" t="s">
        <v>83</v>
      </c>
      <c r="M47" s="9"/>
      <c r="N47" s="9" t="s">
        <v>83</v>
      </c>
      <c r="O47" s="9"/>
      <c r="P47" s="9" t="s">
        <v>83</v>
      </c>
      <c r="Q47" s="9" t="s">
        <v>83</v>
      </c>
      <c r="R47" s="9" t="s">
        <v>83</v>
      </c>
      <c r="S47" s="50">
        <v>0</v>
      </c>
    </row>
    <row r="48" spans="1:19" x14ac:dyDescent="0.25">
      <c r="A48" s="22" t="s">
        <v>206</v>
      </c>
      <c r="B48" s="22" t="s">
        <v>85</v>
      </c>
      <c r="C48" s="22" t="s">
        <v>84</v>
      </c>
      <c r="D48" s="22" t="s">
        <v>207</v>
      </c>
      <c r="E48" s="22" t="s">
        <v>82</v>
      </c>
      <c r="F48" s="9" t="s">
        <v>83</v>
      </c>
      <c r="G48" s="9"/>
      <c r="H48" s="9" t="s">
        <v>83</v>
      </c>
      <c r="I48" s="9"/>
      <c r="J48" s="9"/>
      <c r="K48" s="9" t="s">
        <v>83</v>
      </c>
      <c r="L48" s="9" t="s">
        <v>83</v>
      </c>
      <c r="M48" s="9"/>
      <c r="N48" s="9"/>
      <c r="O48" s="9"/>
      <c r="P48" s="9" t="s">
        <v>83</v>
      </c>
      <c r="Q48" s="9" t="s">
        <v>83</v>
      </c>
      <c r="R48" s="9" t="s">
        <v>83</v>
      </c>
      <c r="S48" s="50">
        <v>0</v>
      </c>
    </row>
    <row r="49" spans="1:19" x14ac:dyDescent="0.25">
      <c r="A49" s="22" t="s">
        <v>208</v>
      </c>
      <c r="B49" s="22" t="s">
        <v>80</v>
      </c>
      <c r="C49" s="22" t="s">
        <v>84</v>
      </c>
      <c r="D49" s="22" t="s">
        <v>209</v>
      </c>
      <c r="E49" s="22" t="s">
        <v>103</v>
      </c>
      <c r="F49" s="9" t="s">
        <v>83</v>
      </c>
      <c r="G49" s="9"/>
      <c r="H49" s="9" t="s">
        <v>83</v>
      </c>
      <c r="I49" s="9"/>
      <c r="J49" s="9"/>
      <c r="K49" s="9" t="s">
        <v>83</v>
      </c>
      <c r="L49" s="9" t="s">
        <v>83</v>
      </c>
      <c r="M49" s="9"/>
      <c r="N49" s="9" t="s">
        <v>83</v>
      </c>
      <c r="O49" s="9"/>
      <c r="P49" s="9" t="s">
        <v>83</v>
      </c>
      <c r="Q49" s="9" t="s">
        <v>83</v>
      </c>
      <c r="R49" s="9" t="s">
        <v>83</v>
      </c>
      <c r="S49" s="50">
        <v>0</v>
      </c>
    </row>
    <row r="50" spans="1:19" s="10" customFormat="1" x14ac:dyDescent="0.25">
      <c r="A50" s="27">
        <v>357</v>
      </c>
      <c r="B50" s="27" t="s">
        <v>99</v>
      </c>
      <c r="C50" s="27" t="s">
        <v>84</v>
      </c>
      <c r="D50" s="27" t="s">
        <v>212</v>
      </c>
      <c r="E50" s="27" t="s">
        <v>82</v>
      </c>
      <c r="F50" s="28" t="s">
        <v>83</v>
      </c>
      <c r="G50" s="28"/>
      <c r="H50" s="28" t="s">
        <v>163</v>
      </c>
      <c r="I50" s="28"/>
      <c r="J50" s="28" t="s">
        <v>163</v>
      </c>
      <c r="K50" s="28" t="s">
        <v>163</v>
      </c>
      <c r="L50" s="28" t="s">
        <v>163</v>
      </c>
      <c r="M50" s="28"/>
      <c r="N50" s="28" t="s">
        <v>83</v>
      </c>
      <c r="O50" s="28"/>
      <c r="P50" s="28" t="s">
        <v>83</v>
      </c>
      <c r="Q50" s="28" t="s">
        <v>83</v>
      </c>
      <c r="R50" s="28" t="s">
        <v>83</v>
      </c>
      <c r="S50" s="82">
        <v>0</v>
      </c>
    </row>
    <row r="51" spans="1:19" x14ac:dyDescent="0.25">
      <c r="A51" s="22" t="s">
        <v>215</v>
      </c>
      <c r="B51" s="22" t="s">
        <v>85</v>
      </c>
      <c r="C51" s="22" t="s">
        <v>84</v>
      </c>
      <c r="D51" s="22" t="s">
        <v>216</v>
      </c>
      <c r="E51" s="22" t="s">
        <v>82</v>
      </c>
      <c r="F51" s="9" t="s">
        <v>83</v>
      </c>
      <c r="G51" s="9"/>
      <c r="H51" s="9" t="s">
        <v>83</v>
      </c>
      <c r="I51" s="9"/>
      <c r="J51" s="26" t="s">
        <v>83</v>
      </c>
      <c r="K51" s="9" t="s">
        <v>83</v>
      </c>
      <c r="L51" s="9" t="s">
        <v>83</v>
      </c>
      <c r="M51" s="9"/>
      <c r="N51" s="9"/>
      <c r="O51" s="9"/>
      <c r="P51" s="9" t="s">
        <v>83</v>
      </c>
      <c r="Q51" s="9" t="s">
        <v>83</v>
      </c>
      <c r="R51" s="9" t="s">
        <v>83</v>
      </c>
      <c r="S51" s="50">
        <v>0</v>
      </c>
    </row>
    <row r="52" spans="1:19" x14ac:dyDescent="0.25">
      <c r="A52" s="22" t="s">
        <v>217</v>
      </c>
      <c r="B52" s="22" t="s">
        <v>91</v>
      </c>
      <c r="C52" s="22" t="s">
        <v>84</v>
      </c>
      <c r="D52" s="22" t="s">
        <v>218</v>
      </c>
      <c r="E52" s="22" t="s">
        <v>82</v>
      </c>
      <c r="F52" s="9" t="s">
        <v>83</v>
      </c>
      <c r="G52" s="9"/>
      <c r="H52" s="9" t="s">
        <v>83</v>
      </c>
      <c r="I52" s="9"/>
      <c r="J52" s="9"/>
      <c r="K52" s="9" t="s">
        <v>83</v>
      </c>
      <c r="L52" s="9" t="s">
        <v>83</v>
      </c>
      <c r="M52" s="9"/>
      <c r="N52" s="9"/>
      <c r="O52" s="9"/>
      <c r="P52" s="9" t="s">
        <v>83</v>
      </c>
      <c r="Q52" s="9" t="s">
        <v>83</v>
      </c>
      <c r="R52" s="9" t="s">
        <v>83</v>
      </c>
      <c r="S52" s="50">
        <v>0</v>
      </c>
    </row>
    <row r="53" spans="1:19" x14ac:dyDescent="0.25">
      <c r="A53" s="22" t="s">
        <v>219</v>
      </c>
      <c r="B53" s="22" t="s">
        <v>85</v>
      </c>
      <c r="C53" s="22" t="s">
        <v>84</v>
      </c>
      <c r="D53" s="22" t="s">
        <v>220</v>
      </c>
      <c r="E53" s="22" t="s">
        <v>82</v>
      </c>
      <c r="F53" s="9" t="s">
        <v>83</v>
      </c>
      <c r="G53" s="9"/>
      <c r="H53" s="9" t="s">
        <v>83</v>
      </c>
      <c r="I53" s="9"/>
      <c r="J53" s="9"/>
      <c r="K53" s="9" t="s">
        <v>83</v>
      </c>
      <c r="L53" s="9" t="s">
        <v>83</v>
      </c>
      <c r="M53" s="9"/>
      <c r="N53" s="9"/>
      <c r="O53" s="9"/>
      <c r="P53" s="9" t="s">
        <v>83</v>
      </c>
      <c r="Q53" s="9" t="s">
        <v>83</v>
      </c>
      <c r="R53" s="9" t="s">
        <v>83</v>
      </c>
      <c r="S53" s="50">
        <v>0</v>
      </c>
    </row>
    <row r="54" spans="1:19" x14ac:dyDescent="0.25">
      <c r="A54" s="22" t="s">
        <v>221</v>
      </c>
      <c r="B54" s="22" t="s">
        <v>80</v>
      </c>
      <c r="C54" s="22" t="s">
        <v>84</v>
      </c>
      <c r="D54" s="22" t="s">
        <v>222</v>
      </c>
      <c r="E54" s="22" t="s">
        <v>82</v>
      </c>
      <c r="F54" s="9" t="s">
        <v>83</v>
      </c>
      <c r="G54" s="9"/>
      <c r="H54" s="9" t="s">
        <v>83</v>
      </c>
      <c r="I54" s="9"/>
      <c r="J54" s="9" t="s">
        <v>83</v>
      </c>
      <c r="K54" s="9" t="s">
        <v>83</v>
      </c>
      <c r="L54" s="9" t="s">
        <v>83</v>
      </c>
      <c r="M54" s="9"/>
      <c r="N54" s="9" t="s">
        <v>83</v>
      </c>
      <c r="O54" s="9"/>
      <c r="P54" s="9" t="s">
        <v>83</v>
      </c>
      <c r="Q54" s="9" t="s">
        <v>83</v>
      </c>
      <c r="R54" s="9" t="s">
        <v>83</v>
      </c>
      <c r="S54" s="50">
        <v>0</v>
      </c>
    </row>
    <row r="55" spans="1:19" x14ac:dyDescent="0.25">
      <c r="A55" s="22" t="s">
        <v>223</v>
      </c>
      <c r="B55" s="22" t="s">
        <v>85</v>
      </c>
      <c r="C55" s="22" t="s">
        <v>84</v>
      </c>
      <c r="D55" s="22" t="s">
        <v>224</v>
      </c>
      <c r="E55" s="22" t="s">
        <v>82</v>
      </c>
      <c r="F55" s="9" t="s">
        <v>83</v>
      </c>
      <c r="G55" s="9"/>
      <c r="H55" s="9"/>
      <c r="I55" s="9"/>
      <c r="J55" s="9" t="s">
        <v>83</v>
      </c>
      <c r="K55" s="9" t="s">
        <v>83</v>
      </c>
      <c r="L55" s="9" t="s">
        <v>83</v>
      </c>
      <c r="M55" s="9"/>
      <c r="N55" s="9"/>
      <c r="O55" s="9"/>
      <c r="P55" s="9" t="s">
        <v>83</v>
      </c>
      <c r="Q55" s="9" t="s">
        <v>83</v>
      </c>
      <c r="R55" s="9" t="s">
        <v>83</v>
      </c>
      <c r="S55" s="50">
        <v>0</v>
      </c>
    </row>
    <row r="56" spans="1:19" x14ac:dyDescent="0.25">
      <c r="A56" s="22" t="s">
        <v>227</v>
      </c>
      <c r="B56" s="22" t="s">
        <v>91</v>
      </c>
      <c r="C56" s="22" t="s">
        <v>84</v>
      </c>
      <c r="D56" s="22" t="s">
        <v>228</v>
      </c>
      <c r="E56" s="22" t="s">
        <v>82</v>
      </c>
      <c r="F56" s="9" t="s">
        <v>83</v>
      </c>
      <c r="G56" s="9"/>
      <c r="H56" s="9" t="s">
        <v>83</v>
      </c>
      <c r="I56" s="9"/>
      <c r="J56" s="9" t="s">
        <v>83</v>
      </c>
      <c r="K56" s="9" t="s">
        <v>83</v>
      </c>
      <c r="L56" s="9" t="s">
        <v>83</v>
      </c>
      <c r="M56" s="9" t="s">
        <v>83</v>
      </c>
      <c r="N56" s="9"/>
      <c r="O56" s="9"/>
      <c r="P56" s="9" t="s">
        <v>83</v>
      </c>
      <c r="Q56" s="9" t="s">
        <v>83</v>
      </c>
      <c r="R56" s="9" t="s">
        <v>83</v>
      </c>
      <c r="S56" s="50">
        <v>0</v>
      </c>
    </row>
    <row r="57" spans="1:19" x14ac:dyDescent="0.25">
      <c r="A57" s="22" t="s">
        <v>229</v>
      </c>
      <c r="B57" s="22" t="s">
        <v>91</v>
      </c>
      <c r="C57" s="22" t="s">
        <v>84</v>
      </c>
      <c r="D57" s="22" t="s">
        <v>228</v>
      </c>
      <c r="E57" s="22" t="s">
        <v>82</v>
      </c>
      <c r="F57" s="9" t="s">
        <v>83</v>
      </c>
      <c r="G57" s="9"/>
      <c r="H57" s="9" t="s">
        <v>83</v>
      </c>
      <c r="I57" s="9"/>
      <c r="J57" s="9" t="s">
        <v>83</v>
      </c>
      <c r="K57" s="9" t="s">
        <v>83</v>
      </c>
      <c r="L57" s="9" t="s">
        <v>83</v>
      </c>
      <c r="M57" s="9" t="s">
        <v>83</v>
      </c>
      <c r="N57" s="9"/>
      <c r="O57" s="9"/>
      <c r="P57" s="9" t="s">
        <v>83</v>
      </c>
      <c r="Q57" s="9" t="s">
        <v>83</v>
      </c>
      <c r="R57" s="9" t="s">
        <v>83</v>
      </c>
      <c r="S57" s="50">
        <v>0</v>
      </c>
    </row>
    <row r="58" spans="1:19" x14ac:dyDescent="0.25">
      <c r="A58" s="22" t="s">
        <v>230</v>
      </c>
      <c r="B58" s="22" t="s">
        <v>91</v>
      </c>
      <c r="C58" s="22" t="s">
        <v>84</v>
      </c>
      <c r="D58" s="22" t="s">
        <v>228</v>
      </c>
      <c r="E58" s="22" t="s">
        <v>82</v>
      </c>
      <c r="F58" s="9" t="s">
        <v>83</v>
      </c>
      <c r="G58" s="9"/>
      <c r="H58" s="9" t="s">
        <v>83</v>
      </c>
      <c r="I58" s="9"/>
      <c r="J58" s="9" t="s">
        <v>83</v>
      </c>
      <c r="K58" s="9" t="s">
        <v>83</v>
      </c>
      <c r="L58" s="9" t="s">
        <v>83</v>
      </c>
      <c r="M58" s="9" t="s">
        <v>83</v>
      </c>
      <c r="N58" s="9"/>
      <c r="O58" s="9"/>
      <c r="P58" s="9" t="s">
        <v>83</v>
      </c>
      <c r="Q58" s="9" t="s">
        <v>83</v>
      </c>
      <c r="R58" s="9" t="s">
        <v>83</v>
      </c>
      <c r="S58" s="50">
        <v>0</v>
      </c>
    </row>
    <row r="59" spans="1:19" x14ac:dyDescent="0.25">
      <c r="A59" s="22" t="s">
        <v>231</v>
      </c>
      <c r="B59" s="22" t="s">
        <v>91</v>
      </c>
      <c r="C59" s="22" t="s">
        <v>84</v>
      </c>
      <c r="D59" s="22" t="s">
        <v>228</v>
      </c>
      <c r="E59" s="22" t="s">
        <v>82</v>
      </c>
      <c r="F59" s="9" t="s">
        <v>83</v>
      </c>
      <c r="G59" s="9"/>
      <c r="H59" s="9" t="s">
        <v>83</v>
      </c>
      <c r="I59" s="9"/>
      <c r="J59" s="9" t="s">
        <v>83</v>
      </c>
      <c r="K59" s="9" t="s">
        <v>83</v>
      </c>
      <c r="L59" s="9" t="s">
        <v>83</v>
      </c>
      <c r="M59" s="9" t="s">
        <v>83</v>
      </c>
      <c r="N59" s="9"/>
      <c r="O59" s="9"/>
      <c r="P59" s="9" t="s">
        <v>83</v>
      </c>
      <c r="Q59" s="9" t="s">
        <v>83</v>
      </c>
      <c r="R59" s="9" t="s">
        <v>83</v>
      </c>
      <c r="S59" s="50">
        <v>0</v>
      </c>
    </row>
    <row r="60" spans="1:19" x14ac:dyDescent="0.25">
      <c r="A60" s="22" t="s">
        <v>232</v>
      </c>
      <c r="B60" s="22" t="s">
        <v>91</v>
      </c>
      <c r="C60" s="22" t="s">
        <v>84</v>
      </c>
      <c r="D60" s="22" t="s">
        <v>228</v>
      </c>
      <c r="E60" s="22" t="s">
        <v>82</v>
      </c>
      <c r="F60" s="9" t="s">
        <v>83</v>
      </c>
      <c r="G60" s="9"/>
      <c r="H60" s="9" t="s">
        <v>83</v>
      </c>
      <c r="I60" s="9"/>
      <c r="J60" s="9" t="s">
        <v>83</v>
      </c>
      <c r="K60" s="9" t="s">
        <v>83</v>
      </c>
      <c r="L60" s="9" t="s">
        <v>83</v>
      </c>
      <c r="M60" s="9" t="s">
        <v>83</v>
      </c>
      <c r="N60" s="9"/>
      <c r="O60" s="9"/>
      <c r="P60" s="9" t="s">
        <v>83</v>
      </c>
      <c r="Q60" s="9" t="s">
        <v>83</v>
      </c>
      <c r="R60" s="9" t="s">
        <v>83</v>
      </c>
      <c r="S60" s="50">
        <v>0</v>
      </c>
    </row>
    <row r="61" spans="1:19" x14ac:dyDescent="0.25">
      <c r="A61" s="22" t="s">
        <v>233</v>
      </c>
      <c r="B61" s="22" t="s">
        <v>91</v>
      </c>
      <c r="C61" s="22" t="s">
        <v>84</v>
      </c>
      <c r="D61" s="22" t="s">
        <v>228</v>
      </c>
      <c r="E61" s="22" t="s">
        <v>82</v>
      </c>
      <c r="F61" s="9" t="s">
        <v>83</v>
      </c>
      <c r="G61" s="9"/>
      <c r="H61" s="9" t="s">
        <v>83</v>
      </c>
      <c r="I61" s="9"/>
      <c r="J61" s="9" t="s">
        <v>83</v>
      </c>
      <c r="K61" s="9" t="s">
        <v>83</v>
      </c>
      <c r="L61" s="9" t="s">
        <v>83</v>
      </c>
      <c r="M61" s="9"/>
      <c r="N61" s="9"/>
      <c r="O61" s="9"/>
      <c r="P61" s="9" t="s">
        <v>83</v>
      </c>
      <c r="Q61" s="9" t="s">
        <v>83</v>
      </c>
      <c r="R61" s="9" t="s">
        <v>83</v>
      </c>
      <c r="S61" s="50">
        <v>0</v>
      </c>
    </row>
    <row r="62" spans="1:19" x14ac:dyDescent="0.25">
      <c r="A62" s="22" t="s">
        <v>234</v>
      </c>
      <c r="B62" s="22" t="s">
        <v>91</v>
      </c>
      <c r="C62" s="22" t="s">
        <v>84</v>
      </c>
      <c r="D62" s="22" t="s">
        <v>228</v>
      </c>
      <c r="E62" s="22" t="s">
        <v>82</v>
      </c>
      <c r="F62" s="9" t="s">
        <v>83</v>
      </c>
      <c r="G62" s="9"/>
      <c r="H62" s="9" t="s">
        <v>83</v>
      </c>
      <c r="I62" s="9"/>
      <c r="J62" s="9" t="s">
        <v>83</v>
      </c>
      <c r="K62" s="9" t="s">
        <v>83</v>
      </c>
      <c r="L62" s="9" t="s">
        <v>83</v>
      </c>
      <c r="M62" s="9" t="s">
        <v>83</v>
      </c>
      <c r="N62" s="9"/>
      <c r="O62" s="9"/>
      <c r="P62" s="9" t="s">
        <v>83</v>
      </c>
      <c r="Q62" s="9" t="s">
        <v>83</v>
      </c>
      <c r="R62" s="9" t="s">
        <v>83</v>
      </c>
      <c r="S62" s="50">
        <v>0</v>
      </c>
    </row>
    <row r="63" spans="1:19" x14ac:dyDescent="0.25">
      <c r="A63" s="22" t="s">
        <v>235</v>
      </c>
      <c r="B63" s="22" t="s">
        <v>91</v>
      </c>
      <c r="C63" s="22" t="s">
        <v>84</v>
      </c>
      <c r="D63" s="22" t="s">
        <v>228</v>
      </c>
      <c r="E63" s="22" t="s">
        <v>82</v>
      </c>
      <c r="F63" s="9" t="s">
        <v>83</v>
      </c>
      <c r="G63" s="9"/>
      <c r="H63" s="9" t="s">
        <v>83</v>
      </c>
      <c r="I63" s="9"/>
      <c r="J63" s="9" t="s">
        <v>83</v>
      </c>
      <c r="K63" s="9" t="s">
        <v>83</v>
      </c>
      <c r="L63" s="9" t="s">
        <v>83</v>
      </c>
      <c r="M63" s="9" t="s">
        <v>83</v>
      </c>
      <c r="N63" s="9"/>
      <c r="O63" s="9"/>
      <c r="P63" s="9" t="s">
        <v>83</v>
      </c>
      <c r="Q63" s="9" t="s">
        <v>83</v>
      </c>
      <c r="R63" s="9" t="s">
        <v>83</v>
      </c>
      <c r="S63" s="50">
        <v>0</v>
      </c>
    </row>
    <row r="64" spans="1:19" x14ac:dyDescent="0.25">
      <c r="A64" s="22" t="s">
        <v>238</v>
      </c>
      <c r="B64" s="22" t="s">
        <v>91</v>
      </c>
      <c r="C64" s="22" t="s">
        <v>84</v>
      </c>
      <c r="D64" s="22" t="s">
        <v>239</v>
      </c>
      <c r="E64" s="22" t="s">
        <v>82</v>
      </c>
      <c r="F64" s="9" t="s">
        <v>83</v>
      </c>
      <c r="G64" s="9"/>
      <c r="H64" s="9" t="s">
        <v>83</v>
      </c>
      <c r="I64" s="9"/>
      <c r="J64" s="9"/>
      <c r="K64" s="9" t="s">
        <v>83</v>
      </c>
      <c r="L64" s="9" t="s">
        <v>83</v>
      </c>
      <c r="M64" s="9"/>
      <c r="N64" s="9"/>
      <c r="O64" s="9"/>
      <c r="P64" s="9" t="s">
        <v>83</v>
      </c>
      <c r="Q64" s="9" t="s">
        <v>83</v>
      </c>
      <c r="R64" s="9" t="s">
        <v>83</v>
      </c>
      <c r="S64" s="50">
        <v>0</v>
      </c>
    </row>
    <row r="65" spans="1:19" x14ac:dyDescent="0.25">
      <c r="A65" s="22" t="s">
        <v>242</v>
      </c>
      <c r="B65" s="22" t="s">
        <v>91</v>
      </c>
      <c r="C65" s="22" t="s">
        <v>84</v>
      </c>
      <c r="D65" s="22" t="s">
        <v>243</v>
      </c>
      <c r="E65" s="22" t="s">
        <v>82</v>
      </c>
      <c r="F65" s="9" t="s">
        <v>83</v>
      </c>
      <c r="G65" s="9"/>
      <c r="H65" s="9" t="s">
        <v>83</v>
      </c>
      <c r="I65" s="9"/>
      <c r="J65" s="9" t="s">
        <v>83</v>
      </c>
      <c r="K65" s="9" t="s">
        <v>83</v>
      </c>
      <c r="L65" s="9" t="s">
        <v>83</v>
      </c>
      <c r="M65" s="9"/>
      <c r="N65" s="9"/>
      <c r="O65" s="9"/>
      <c r="P65" s="9" t="s">
        <v>83</v>
      </c>
      <c r="Q65" s="9" t="s">
        <v>83</v>
      </c>
      <c r="R65" s="9" t="s">
        <v>83</v>
      </c>
      <c r="S65" s="50">
        <v>0</v>
      </c>
    </row>
    <row r="66" spans="1:19" x14ac:dyDescent="0.25">
      <c r="A66" s="22" t="s">
        <v>246</v>
      </c>
      <c r="B66" s="22" t="s">
        <v>91</v>
      </c>
      <c r="C66" s="22" t="s">
        <v>84</v>
      </c>
      <c r="D66" s="22" t="s">
        <v>247</v>
      </c>
      <c r="E66" s="22" t="s">
        <v>82</v>
      </c>
      <c r="F66" s="9" t="s">
        <v>83</v>
      </c>
      <c r="G66" s="9"/>
      <c r="H66" s="9" t="s">
        <v>83</v>
      </c>
      <c r="I66" s="9"/>
      <c r="J66" s="9"/>
      <c r="K66" s="9" t="s">
        <v>83</v>
      </c>
      <c r="L66" s="9" t="s">
        <v>83</v>
      </c>
      <c r="M66" s="9" t="s">
        <v>83</v>
      </c>
      <c r="N66" s="9"/>
      <c r="O66" s="9"/>
      <c r="P66" s="9" t="s">
        <v>83</v>
      </c>
      <c r="Q66" s="9" t="s">
        <v>83</v>
      </c>
      <c r="R66" s="9" t="s">
        <v>83</v>
      </c>
      <c r="S66" s="50">
        <v>0</v>
      </c>
    </row>
    <row r="67" spans="1:19" x14ac:dyDescent="0.25">
      <c r="A67" s="22" t="s">
        <v>117</v>
      </c>
      <c r="B67" s="22" t="s">
        <v>91</v>
      </c>
      <c r="C67" s="22" t="s">
        <v>84</v>
      </c>
      <c r="D67" s="22" t="s">
        <v>116</v>
      </c>
      <c r="E67" s="22" t="s">
        <v>82</v>
      </c>
      <c r="F67" s="32" t="s">
        <v>83</v>
      </c>
      <c r="G67" s="9"/>
      <c r="H67" s="33" t="s">
        <v>83</v>
      </c>
      <c r="I67" s="33"/>
      <c r="J67" s="9" t="s">
        <v>83</v>
      </c>
      <c r="K67" s="9"/>
      <c r="L67" s="9"/>
      <c r="M67" s="33"/>
      <c r="N67" s="33"/>
      <c r="O67" s="33"/>
      <c r="P67" s="33" t="s">
        <v>83</v>
      </c>
      <c r="Q67" s="33" t="s">
        <v>83</v>
      </c>
      <c r="R67" s="9" t="s">
        <v>83</v>
      </c>
      <c r="S67" s="50">
        <v>0</v>
      </c>
    </row>
    <row r="68" spans="1:19" x14ac:dyDescent="0.25">
      <c r="A68" s="22" t="s">
        <v>118</v>
      </c>
      <c r="B68" s="22" t="s">
        <v>91</v>
      </c>
      <c r="C68" s="22" t="s">
        <v>84</v>
      </c>
      <c r="D68" s="22" t="s">
        <v>116</v>
      </c>
      <c r="E68" s="22" t="s">
        <v>82</v>
      </c>
      <c r="F68" s="32" t="s">
        <v>83</v>
      </c>
      <c r="G68" s="9"/>
      <c r="H68" s="33" t="s">
        <v>83</v>
      </c>
      <c r="I68" s="33"/>
      <c r="J68" s="9" t="s">
        <v>83</v>
      </c>
      <c r="K68" s="9"/>
      <c r="L68" s="9"/>
      <c r="M68" s="33"/>
      <c r="N68" s="33"/>
      <c r="O68" s="33"/>
      <c r="P68" s="33" t="s">
        <v>83</v>
      </c>
      <c r="Q68" s="33" t="s">
        <v>83</v>
      </c>
      <c r="R68" s="9" t="s">
        <v>83</v>
      </c>
      <c r="S68" s="50">
        <v>0</v>
      </c>
    </row>
    <row r="69" spans="1:19" x14ac:dyDescent="0.25">
      <c r="A69" s="22" t="s">
        <v>168</v>
      </c>
      <c r="B69" s="22" t="s">
        <v>91</v>
      </c>
      <c r="C69" s="22" t="s">
        <v>84</v>
      </c>
      <c r="D69" s="22" t="s">
        <v>166</v>
      </c>
      <c r="E69" s="22" t="s">
        <v>82</v>
      </c>
      <c r="F69" s="32" t="s">
        <v>83</v>
      </c>
      <c r="G69" s="9"/>
      <c r="H69" s="33" t="s">
        <v>83</v>
      </c>
      <c r="I69" s="33"/>
      <c r="J69" s="9" t="s">
        <v>83</v>
      </c>
      <c r="K69" s="9"/>
      <c r="L69" s="9"/>
      <c r="M69" s="9"/>
      <c r="N69" s="9"/>
      <c r="O69" s="9"/>
      <c r="P69" s="33" t="s">
        <v>83</v>
      </c>
      <c r="Q69" s="33" t="s">
        <v>83</v>
      </c>
      <c r="R69" s="9" t="s">
        <v>83</v>
      </c>
      <c r="S69" s="50">
        <v>0</v>
      </c>
    </row>
    <row r="70" spans="1:19" x14ac:dyDescent="0.25">
      <c r="P70" s="115" t="s">
        <v>266</v>
      </c>
      <c r="Q70" s="115"/>
      <c r="R70" s="115"/>
      <c r="S70" s="43">
        <f>SUM(S10:S69)</f>
        <v>0</v>
      </c>
    </row>
  </sheetData>
  <sheetProtection algorithmName="SHA-512" hashValue="u/qgi1dz9fggJRwgjLRbZimuhSooNWRjRNNcrEg4i6MDE78IUDvoFJg1gYu2g4FCCB+3koLE9mwbnNFQ3aJTXQ==" saltValue="pz+LlpFG0HWnhbqTsLXyYQ==" spinCount="100000" sheet="1" objects="1" scenarios="1"/>
  <autoFilter ref="A9:S70" xr:uid="{134D8127-6942-4BD9-AEB4-9B09739FF99E}"/>
  <mergeCells count="2">
    <mergeCell ref="P70:R70"/>
    <mergeCell ref="A7:S7"/>
  </mergeCells>
  <pageMargins left="0.70866141732283472" right="0.70866141732283472" top="0.74803149606299213" bottom="0.74803149606299213" header="0.31496062992125984" footer="0.31496062992125984"/>
  <pageSetup paperSize="9" scale="69" fitToHeight="0" orientation="landscape" r:id="rId1"/>
  <headerFooter>
    <oddFooter>&amp;R&amp;P/&amp;N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6E5C-D6D2-4C3E-88DB-EA8635417D77}">
  <sheetPr>
    <pageSetUpPr fitToPage="1"/>
  </sheetPr>
  <dimension ref="A1:W30"/>
  <sheetViews>
    <sheetView topLeftCell="A4" workbookViewId="0">
      <selection activeCell="B21" sqref="B21"/>
    </sheetView>
  </sheetViews>
  <sheetFormatPr defaultRowHeight="15" x14ac:dyDescent="0.25"/>
  <cols>
    <col min="1" max="1" width="15.7109375" bestFit="1" customWidth="1"/>
    <col min="2" max="2" width="33.28515625" bestFit="1" customWidth="1"/>
    <col min="10" max="10" width="9.140625" style="19"/>
    <col min="12" max="18" width="9.140625" style="18"/>
    <col min="19" max="19" width="17.42578125" style="18" customWidth="1"/>
    <col min="20" max="23" width="9.140625" style="18"/>
  </cols>
  <sheetData>
    <row r="1" spans="1:19" ht="43.5" customHeight="1" x14ac:dyDescent="0.25"/>
    <row r="2" spans="1:19" ht="19.5" customHeight="1" x14ac:dyDescent="0.25"/>
    <row r="3" spans="1:19" ht="18.75" x14ac:dyDescent="0.3">
      <c r="A3" s="36" t="s">
        <v>267</v>
      </c>
      <c r="B3" s="4"/>
      <c r="C3" s="4"/>
      <c r="D3" s="4"/>
      <c r="K3" s="4" t="s">
        <v>290</v>
      </c>
      <c r="L3" s="4"/>
      <c r="M3" s="4">
        <f>Samenvatting!$B$6</f>
        <v>0</v>
      </c>
    </row>
    <row r="4" spans="1:19" ht="18.75" x14ac:dyDescent="0.3">
      <c r="A4" s="36"/>
      <c r="B4" s="4"/>
      <c r="C4" s="4"/>
      <c r="D4" s="4"/>
    </row>
    <row r="5" spans="1:19" ht="33" customHeight="1" x14ac:dyDescent="0.25">
      <c r="A5" s="116" t="s">
        <v>288</v>
      </c>
      <c r="B5" s="116"/>
      <c r="C5" s="116"/>
      <c r="D5" s="116"/>
      <c r="E5" s="116"/>
      <c r="F5" s="116"/>
      <c r="G5" s="116"/>
      <c r="H5" s="116"/>
      <c r="I5" s="116"/>
      <c r="J5" s="116"/>
      <c r="K5" s="116"/>
      <c r="L5" s="116"/>
      <c r="M5" s="116"/>
      <c r="N5" s="116"/>
      <c r="O5" s="116"/>
      <c r="P5" s="116"/>
      <c r="Q5" s="116"/>
      <c r="R5" s="116"/>
      <c r="S5" s="116"/>
    </row>
    <row r="7" spans="1:19" ht="93" x14ac:dyDescent="0.25">
      <c r="A7" s="20" t="s">
        <v>61</v>
      </c>
      <c r="B7" s="20" t="s">
        <v>62</v>
      </c>
      <c r="C7" s="20" t="s">
        <v>63</v>
      </c>
      <c r="D7" s="20" t="s">
        <v>64</v>
      </c>
      <c r="E7" s="20" t="s">
        <v>65</v>
      </c>
      <c r="F7" s="21" t="s">
        <v>66</v>
      </c>
      <c r="G7" s="21" t="s">
        <v>67</v>
      </c>
      <c r="H7" s="21" t="s">
        <v>68</v>
      </c>
      <c r="I7" s="21" t="s">
        <v>69</v>
      </c>
      <c r="J7" s="21" t="s">
        <v>70</v>
      </c>
      <c r="K7" s="21" t="s">
        <v>71</v>
      </c>
      <c r="L7" s="21" t="s">
        <v>72</v>
      </c>
      <c r="M7" s="21" t="s">
        <v>73</v>
      </c>
      <c r="N7" s="21" t="s">
        <v>74</v>
      </c>
      <c r="O7" s="21" t="s">
        <v>75</v>
      </c>
      <c r="P7" s="21" t="s">
        <v>76</v>
      </c>
      <c r="Q7" s="21" t="s">
        <v>77</v>
      </c>
      <c r="R7" s="21" t="s">
        <v>78</v>
      </c>
      <c r="S7" s="24" t="s">
        <v>248</v>
      </c>
    </row>
    <row r="8" spans="1:19" x14ac:dyDescent="0.25">
      <c r="A8" s="22" t="s">
        <v>86</v>
      </c>
      <c r="B8" s="22" t="s">
        <v>85</v>
      </c>
      <c r="C8" s="22" t="s">
        <v>84</v>
      </c>
      <c r="D8" s="31" t="s">
        <v>87</v>
      </c>
      <c r="E8" s="22" t="s">
        <v>82</v>
      </c>
      <c r="F8" s="32" t="s">
        <v>83</v>
      </c>
      <c r="G8" s="9"/>
      <c r="H8" s="33" t="s">
        <v>83</v>
      </c>
      <c r="I8" s="33"/>
      <c r="J8" s="9"/>
      <c r="K8" s="9"/>
      <c r="L8" s="33" t="s">
        <v>83</v>
      </c>
      <c r="M8" s="33"/>
      <c r="N8" s="33"/>
      <c r="O8" s="33"/>
      <c r="P8" s="33" t="s">
        <v>83</v>
      </c>
      <c r="Q8" s="33" t="s">
        <v>83</v>
      </c>
      <c r="R8" s="9" t="s">
        <v>83</v>
      </c>
      <c r="S8" s="50">
        <v>0</v>
      </c>
    </row>
    <row r="9" spans="1:19" x14ac:dyDescent="0.25">
      <c r="A9" s="22" t="s">
        <v>95</v>
      </c>
      <c r="B9" s="22" t="s">
        <v>85</v>
      </c>
      <c r="C9" s="22" t="s">
        <v>84</v>
      </c>
      <c r="D9" s="31" t="s">
        <v>96</v>
      </c>
      <c r="E9" s="22" t="s">
        <v>82</v>
      </c>
      <c r="F9" s="32" t="s">
        <v>83</v>
      </c>
      <c r="G9" s="9"/>
      <c r="H9" s="33" t="s">
        <v>83</v>
      </c>
      <c r="I9" s="33"/>
      <c r="J9" s="9"/>
      <c r="K9" s="9"/>
      <c r="L9" s="9" t="s">
        <v>83</v>
      </c>
      <c r="M9" s="9"/>
      <c r="N9" s="9"/>
      <c r="O9" s="9"/>
      <c r="P9" s="33" t="s">
        <v>83</v>
      </c>
      <c r="Q9" s="33" t="s">
        <v>83</v>
      </c>
      <c r="R9" s="9" t="s">
        <v>83</v>
      </c>
      <c r="S9" s="50">
        <v>0</v>
      </c>
    </row>
    <row r="10" spans="1:19" x14ac:dyDescent="0.25">
      <c r="A10" s="22" t="s">
        <v>98</v>
      </c>
      <c r="B10" s="22" t="s">
        <v>99</v>
      </c>
      <c r="C10" s="22" t="s">
        <v>84</v>
      </c>
      <c r="D10" s="31" t="s">
        <v>100</v>
      </c>
      <c r="E10" s="22" t="s">
        <v>82</v>
      </c>
      <c r="F10" s="32" t="s">
        <v>83</v>
      </c>
      <c r="G10" s="9"/>
      <c r="H10" s="33" t="s">
        <v>83</v>
      </c>
      <c r="I10" s="33"/>
      <c r="J10" s="9"/>
      <c r="K10" s="9"/>
      <c r="L10" s="33" t="s">
        <v>83</v>
      </c>
      <c r="M10" s="33"/>
      <c r="N10" s="33" t="s">
        <v>83</v>
      </c>
      <c r="O10" s="33"/>
      <c r="P10" s="33" t="s">
        <v>83</v>
      </c>
      <c r="Q10" s="33" t="s">
        <v>83</v>
      </c>
      <c r="R10" s="9" t="s">
        <v>83</v>
      </c>
      <c r="S10" s="50">
        <v>0</v>
      </c>
    </row>
    <row r="11" spans="1:19" x14ac:dyDescent="0.25">
      <c r="A11" s="22" t="s">
        <v>101</v>
      </c>
      <c r="B11" s="22" t="s">
        <v>85</v>
      </c>
      <c r="C11" s="22" t="s">
        <v>84</v>
      </c>
      <c r="D11" s="22" t="s">
        <v>102</v>
      </c>
      <c r="E11" s="22" t="s">
        <v>82</v>
      </c>
      <c r="F11" s="32" t="s">
        <v>83</v>
      </c>
      <c r="G11" s="9"/>
      <c r="H11" s="33" t="s">
        <v>83</v>
      </c>
      <c r="I11" s="33"/>
      <c r="J11" s="9"/>
      <c r="K11" s="9"/>
      <c r="L11" s="33" t="s">
        <v>83</v>
      </c>
      <c r="M11" s="33"/>
      <c r="N11" s="33"/>
      <c r="O11" s="33"/>
      <c r="P11" s="33" t="s">
        <v>83</v>
      </c>
      <c r="Q11" s="33" t="s">
        <v>83</v>
      </c>
      <c r="R11" s="9" t="s">
        <v>83</v>
      </c>
      <c r="S11" s="50">
        <v>0</v>
      </c>
    </row>
    <row r="12" spans="1:19" x14ac:dyDescent="0.25">
      <c r="A12" s="22" t="s">
        <v>110</v>
      </c>
      <c r="B12" s="22" t="s">
        <v>85</v>
      </c>
      <c r="C12" s="22" t="s">
        <v>84</v>
      </c>
      <c r="D12" s="31" t="s">
        <v>111</v>
      </c>
      <c r="E12" s="22" t="s">
        <v>82</v>
      </c>
      <c r="F12" s="32" t="s">
        <v>83</v>
      </c>
      <c r="G12" s="9"/>
      <c r="H12" s="33" t="s">
        <v>83</v>
      </c>
      <c r="I12" s="33"/>
      <c r="J12" s="9"/>
      <c r="K12" s="9"/>
      <c r="L12" s="33" t="s">
        <v>83</v>
      </c>
      <c r="M12" s="33"/>
      <c r="N12" s="33"/>
      <c r="O12" s="33"/>
      <c r="P12" s="33" t="s">
        <v>83</v>
      </c>
      <c r="Q12" s="33" t="s">
        <v>83</v>
      </c>
      <c r="R12" s="9" t="s">
        <v>83</v>
      </c>
      <c r="S12" s="50">
        <v>0</v>
      </c>
    </row>
    <row r="13" spans="1:19" x14ac:dyDescent="0.25">
      <c r="A13" s="22" t="s">
        <v>114</v>
      </c>
      <c r="B13" s="22" t="s">
        <v>91</v>
      </c>
      <c r="C13" s="22" t="s">
        <v>84</v>
      </c>
      <c r="D13" s="31" t="s">
        <v>115</v>
      </c>
      <c r="E13" s="30" t="s">
        <v>103</v>
      </c>
      <c r="F13" s="32" t="s">
        <v>83</v>
      </c>
      <c r="G13" s="9"/>
      <c r="H13" s="33" t="s">
        <v>83</v>
      </c>
      <c r="I13" s="33"/>
      <c r="J13" s="9"/>
      <c r="K13" s="9"/>
      <c r="L13" s="33" t="s">
        <v>83</v>
      </c>
      <c r="M13" s="33"/>
      <c r="N13" s="9"/>
      <c r="O13" s="9"/>
      <c r="P13" s="33" t="s">
        <v>83</v>
      </c>
      <c r="Q13" s="33" t="s">
        <v>83</v>
      </c>
      <c r="R13" s="9" t="s">
        <v>83</v>
      </c>
      <c r="S13" s="50">
        <v>0</v>
      </c>
    </row>
    <row r="14" spans="1:19" x14ac:dyDescent="0.25">
      <c r="A14" s="22" t="s">
        <v>120</v>
      </c>
      <c r="B14" s="22" t="s">
        <v>91</v>
      </c>
      <c r="C14" s="22" t="s">
        <v>84</v>
      </c>
      <c r="D14" s="31" t="s">
        <v>121</v>
      </c>
      <c r="E14" s="22" t="s">
        <v>82</v>
      </c>
      <c r="F14" s="32" t="s">
        <v>83</v>
      </c>
      <c r="G14" s="9"/>
      <c r="H14" s="33" t="s">
        <v>83</v>
      </c>
      <c r="I14" s="33"/>
      <c r="J14" s="9"/>
      <c r="K14" s="9"/>
      <c r="L14" s="33" t="s">
        <v>83</v>
      </c>
      <c r="M14" s="33" t="s">
        <v>83</v>
      </c>
      <c r="N14" s="33"/>
      <c r="O14" s="33"/>
      <c r="P14" s="33" t="s">
        <v>83</v>
      </c>
      <c r="Q14" s="33" t="s">
        <v>83</v>
      </c>
      <c r="R14" s="9" t="s">
        <v>83</v>
      </c>
      <c r="S14" s="50">
        <v>0</v>
      </c>
    </row>
    <row r="15" spans="1:19" x14ac:dyDescent="0.25">
      <c r="A15" s="22" t="s">
        <v>127</v>
      </c>
      <c r="B15" s="22" t="s">
        <v>85</v>
      </c>
      <c r="C15" s="22" t="s">
        <v>84</v>
      </c>
      <c r="D15" s="31" t="s">
        <v>128</v>
      </c>
      <c r="E15" s="22" t="s">
        <v>82</v>
      </c>
      <c r="F15" s="32" t="s">
        <v>83</v>
      </c>
      <c r="G15" s="9"/>
      <c r="H15" s="33" t="s">
        <v>83</v>
      </c>
      <c r="I15" s="33"/>
      <c r="J15" s="9"/>
      <c r="K15" s="9"/>
      <c r="L15" s="33" t="s">
        <v>83</v>
      </c>
      <c r="M15" s="33"/>
      <c r="N15" s="9"/>
      <c r="O15" s="9"/>
      <c r="P15" s="33" t="s">
        <v>83</v>
      </c>
      <c r="Q15" s="33" t="s">
        <v>83</v>
      </c>
      <c r="R15" s="9" t="s">
        <v>83</v>
      </c>
      <c r="S15" s="50">
        <v>0</v>
      </c>
    </row>
    <row r="16" spans="1:19" x14ac:dyDescent="0.25">
      <c r="A16" s="22" t="s">
        <v>161</v>
      </c>
      <c r="B16" s="22" t="s">
        <v>85</v>
      </c>
      <c r="C16" s="22" t="s">
        <v>84</v>
      </c>
      <c r="D16" s="31" t="s">
        <v>162</v>
      </c>
      <c r="E16" s="22" t="s">
        <v>82</v>
      </c>
      <c r="F16" s="32" t="s">
        <v>83</v>
      </c>
      <c r="G16" s="9"/>
      <c r="H16" s="33" t="s">
        <v>83</v>
      </c>
      <c r="I16" s="33"/>
      <c r="J16" s="9"/>
      <c r="K16" s="9"/>
      <c r="L16" s="9" t="s">
        <v>83</v>
      </c>
      <c r="M16" s="9"/>
      <c r="N16" s="9"/>
      <c r="O16" s="9"/>
      <c r="P16" s="33" t="s">
        <v>83</v>
      </c>
      <c r="Q16" s="33" t="s">
        <v>83</v>
      </c>
      <c r="R16" s="9" t="s">
        <v>83</v>
      </c>
      <c r="S16" s="50">
        <v>0</v>
      </c>
    </row>
    <row r="17" spans="1:19" x14ac:dyDescent="0.25">
      <c r="A17" s="22" t="s">
        <v>190</v>
      </c>
      <c r="B17" s="22" t="s">
        <v>85</v>
      </c>
      <c r="C17" s="22" t="s">
        <v>84</v>
      </c>
      <c r="D17" s="22" t="s">
        <v>191</v>
      </c>
      <c r="E17" s="22" t="s">
        <v>82</v>
      </c>
      <c r="F17" s="32" t="s">
        <v>83</v>
      </c>
      <c r="G17" s="9"/>
      <c r="H17" s="33" t="s">
        <v>83</v>
      </c>
      <c r="I17" s="33"/>
      <c r="J17" s="9"/>
      <c r="K17" s="9"/>
      <c r="L17" s="33" t="s">
        <v>83</v>
      </c>
      <c r="M17" s="33"/>
      <c r="N17" s="9"/>
      <c r="O17" s="9"/>
      <c r="P17" s="33" t="s">
        <v>83</v>
      </c>
      <c r="Q17" s="33" t="s">
        <v>83</v>
      </c>
      <c r="R17" s="9" t="s">
        <v>83</v>
      </c>
      <c r="S17" s="50">
        <v>0</v>
      </c>
    </row>
    <row r="18" spans="1:19" x14ac:dyDescent="0.25">
      <c r="A18" s="22" t="s">
        <v>192</v>
      </c>
      <c r="B18" s="22" t="s">
        <v>124</v>
      </c>
      <c r="C18" s="22" t="s">
        <v>81</v>
      </c>
      <c r="D18" s="22" t="s">
        <v>193</v>
      </c>
      <c r="E18" s="22" t="s">
        <v>82</v>
      </c>
      <c r="F18" s="32" t="s">
        <v>83</v>
      </c>
      <c r="G18" s="9"/>
      <c r="H18" s="33" t="s">
        <v>83</v>
      </c>
      <c r="I18" s="33"/>
      <c r="J18" s="9"/>
      <c r="K18" s="9"/>
      <c r="L18" s="9" t="s">
        <v>83</v>
      </c>
      <c r="M18" s="9"/>
      <c r="N18" s="9"/>
      <c r="O18" s="9"/>
      <c r="P18" s="33" t="s">
        <v>83</v>
      </c>
      <c r="Q18" s="33" t="s">
        <v>83</v>
      </c>
      <c r="R18" s="9" t="s">
        <v>83</v>
      </c>
      <c r="S18" s="50">
        <v>0</v>
      </c>
    </row>
    <row r="19" spans="1:19" x14ac:dyDescent="0.25">
      <c r="A19" s="22" t="s">
        <v>196</v>
      </c>
      <c r="B19" s="22" t="s">
        <v>80</v>
      </c>
      <c r="C19" s="22" t="s">
        <v>81</v>
      </c>
      <c r="D19" s="22" t="s">
        <v>197</v>
      </c>
      <c r="E19" s="22" t="s">
        <v>82</v>
      </c>
      <c r="F19" s="32" t="s">
        <v>83</v>
      </c>
      <c r="G19" s="9"/>
      <c r="H19" s="33" t="s">
        <v>83</v>
      </c>
      <c r="I19" s="33"/>
      <c r="J19" s="9"/>
      <c r="K19" s="9"/>
      <c r="L19" s="33" t="s">
        <v>83</v>
      </c>
      <c r="M19" s="33"/>
      <c r="N19" s="9"/>
      <c r="O19" s="9"/>
      <c r="P19" s="33" t="s">
        <v>83</v>
      </c>
      <c r="Q19" s="33" t="s">
        <v>83</v>
      </c>
      <c r="R19" s="9" t="s">
        <v>83</v>
      </c>
      <c r="S19" s="50">
        <v>0</v>
      </c>
    </row>
    <row r="20" spans="1:19" x14ac:dyDescent="0.25">
      <c r="A20" s="22" t="s">
        <v>199</v>
      </c>
      <c r="B20" s="22" t="s">
        <v>85</v>
      </c>
      <c r="C20" s="22" t="s">
        <v>84</v>
      </c>
      <c r="D20" s="22" t="s">
        <v>200</v>
      </c>
      <c r="E20" s="22" t="s">
        <v>82</v>
      </c>
      <c r="F20" s="32" t="s">
        <v>83</v>
      </c>
      <c r="G20" s="9"/>
      <c r="H20" s="33" t="s">
        <v>83</v>
      </c>
      <c r="I20" s="33"/>
      <c r="J20" s="9"/>
      <c r="K20" s="33"/>
      <c r="L20" s="33" t="s">
        <v>83</v>
      </c>
      <c r="M20" s="33"/>
      <c r="N20" s="33"/>
      <c r="O20" s="33"/>
      <c r="P20" s="33" t="s">
        <v>83</v>
      </c>
      <c r="Q20" s="33" t="s">
        <v>83</v>
      </c>
      <c r="R20" s="9" t="s">
        <v>83</v>
      </c>
      <c r="S20" s="50">
        <v>0</v>
      </c>
    </row>
    <row r="21" spans="1:19" x14ac:dyDescent="0.25">
      <c r="A21" s="22" t="s">
        <v>213</v>
      </c>
      <c r="B21" s="22" t="s">
        <v>80</v>
      </c>
      <c r="C21" s="22" t="s">
        <v>84</v>
      </c>
      <c r="D21" s="22" t="s">
        <v>214</v>
      </c>
      <c r="E21" s="22" t="s">
        <v>103</v>
      </c>
      <c r="F21" s="32" t="s">
        <v>83</v>
      </c>
      <c r="G21" s="9"/>
      <c r="H21" s="33" t="s">
        <v>83</v>
      </c>
      <c r="I21" s="33"/>
      <c r="J21" s="9"/>
      <c r="K21" s="9"/>
      <c r="L21" s="9" t="s">
        <v>83</v>
      </c>
      <c r="M21" s="9"/>
      <c r="N21" s="9" t="s">
        <v>83</v>
      </c>
      <c r="O21" s="9"/>
      <c r="P21" s="33" t="s">
        <v>83</v>
      </c>
      <c r="Q21" s="33" t="s">
        <v>83</v>
      </c>
      <c r="R21" s="9" t="s">
        <v>83</v>
      </c>
      <c r="S21" s="50">
        <v>0</v>
      </c>
    </row>
    <row r="22" spans="1:19" x14ac:dyDescent="0.25">
      <c r="A22" s="22" t="s">
        <v>225</v>
      </c>
      <c r="B22" s="22" t="s">
        <v>80</v>
      </c>
      <c r="C22" s="22" t="s">
        <v>84</v>
      </c>
      <c r="D22" s="31" t="s">
        <v>226</v>
      </c>
      <c r="E22" s="22" t="s">
        <v>82</v>
      </c>
      <c r="F22" s="32" t="s">
        <v>83</v>
      </c>
      <c r="G22" s="9"/>
      <c r="H22" s="33" t="s">
        <v>83</v>
      </c>
      <c r="I22" s="33"/>
      <c r="J22" s="9"/>
      <c r="K22" s="9"/>
      <c r="L22" s="33" t="s">
        <v>83</v>
      </c>
      <c r="M22" s="33"/>
      <c r="N22" s="33"/>
      <c r="O22" s="33"/>
      <c r="P22" s="33" t="s">
        <v>83</v>
      </c>
      <c r="Q22" s="33" t="s">
        <v>83</v>
      </c>
      <c r="R22" s="9" t="s">
        <v>83</v>
      </c>
      <c r="S22" s="50">
        <v>0</v>
      </c>
    </row>
    <row r="23" spans="1:19" x14ac:dyDescent="0.25">
      <c r="A23" s="22" t="s">
        <v>236</v>
      </c>
      <c r="B23" s="22" t="s">
        <v>91</v>
      </c>
      <c r="C23" s="22" t="s">
        <v>84</v>
      </c>
      <c r="D23" s="31" t="s">
        <v>237</v>
      </c>
      <c r="E23" s="22" t="s">
        <v>82</v>
      </c>
      <c r="F23" s="32" t="s">
        <v>83</v>
      </c>
      <c r="G23" s="9"/>
      <c r="H23" s="33" t="s">
        <v>83</v>
      </c>
      <c r="I23" s="33"/>
      <c r="J23" s="9"/>
      <c r="K23" s="9"/>
      <c r="L23" s="33" t="s">
        <v>83</v>
      </c>
      <c r="M23" s="33" t="s">
        <v>83</v>
      </c>
      <c r="N23" s="33"/>
      <c r="O23" s="33"/>
      <c r="P23" s="33" t="s">
        <v>83</v>
      </c>
      <c r="Q23" s="33" t="s">
        <v>83</v>
      </c>
      <c r="R23" s="9" t="s">
        <v>83</v>
      </c>
      <c r="S23" s="50">
        <v>0</v>
      </c>
    </row>
    <row r="24" spans="1:19" x14ac:dyDescent="0.25">
      <c r="A24" s="22" t="s">
        <v>240</v>
      </c>
      <c r="B24" s="22" t="s">
        <v>91</v>
      </c>
      <c r="C24" s="22" t="s">
        <v>84</v>
      </c>
      <c r="D24" s="31" t="s">
        <v>241</v>
      </c>
      <c r="E24" s="22" t="s">
        <v>82</v>
      </c>
      <c r="F24" s="32" t="s">
        <v>83</v>
      </c>
      <c r="G24" s="9"/>
      <c r="H24" s="33" t="s">
        <v>83</v>
      </c>
      <c r="I24" s="33"/>
      <c r="J24" s="9"/>
      <c r="K24" s="9"/>
      <c r="L24" s="33" t="s">
        <v>83</v>
      </c>
      <c r="M24" s="33"/>
      <c r="N24" s="33"/>
      <c r="O24" s="33"/>
      <c r="P24" s="33" t="s">
        <v>83</v>
      </c>
      <c r="Q24" s="33" t="s">
        <v>83</v>
      </c>
      <c r="R24" s="9" t="s">
        <v>83</v>
      </c>
      <c r="S24" s="50">
        <v>0</v>
      </c>
    </row>
    <row r="25" spans="1:19" x14ac:dyDescent="0.25">
      <c r="A25" s="22" t="s">
        <v>244</v>
      </c>
      <c r="B25" s="22" t="s">
        <v>91</v>
      </c>
      <c r="C25" s="22" t="s">
        <v>84</v>
      </c>
      <c r="D25" s="31" t="s">
        <v>245</v>
      </c>
      <c r="E25" s="22" t="s">
        <v>82</v>
      </c>
      <c r="F25" s="32" t="s">
        <v>83</v>
      </c>
      <c r="G25" s="9"/>
      <c r="H25" s="33" t="s">
        <v>83</v>
      </c>
      <c r="I25" s="33"/>
      <c r="J25" s="9"/>
      <c r="K25" s="9"/>
      <c r="L25" s="33" t="s">
        <v>83</v>
      </c>
      <c r="M25" s="33" t="s">
        <v>83</v>
      </c>
      <c r="N25" s="33"/>
      <c r="O25" s="33"/>
      <c r="P25" s="33" t="s">
        <v>83</v>
      </c>
      <c r="Q25" s="33" t="s">
        <v>83</v>
      </c>
      <c r="R25" s="9" t="s">
        <v>83</v>
      </c>
      <c r="S25" s="50">
        <v>0</v>
      </c>
    </row>
    <row r="26" spans="1:19" x14ac:dyDescent="0.25">
      <c r="A26" s="22" t="s">
        <v>92</v>
      </c>
      <c r="B26" s="22" t="s">
        <v>93</v>
      </c>
      <c r="C26" s="22" t="s">
        <v>81</v>
      </c>
      <c r="D26" s="22" t="s">
        <v>94</v>
      </c>
      <c r="E26" s="22" t="s">
        <v>82</v>
      </c>
      <c r="F26" s="32" t="s">
        <v>83</v>
      </c>
      <c r="G26" s="9"/>
      <c r="H26" s="33" t="s">
        <v>83</v>
      </c>
      <c r="I26" s="33"/>
      <c r="J26" s="33"/>
      <c r="K26" s="33"/>
      <c r="L26" s="33"/>
      <c r="M26" s="33"/>
      <c r="N26" s="33"/>
      <c r="O26" s="33" t="s">
        <v>83</v>
      </c>
      <c r="P26" s="33" t="s">
        <v>83</v>
      </c>
      <c r="Q26" s="33" t="s">
        <v>83</v>
      </c>
      <c r="R26" s="9" t="s">
        <v>83</v>
      </c>
      <c r="S26" s="50">
        <v>0</v>
      </c>
    </row>
    <row r="27" spans="1:19" x14ac:dyDescent="0.25">
      <c r="A27" s="34">
        <v>346</v>
      </c>
      <c r="B27" s="22" t="s">
        <v>93</v>
      </c>
      <c r="C27" s="22"/>
      <c r="D27" s="22" t="s">
        <v>97</v>
      </c>
      <c r="E27" s="22" t="s">
        <v>82</v>
      </c>
      <c r="F27" s="32" t="s">
        <v>83</v>
      </c>
      <c r="G27" s="9"/>
      <c r="H27" s="33" t="s">
        <v>83</v>
      </c>
      <c r="I27" s="33"/>
      <c r="J27" s="9"/>
      <c r="K27" s="9"/>
      <c r="L27" s="9"/>
      <c r="M27" s="9"/>
      <c r="N27" s="9"/>
      <c r="O27" s="9" t="s">
        <v>83</v>
      </c>
      <c r="P27" s="33" t="s">
        <v>83</v>
      </c>
      <c r="Q27" s="33" t="s">
        <v>83</v>
      </c>
      <c r="R27" s="9" t="s">
        <v>83</v>
      </c>
      <c r="S27" s="50">
        <v>0</v>
      </c>
    </row>
    <row r="28" spans="1:19" x14ac:dyDescent="0.25">
      <c r="A28" s="22" t="s">
        <v>157</v>
      </c>
      <c r="B28" s="22" t="s">
        <v>93</v>
      </c>
      <c r="C28" s="22" t="s">
        <v>81</v>
      </c>
      <c r="D28" s="30" t="s">
        <v>158</v>
      </c>
      <c r="E28" s="22" t="s">
        <v>82</v>
      </c>
      <c r="F28" s="32" t="s">
        <v>83</v>
      </c>
      <c r="G28" s="9"/>
      <c r="H28" s="33" t="s">
        <v>83</v>
      </c>
      <c r="I28" s="33"/>
      <c r="J28" s="9"/>
      <c r="K28" s="35"/>
      <c r="L28" s="33"/>
      <c r="M28" s="33"/>
      <c r="N28" s="33"/>
      <c r="O28" s="33" t="s">
        <v>83</v>
      </c>
      <c r="P28" s="33" t="s">
        <v>83</v>
      </c>
      <c r="Q28" s="33" t="s">
        <v>83</v>
      </c>
      <c r="R28" s="9" t="s">
        <v>83</v>
      </c>
      <c r="S28" s="50">
        <v>0</v>
      </c>
    </row>
    <row r="29" spans="1:19" x14ac:dyDescent="0.25">
      <c r="A29" s="34">
        <v>572</v>
      </c>
      <c r="B29" s="22" t="s">
        <v>93</v>
      </c>
      <c r="C29" s="30" t="s">
        <v>210</v>
      </c>
      <c r="D29" s="22" t="s">
        <v>211</v>
      </c>
      <c r="E29" s="22" t="s">
        <v>82</v>
      </c>
      <c r="F29" s="32" t="s">
        <v>83</v>
      </c>
      <c r="G29" s="9"/>
      <c r="H29" s="33" t="s">
        <v>83</v>
      </c>
      <c r="I29" s="33"/>
      <c r="J29" s="9"/>
      <c r="K29" s="9"/>
      <c r="L29" s="9"/>
      <c r="M29" s="9"/>
      <c r="N29" s="9"/>
      <c r="O29" s="9" t="s">
        <v>83</v>
      </c>
      <c r="P29" s="33" t="s">
        <v>83</v>
      </c>
      <c r="Q29" s="33" t="s">
        <v>83</v>
      </c>
      <c r="R29" s="9" t="s">
        <v>83</v>
      </c>
      <c r="S29" s="50">
        <v>0</v>
      </c>
    </row>
    <row r="30" spans="1:19" x14ac:dyDescent="0.25">
      <c r="Q30" s="117" t="s">
        <v>266</v>
      </c>
      <c r="R30" s="117"/>
      <c r="S30" s="83">
        <f>SUM(S8:S29)</f>
        <v>0</v>
      </c>
    </row>
  </sheetData>
  <sheetProtection algorithmName="SHA-512" hashValue="LuxWcH/S4YjQAk4nXoMewd3Bwoodyxgut81s5rGY/Q6JnGnBB955p7Z6rLiS0JWGIMxT/8THzWitLp3q2d0Gvg==" saltValue="WRDZZydHuJsVKA32jE9jfA==" spinCount="100000" sheet="1" objects="1" scenarios="1"/>
  <autoFilter ref="A7:S30" xr:uid="{B1EB6E5C-D6D2-4C3E-88DB-EA8635417D77}"/>
  <mergeCells count="2">
    <mergeCell ref="Q30:R30"/>
    <mergeCell ref="A5:S5"/>
  </mergeCells>
  <pageMargins left="0.7" right="0.7" top="0.75" bottom="0.75" header="0.3" footer="0.3"/>
  <pageSetup paperSize="9"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B7266-79A5-4BE9-94E2-F682762BD2B4}">
  <sheetPr>
    <pageSetUpPr fitToPage="1"/>
  </sheetPr>
  <dimension ref="A1:T37"/>
  <sheetViews>
    <sheetView topLeftCell="A5" workbookViewId="0">
      <selection activeCell="H32" sqref="H32"/>
    </sheetView>
  </sheetViews>
  <sheetFormatPr defaultRowHeight="15" x14ac:dyDescent="0.25"/>
  <cols>
    <col min="1" max="1" width="31.42578125" bestFit="1" customWidth="1"/>
    <col min="2" max="2" width="14.5703125" bestFit="1" customWidth="1"/>
    <col min="3" max="3" width="30.5703125" bestFit="1" customWidth="1"/>
    <col min="5" max="6" width="18.85546875" customWidth="1"/>
    <col min="8" max="8" width="47" bestFit="1" customWidth="1"/>
    <col min="10" max="10" width="15.42578125" customWidth="1"/>
    <col min="11" max="11" width="15.140625" customWidth="1"/>
  </cols>
  <sheetData>
    <row r="1" spans="1:20" ht="54" customHeight="1" x14ac:dyDescent="0.25"/>
    <row r="2" spans="1:20" ht="9" customHeight="1" x14ac:dyDescent="0.25"/>
    <row r="3" spans="1:20" ht="18.75" x14ac:dyDescent="0.3">
      <c r="A3" s="36" t="s">
        <v>269</v>
      </c>
      <c r="D3" s="4" t="s">
        <v>290</v>
      </c>
      <c r="E3" s="4"/>
      <c r="F3" s="4"/>
      <c r="G3" s="4">
        <f>Samenvatting!$B$6</f>
        <v>0</v>
      </c>
    </row>
    <row r="4" spans="1:20" ht="18.75" x14ac:dyDescent="0.3">
      <c r="A4" s="36"/>
    </row>
    <row r="5" spans="1:20" ht="32.25" customHeight="1" x14ac:dyDescent="0.25">
      <c r="A5" s="120" t="s">
        <v>289</v>
      </c>
      <c r="B5" s="120"/>
      <c r="C5" s="120"/>
      <c r="D5" s="120"/>
      <c r="E5" s="120"/>
      <c r="F5" s="120"/>
      <c r="G5" s="120"/>
      <c r="H5" s="120"/>
      <c r="I5" s="120"/>
      <c r="J5" s="120"/>
      <c r="K5" s="37"/>
      <c r="L5" s="37"/>
      <c r="M5" s="37"/>
      <c r="N5" s="37"/>
      <c r="O5" s="37"/>
      <c r="P5" s="37"/>
      <c r="Q5" s="37"/>
      <c r="R5" s="37"/>
      <c r="S5" s="37"/>
      <c r="T5" s="37"/>
    </row>
    <row r="7" spans="1:20" ht="15.75" x14ac:dyDescent="0.25">
      <c r="A7" s="121" t="s">
        <v>268</v>
      </c>
      <c r="B7" s="121"/>
      <c r="C7" s="121"/>
      <c r="D7" s="121"/>
      <c r="E7" s="121"/>
      <c r="F7" s="84"/>
      <c r="H7" s="58" t="s">
        <v>275</v>
      </c>
      <c r="I7" s="58"/>
      <c r="J7" s="58"/>
      <c r="K7" s="58"/>
      <c r="L7" s="57"/>
    </row>
    <row r="8" spans="1:20" x14ac:dyDescent="0.25">
      <c r="A8" s="24" t="s">
        <v>62</v>
      </c>
      <c r="B8" s="24" t="s">
        <v>79</v>
      </c>
      <c r="C8" s="24" t="s">
        <v>253</v>
      </c>
      <c r="D8" s="24" t="s">
        <v>252</v>
      </c>
      <c r="E8" s="24" t="s">
        <v>248</v>
      </c>
      <c r="F8" s="24" t="s">
        <v>292</v>
      </c>
      <c r="H8" s="24" t="s">
        <v>274</v>
      </c>
      <c r="I8" s="24" t="s">
        <v>11</v>
      </c>
      <c r="J8" s="24" t="s">
        <v>248</v>
      </c>
      <c r="K8" s="24" t="s">
        <v>292</v>
      </c>
    </row>
    <row r="9" spans="1:20" x14ac:dyDescent="0.25">
      <c r="A9" s="118" t="s">
        <v>124</v>
      </c>
      <c r="B9" s="9">
        <v>2</v>
      </c>
      <c r="C9" s="22" t="s">
        <v>258</v>
      </c>
      <c r="D9" s="22">
        <v>1</v>
      </c>
      <c r="E9" s="50">
        <v>0</v>
      </c>
      <c r="F9" s="81">
        <f>D9*E9</f>
        <v>0</v>
      </c>
      <c r="H9" s="22" t="s">
        <v>271</v>
      </c>
      <c r="I9" s="9">
        <v>1</v>
      </c>
      <c r="J9" s="50">
        <v>0</v>
      </c>
      <c r="K9" s="85">
        <f>I9*J9</f>
        <v>0</v>
      </c>
    </row>
    <row r="10" spans="1:20" x14ac:dyDescent="0.25">
      <c r="A10" s="122"/>
      <c r="B10" s="123">
        <v>3</v>
      </c>
      <c r="C10" s="22" t="s">
        <v>259</v>
      </c>
      <c r="D10" s="22">
        <v>1</v>
      </c>
      <c r="E10" s="50">
        <v>0</v>
      </c>
      <c r="F10" s="81">
        <f t="shared" ref="F10:F36" si="0">D10*E10</f>
        <v>0</v>
      </c>
      <c r="H10" s="22" t="s">
        <v>272</v>
      </c>
      <c r="I10" s="9">
        <v>1</v>
      </c>
      <c r="J10" s="50">
        <v>0</v>
      </c>
      <c r="K10" s="85">
        <f t="shared" ref="K10:K15" si="1">I10*J10</f>
        <v>0</v>
      </c>
    </row>
    <row r="11" spans="1:20" x14ac:dyDescent="0.25">
      <c r="A11" s="122"/>
      <c r="B11" s="124"/>
      <c r="C11" s="22" t="s">
        <v>258</v>
      </c>
      <c r="D11" s="22">
        <v>5</v>
      </c>
      <c r="E11" s="50">
        <v>0</v>
      </c>
      <c r="F11" s="81">
        <f t="shared" si="0"/>
        <v>0</v>
      </c>
      <c r="H11" s="22" t="s">
        <v>273</v>
      </c>
      <c r="I11" s="9">
        <v>100</v>
      </c>
      <c r="J11" s="50">
        <v>0</v>
      </c>
      <c r="K11" s="85">
        <f t="shared" si="1"/>
        <v>0</v>
      </c>
    </row>
    <row r="12" spans="1:20" x14ac:dyDescent="0.25">
      <c r="A12" s="122"/>
      <c r="B12" s="123">
        <v>4</v>
      </c>
      <c r="C12" s="22" t="s">
        <v>265</v>
      </c>
      <c r="D12" s="22">
        <v>1</v>
      </c>
      <c r="E12" s="50">
        <v>0</v>
      </c>
      <c r="F12" s="81">
        <f t="shared" si="0"/>
        <v>0</v>
      </c>
      <c r="H12" s="22" t="s">
        <v>74</v>
      </c>
      <c r="I12" s="9">
        <v>21</v>
      </c>
      <c r="J12" s="50">
        <v>0</v>
      </c>
      <c r="K12" s="85">
        <f t="shared" si="1"/>
        <v>0</v>
      </c>
    </row>
    <row r="13" spans="1:20" x14ac:dyDescent="0.25">
      <c r="A13" s="122"/>
      <c r="B13" s="124"/>
      <c r="C13" s="22" t="s">
        <v>258</v>
      </c>
      <c r="D13" s="22">
        <v>3</v>
      </c>
      <c r="E13" s="50">
        <v>0</v>
      </c>
      <c r="F13" s="81">
        <f t="shared" si="0"/>
        <v>0</v>
      </c>
      <c r="H13" s="22" t="s">
        <v>76</v>
      </c>
      <c r="I13" s="9">
        <v>109</v>
      </c>
      <c r="J13" s="50">
        <v>0</v>
      </c>
      <c r="K13" s="85">
        <f t="shared" si="1"/>
        <v>0</v>
      </c>
    </row>
    <row r="14" spans="1:20" x14ac:dyDescent="0.25">
      <c r="A14" s="119"/>
      <c r="B14" s="9">
        <v>5</v>
      </c>
      <c r="C14" s="22" t="s">
        <v>264</v>
      </c>
      <c r="D14" s="22">
        <v>2</v>
      </c>
      <c r="E14" s="50">
        <v>0</v>
      </c>
      <c r="F14" s="81">
        <f t="shared" si="0"/>
        <v>0</v>
      </c>
      <c r="H14" s="22" t="s">
        <v>77</v>
      </c>
      <c r="I14" s="9">
        <v>109</v>
      </c>
      <c r="J14" s="50">
        <v>0</v>
      </c>
      <c r="K14" s="85">
        <f t="shared" si="1"/>
        <v>0</v>
      </c>
    </row>
    <row r="15" spans="1:20" x14ac:dyDescent="0.25">
      <c r="A15" s="118" t="s">
        <v>85</v>
      </c>
      <c r="B15" s="9">
        <v>1</v>
      </c>
      <c r="C15" s="22" t="s">
        <v>254</v>
      </c>
      <c r="D15" s="22">
        <v>12</v>
      </c>
      <c r="E15" s="50">
        <v>0</v>
      </c>
      <c r="F15" s="81">
        <f t="shared" si="0"/>
        <v>0</v>
      </c>
      <c r="H15" s="22" t="s">
        <v>78</v>
      </c>
      <c r="I15" s="9">
        <v>109</v>
      </c>
      <c r="J15" s="50">
        <v>0</v>
      </c>
      <c r="K15" s="85">
        <f t="shared" si="1"/>
        <v>0</v>
      </c>
    </row>
    <row r="16" spans="1:20" x14ac:dyDescent="0.25">
      <c r="A16" s="119"/>
      <c r="B16" s="9">
        <v>2</v>
      </c>
      <c r="C16" s="22" t="s">
        <v>254</v>
      </c>
      <c r="D16" s="22">
        <v>2</v>
      </c>
      <c r="E16" s="50">
        <v>0</v>
      </c>
      <c r="F16" s="81">
        <f t="shared" si="0"/>
        <v>0</v>
      </c>
      <c r="J16" s="29" t="s">
        <v>266</v>
      </c>
      <c r="K16" s="43">
        <f>SUM(K9:K15)</f>
        <v>0</v>
      </c>
    </row>
    <row r="17" spans="1:6" x14ac:dyDescent="0.25">
      <c r="A17" s="24" t="s">
        <v>131</v>
      </c>
      <c r="B17" s="9">
        <v>1</v>
      </c>
      <c r="C17" s="22" t="s">
        <v>254</v>
      </c>
      <c r="D17" s="22">
        <v>5</v>
      </c>
      <c r="E17" s="50">
        <v>0</v>
      </c>
      <c r="F17" s="81">
        <f t="shared" si="0"/>
        <v>0</v>
      </c>
    </row>
    <row r="18" spans="1:6" x14ac:dyDescent="0.25">
      <c r="A18" s="118" t="s">
        <v>251</v>
      </c>
      <c r="B18" s="9">
        <v>3</v>
      </c>
      <c r="C18" s="22" t="s">
        <v>255</v>
      </c>
      <c r="D18" s="22">
        <v>1</v>
      </c>
      <c r="E18" s="50">
        <v>0</v>
      </c>
      <c r="F18" s="81">
        <f t="shared" si="0"/>
        <v>0</v>
      </c>
    </row>
    <row r="19" spans="1:6" x14ac:dyDescent="0.25">
      <c r="A19" s="119"/>
      <c r="B19" s="9">
        <v>3</v>
      </c>
      <c r="C19" s="22" t="s">
        <v>254</v>
      </c>
      <c r="D19" s="22">
        <v>1</v>
      </c>
      <c r="E19" s="50">
        <v>0</v>
      </c>
      <c r="F19" s="81">
        <f t="shared" si="0"/>
        <v>0</v>
      </c>
    </row>
    <row r="20" spans="1:6" x14ac:dyDescent="0.25">
      <c r="A20" s="24" t="s">
        <v>198</v>
      </c>
      <c r="B20" s="9">
        <v>1</v>
      </c>
      <c r="C20" s="22" t="s">
        <v>254</v>
      </c>
      <c r="D20" s="22">
        <v>1</v>
      </c>
      <c r="E20" s="50">
        <v>0</v>
      </c>
      <c r="F20" s="81">
        <f t="shared" si="0"/>
        <v>0</v>
      </c>
    </row>
    <row r="21" spans="1:6" x14ac:dyDescent="0.25">
      <c r="A21" s="118" t="s">
        <v>91</v>
      </c>
      <c r="B21" s="123">
        <v>1</v>
      </c>
      <c r="C21" s="22" t="s">
        <v>270</v>
      </c>
      <c r="D21" s="22">
        <v>13</v>
      </c>
      <c r="E21" s="50">
        <v>0</v>
      </c>
      <c r="F21" s="81">
        <f t="shared" si="0"/>
        <v>0</v>
      </c>
    </row>
    <row r="22" spans="1:6" x14ac:dyDescent="0.25">
      <c r="A22" s="122"/>
      <c r="B22" s="125"/>
      <c r="C22" s="22" t="s">
        <v>261</v>
      </c>
      <c r="D22" s="22">
        <v>1</v>
      </c>
      <c r="E22" s="50">
        <v>0</v>
      </c>
      <c r="F22" s="81">
        <f t="shared" si="0"/>
        <v>0</v>
      </c>
    </row>
    <row r="23" spans="1:6" x14ac:dyDescent="0.25">
      <c r="A23" s="122"/>
      <c r="B23" s="125"/>
      <c r="C23" s="22" t="s">
        <v>263</v>
      </c>
      <c r="D23" s="22">
        <v>1</v>
      </c>
      <c r="E23" s="50">
        <v>0</v>
      </c>
      <c r="F23" s="81">
        <f t="shared" si="0"/>
        <v>0</v>
      </c>
    </row>
    <row r="24" spans="1:6" x14ac:dyDescent="0.25">
      <c r="A24" s="122"/>
      <c r="B24" s="125"/>
      <c r="C24" s="22" t="s">
        <v>254</v>
      </c>
      <c r="D24" s="22">
        <v>35</v>
      </c>
      <c r="E24" s="50">
        <v>0</v>
      </c>
      <c r="F24" s="81">
        <f t="shared" si="0"/>
        <v>0</v>
      </c>
    </row>
    <row r="25" spans="1:6" x14ac:dyDescent="0.25">
      <c r="A25" s="122"/>
      <c r="B25" s="125"/>
      <c r="C25" s="22" t="s">
        <v>264</v>
      </c>
      <c r="D25" s="22">
        <v>2</v>
      </c>
      <c r="E25" s="50">
        <v>0</v>
      </c>
      <c r="F25" s="81">
        <f t="shared" si="0"/>
        <v>0</v>
      </c>
    </row>
    <row r="26" spans="1:6" x14ac:dyDescent="0.25">
      <c r="A26" s="122"/>
      <c r="B26" s="124"/>
      <c r="C26" s="22" t="s">
        <v>260</v>
      </c>
      <c r="D26" s="22">
        <v>1</v>
      </c>
      <c r="E26" s="50">
        <v>0</v>
      </c>
      <c r="F26" s="81">
        <f t="shared" si="0"/>
        <v>0</v>
      </c>
    </row>
    <row r="27" spans="1:6" x14ac:dyDescent="0.25">
      <c r="A27" s="119"/>
      <c r="B27" s="9">
        <v>2</v>
      </c>
      <c r="C27" s="22" t="s">
        <v>256</v>
      </c>
      <c r="D27" s="22">
        <v>1</v>
      </c>
      <c r="E27" s="50">
        <v>0</v>
      </c>
      <c r="F27" s="81">
        <f t="shared" si="0"/>
        <v>0</v>
      </c>
    </row>
    <row r="28" spans="1:6" x14ac:dyDescent="0.25">
      <c r="A28" s="24" t="s">
        <v>201</v>
      </c>
      <c r="B28" s="9">
        <v>1</v>
      </c>
      <c r="C28" s="22" t="s">
        <v>254</v>
      </c>
      <c r="D28" s="22">
        <v>2</v>
      </c>
      <c r="E28" s="50">
        <v>0</v>
      </c>
      <c r="F28" s="81">
        <f t="shared" si="0"/>
        <v>0</v>
      </c>
    </row>
    <row r="29" spans="1:6" x14ac:dyDescent="0.25">
      <c r="A29" s="118" t="s">
        <v>80</v>
      </c>
      <c r="B29" s="123">
        <v>1</v>
      </c>
      <c r="C29" s="22" t="s">
        <v>254</v>
      </c>
      <c r="D29" s="22">
        <v>3</v>
      </c>
      <c r="E29" s="50">
        <v>0</v>
      </c>
      <c r="F29" s="81">
        <f t="shared" si="0"/>
        <v>0</v>
      </c>
    </row>
    <row r="30" spans="1:6" x14ac:dyDescent="0.25">
      <c r="A30" s="122"/>
      <c r="B30" s="125"/>
      <c r="C30" s="22" t="s">
        <v>257</v>
      </c>
      <c r="D30" s="22">
        <v>1</v>
      </c>
      <c r="E30" s="50">
        <v>0</v>
      </c>
      <c r="F30" s="81">
        <f t="shared" si="0"/>
        <v>0</v>
      </c>
    </row>
    <row r="31" spans="1:6" x14ac:dyDescent="0.25">
      <c r="A31" s="122"/>
      <c r="B31" s="9">
        <v>2</v>
      </c>
      <c r="C31" s="22" t="s">
        <v>254</v>
      </c>
      <c r="D31" s="22">
        <v>8</v>
      </c>
      <c r="E31" s="50">
        <v>0</v>
      </c>
      <c r="F31" s="81">
        <f t="shared" si="0"/>
        <v>0</v>
      </c>
    </row>
    <row r="32" spans="1:6" x14ac:dyDescent="0.25">
      <c r="A32" s="122"/>
      <c r="B32" s="123">
        <v>3</v>
      </c>
      <c r="C32" s="22" t="s">
        <v>263</v>
      </c>
      <c r="D32" s="22">
        <v>1</v>
      </c>
      <c r="E32" s="50">
        <v>0</v>
      </c>
      <c r="F32" s="81">
        <f t="shared" si="0"/>
        <v>0</v>
      </c>
    </row>
    <row r="33" spans="1:6" x14ac:dyDescent="0.25">
      <c r="A33" s="122"/>
      <c r="B33" s="125"/>
      <c r="C33" s="22" t="s">
        <v>254</v>
      </c>
      <c r="D33" s="22">
        <v>4</v>
      </c>
      <c r="E33" s="50">
        <v>0</v>
      </c>
      <c r="F33" s="81">
        <f t="shared" si="0"/>
        <v>0</v>
      </c>
    </row>
    <row r="34" spans="1:6" x14ac:dyDescent="0.25">
      <c r="A34" s="122"/>
      <c r="B34" s="124"/>
      <c r="C34" s="22" t="s">
        <v>259</v>
      </c>
      <c r="D34" s="22">
        <v>1</v>
      </c>
      <c r="E34" s="50">
        <v>0</v>
      </c>
      <c r="F34" s="81">
        <f t="shared" si="0"/>
        <v>0</v>
      </c>
    </row>
    <row r="35" spans="1:6" x14ac:dyDescent="0.25">
      <c r="A35" s="118" t="s">
        <v>99</v>
      </c>
      <c r="B35" s="9">
        <v>1</v>
      </c>
      <c r="C35" s="22" t="s">
        <v>254</v>
      </c>
      <c r="D35" s="22">
        <v>2</v>
      </c>
      <c r="E35" s="50">
        <v>0</v>
      </c>
      <c r="F35" s="81">
        <f t="shared" si="0"/>
        <v>0</v>
      </c>
    </row>
    <row r="36" spans="1:6" x14ac:dyDescent="0.25">
      <c r="A36" s="119"/>
      <c r="B36" s="9">
        <v>2</v>
      </c>
      <c r="C36" s="22" t="s">
        <v>262</v>
      </c>
      <c r="D36" s="22">
        <v>1</v>
      </c>
      <c r="E36" s="50">
        <v>0</v>
      </c>
      <c r="F36" s="81">
        <f t="shared" si="0"/>
        <v>0</v>
      </c>
    </row>
    <row r="37" spans="1:6" x14ac:dyDescent="0.25">
      <c r="E37" s="29" t="s">
        <v>266</v>
      </c>
      <c r="F37" s="43">
        <f>SUM(F9:F36)</f>
        <v>0</v>
      </c>
    </row>
  </sheetData>
  <sheetProtection algorithmName="SHA-512" hashValue="aDnqYaz2Q2WeJal4s85SQ4y4DIVQ0KErKyjIjMgzLl5S3G+u+SzZncAXpe9tMs66yD5bE7GUbOO3TH1WPb4ErA==" saltValue="Q1fZMs59lxQFS7qmG5eqoQ==" spinCount="100000" sheet="1" objects="1" scenarios="1"/>
  <mergeCells count="13">
    <mergeCell ref="A35:A36"/>
    <mergeCell ref="A18:A19"/>
    <mergeCell ref="A5:J5"/>
    <mergeCell ref="A7:E7"/>
    <mergeCell ref="A9:A14"/>
    <mergeCell ref="B10:B11"/>
    <mergeCell ref="B12:B13"/>
    <mergeCell ref="B21:B26"/>
    <mergeCell ref="B29:B30"/>
    <mergeCell ref="B32:B34"/>
    <mergeCell ref="A15:A16"/>
    <mergeCell ref="A21:A27"/>
    <mergeCell ref="A29:A34"/>
  </mergeCells>
  <pageMargins left="0.7" right="0.7" top="0.75" bottom="0.75" header="0.3" footer="0.3"/>
  <pageSetup paperSize="9" scale="6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3A4C-7286-4CC0-9E48-516275DC58E7}">
  <sheetPr>
    <pageSetUpPr fitToPage="1"/>
  </sheetPr>
  <dimension ref="A1:I25"/>
  <sheetViews>
    <sheetView workbookViewId="0">
      <selection activeCell="A22" sqref="A22:B22"/>
    </sheetView>
  </sheetViews>
  <sheetFormatPr defaultRowHeight="15" x14ac:dyDescent="0.25"/>
  <cols>
    <col min="1" max="1" width="39.28515625" customWidth="1"/>
    <col min="2" max="2" width="10.85546875" customWidth="1"/>
    <col min="3" max="3" width="13.140625" customWidth="1"/>
    <col min="4" max="4" width="17.85546875" customWidth="1"/>
    <col min="5" max="6" width="11.85546875" customWidth="1"/>
    <col min="7" max="7" width="19" customWidth="1"/>
    <col min="8" max="8" width="21.140625" customWidth="1"/>
    <col min="9" max="9" width="9.28515625" customWidth="1"/>
    <col min="10" max="10" width="10.7109375" customWidth="1"/>
    <col min="11" max="11" width="16.140625" customWidth="1"/>
    <col min="12" max="12" width="16.5703125" customWidth="1"/>
  </cols>
  <sheetData>
    <row r="1" spans="1:9" ht="47.25" customHeight="1" x14ac:dyDescent="0.25"/>
    <row r="3" spans="1:9" ht="18.75" x14ac:dyDescent="0.3">
      <c r="A3" s="36" t="s">
        <v>278</v>
      </c>
      <c r="C3" s="4" t="s">
        <v>290</v>
      </c>
      <c r="D3" s="4">
        <f>Samenvatting!$B$6</f>
        <v>0</v>
      </c>
    </row>
    <row r="4" spans="1:9" ht="18.75" x14ac:dyDescent="0.3">
      <c r="A4" s="36"/>
    </row>
    <row r="5" spans="1:9" ht="34.5" customHeight="1" x14ac:dyDescent="0.25">
      <c r="A5" s="120" t="s">
        <v>316</v>
      </c>
      <c r="B5" s="120"/>
      <c r="C5" s="120"/>
      <c r="D5" s="120"/>
      <c r="E5" s="120"/>
      <c r="F5" s="120"/>
      <c r="G5" s="120"/>
      <c r="H5" s="120"/>
      <c r="I5" s="120"/>
    </row>
    <row r="7" spans="1:9" ht="15.75" x14ac:dyDescent="0.25">
      <c r="A7" s="56" t="s">
        <v>280</v>
      </c>
      <c r="B7" s="56"/>
      <c r="C7" s="56"/>
      <c r="D7" s="56"/>
      <c r="E7" s="57"/>
      <c r="F7" s="57"/>
      <c r="G7" s="57"/>
      <c r="H7" s="57"/>
      <c r="I7" s="57"/>
    </row>
    <row r="8" spans="1:9" x14ac:dyDescent="0.25">
      <c r="A8" s="126" t="s">
        <v>279</v>
      </c>
      <c r="B8" s="126"/>
      <c r="C8" s="126"/>
      <c r="D8" s="24" t="s">
        <v>248</v>
      </c>
    </row>
    <row r="9" spans="1:9" ht="15" customHeight="1" x14ac:dyDescent="0.25">
      <c r="A9" s="109" t="s">
        <v>60</v>
      </c>
      <c r="B9" s="109"/>
      <c r="C9" s="109"/>
      <c r="D9" s="39">
        <v>0</v>
      </c>
    </row>
    <row r="10" spans="1:9" ht="15" customHeight="1" x14ac:dyDescent="0.25">
      <c r="A10" s="109" t="s">
        <v>276</v>
      </c>
      <c r="B10" s="109"/>
      <c r="C10" s="109"/>
      <c r="D10" s="39">
        <v>0</v>
      </c>
    </row>
    <row r="11" spans="1:9" ht="15" customHeight="1" x14ac:dyDescent="0.25">
      <c r="A11" s="109" t="s">
        <v>7</v>
      </c>
      <c r="B11" s="109"/>
      <c r="C11" s="109"/>
      <c r="D11" s="39">
        <v>0</v>
      </c>
    </row>
    <row r="12" spans="1:9" ht="15" customHeight="1" x14ac:dyDescent="0.25">
      <c r="A12" s="109" t="s">
        <v>8</v>
      </c>
      <c r="B12" s="109"/>
      <c r="C12" s="109"/>
      <c r="D12" s="39">
        <v>0</v>
      </c>
    </row>
    <row r="13" spans="1:9" ht="15" customHeight="1" x14ac:dyDescent="0.25">
      <c r="A13" s="109" t="s">
        <v>9</v>
      </c>
      <c r="B13" s="109"/>
      <c r="C13" s="109"/>
      <c r="D13" s="39">
        <v>0</v>
      </c>
    </row>
    <row r="14" spans="1:9" ht="15" customHeight="1" x14ac:dyDescent="0.25">
      <c r="A14" s="38"/>
      <c r="C14" s="41" t="s">
        <v>266</v>
      </c>
      <c r="D14" s="40">
        <f>SUM(D9:D13)</f>
        <v>0</v>
      </c>
    </row>
    <row r="16" spans="1:9" ht="15.75" x14ac:dyDescent="0.25">
      <c r="A16" s="56" t="s">
        <v>277</v>
      </c>
      <c r="B16" s="56"/>
      <c r="C16" s="56"/>
      <c r="D16" s="56"/>
      <c r="E16" s="56"/>
    </row>
    <row r="17" spans="1:5" x14ac:dyDescent="0.25">
      <c r="A17" s="126" t="s">
        <v>279</v>
      </c>
      <c r="B17" s="126"/>
      <c r="C17" s="24" t="s">
        <v>281</v>
      </c>
      <c r="D17" s="24" t="s">
        <v>16</v>
      </c>
      <c r="E17" s="24" t="s">
        <v>292</v>
      </c>
    </row>
    <row r="18" spans="1:5" x14ac:dyDescent="0.25">
      <c r="A18" s="109" t="s">
        <v>298</v>
      </c>
      <c r="B18" s="109"/>
      <c r="C18" s="22">
        <v>1</v>
      </c>
      <c r="D18" s="42">
        <v>0</v>
      </c>
      <c r="E18" s="81">
        <f>D18*C18</f>
        <v>0</v>
      </c>
    </row>
    <row r="19" spans="1:5" ht="33.75" customHeight="1" x14ac:dyDescent="0.25">
      <c r="A19" s="127" t="s">
        <v>299</v>
      </c>
      <c r="B19" s="127"/>
      <c r="C19" s="22">
        <f>191-9</f>
        <v>182</v>
      </c>
      <c r="D19" s="42">
        <v>0</v>
      </c>
      <c r="E19" s="81">
        <f t="shared" ref="E19:E24" si="0">D19*C19</f>
        <v>0</v>
      </c>
    </row>
    <row r="20" spans="1:5" x14ac:dyDescent="0.25">
      <c r="A20" s="109" t="s">
        <v>282</v>
      </c>
      <c r="B20" s="109"/>
      <c r="C20" s="22">
        <v>9</v>
      </c>
      <c r="D20" s="42">
        <v>0</v>
      </c>
      <c r="E20" s="81">
        <f t="shared" si="0"/>
        <v>0</v>
      </c>
    </row>
    <row r="21" spans="1:5" x14ac:dyDescent="0.25">
      <c r="A21" s="109" t="s">
        <v>283</v>
      </c>
      <c r="B21" s="109"/>
      <c r="C21" s="22">
        <v>1</v>
      </c>
      <c r="D21" s="42">
        <v>0</v>
      </c>
      <c r="E21" s="81">
        <f t="shared" si="0"/>
        <v>0</v>
      </c>
    </row>
    <row r="22" spans="1:5" x14ac:dyDescent="0.25">
      <c r="A22" s="109" t="s">
        <v>284</v>
      </c>
      <c r="B22" s="109"/>
      <c r="C22" s="22">
        <v>1</v>
      </c>
      <c r="D22" s="42">
        <v>0</v>
      </c>
      <c r="E22" s="81">
        <f t="shared" si="0"/>
        <v>0</v>
      </c>
    </row>
    <row r="23" spans="1:5" x14ac:dyDescent="0.25">
      <c r="A23" s="109" t="s">
        <v>285</v>
      </c>
      <c r="B23" s="109"/>
      <c r="C23" s="22">
        <v>1</v>
      </c>
      <c r="D23" s="42">
        <v>0</v>
      </c>
      <c r="E23" s="81">
        <f t="shared" si="0"/>
        <v>0</v>
      </c>
    </row>
    <row r="24" spans="1:5" x14ac:dyDescent="0.25">
      <c r="A24" s="109" t="s">
        <v>286</v>
      </c>
      <c r="B24" s="109"/>
      <c r="C24" s="22">
        <v>1</v>
      </c>
      <c r="D24" s="42">
        <v>0</v>
      </c>
      <c r="E24" s="81">
        <f t="shared" si="0"/>
        <v>0</v>
      </c>
    </row>
    <row r="25" spans="1:5" x14ac:dyDescent="0.25">
      <c r="D25" s="29" t="s">
        <v>266</v>
      </c>
      <c r="E25" s="43">
        <f>SUM(E18:E24)</f>
        <v>0</v>
      </c>
    </row>
  </sheetData>
  <sheetProtection algorithmName="SHA-512" hashValue="+Yqn2AFKbCefgrMt8BA4W0hoUVS6f1ZYnAcbdLOTnwvNeNyjizgdCZeFB0wa9rxu8GIZCZNm7Yoe1DUvs3Lryw==" saltValue="I9H5I/ZzYzDU8xoKSNCB8g==" spinCount="100000" sheet="1" objects="1" scenarios="1"/>
  <mergeCells count="15">
    <mergeCell ref="A24:B24"/>
    <mergeCell ref="A8:C8"/>
    <mergeCell ref="A9:C9"/>
    <mergeCell ref="A21:B21"/>
    <mergeCell ref="A23:B23"/>
    <mergeCell ref="A22:B22"/>
    <mergeCell ref="A5:I5"/>
    <mergeCell ref="A17:B17"/>
    <mergeCell ref="A18:B18"/>
    <mergeCell ref="A19:B19"/>
    <mergeCell ref="A20:B20"/>
    <mergeCell ref="A10:C10"/>
    <mergeCell ref="A11:C11"/>
    <mergeCell ref="A12:C12"/>
    <mergeCell ref="A13:C13"/>
  </mergeCells>
  <pageMargins left="0.7" right="0.7" top="0.75" bottom="0.75" header="0.3" footer="0.3"/>
  <pageSetup paperSize="9" scale="85" fitToHeight="0" orientation="landscape"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F28B-DEF4-44A8-85AE-DB99A2D006D6}">
  <sheetPr>
    <pageSetUpPr fitToPage="1"/>
  </sheetPr>
  <dimension ref="A1:AC52"/>
  <sheetViews>
    <sheetView workbookViewId="0">
      <selection activeCell="N21" sqref="N21"/>
    </sheetView>
  </sheetViews>
  <sheetFormatPr defaultRowHeight="15" x14ac:dyDescent="0.25"/>
  <cols>
    <col min="1" max="1" width="10.85546875" customWidth="1"/>
    <col min="2" max="2" width="79.85546875" customWidth="1"/>
    <col min="4" max="4" width="14.5703125" customWidth="1"/>
    <col min="5" max="5" width="12.140625" customWidth="1"/>
    <col min="6" max="6" width="7.85546875" customWidth="1"/>
    <col min="7" max="7" width="10.42578125" customWidth="1"/>
    <col min="8" max="9" width="13.5703125" customWidth="1"/>
    <col min="11" max="11" width="12.42578125" customWidth="1"/>
    <col min="12" max="12" width="7.42578125" customWidth="1"/>
    <col min="21" max="21" width="10.5703125" bestFit="1" customWidth="1"/>
  </cols>
  <sheetData>
    <row r="1" spans="1:29" ht="28.15" customHeight="1" x14ac:dyDescent="0.25"/>
    <row r="6" spans="1:29" ht="21" x14ac:dyDescent="0.35">
      <c r="A6" s="36" t="s">
        <v>13</v>
      </c>
      <c r="B6" s="36"/>
      <c r="C6" s="36"/>
      <c r="D6" s="36"/>
      <c r="E6" s="36"/>
      <c r="F6" s="36"/>
      <c r="G6" s="36"/>
      <c r="H6" s="47"/>
      <c r="I6" s="47"/>
    </row>
    <row r="7" spans="1:29" ht="35.25" customHeight="1" x14ac:dyDescent="0.25">
      <c r="A7" s="120" t="s">
        <v>317</v>
      </c>
      <c r="B7" s="120"/>
      <c r="C7" s="120"/>
      <c r="D7" s="120"/>
      <c r="E7" s="120"/>
      <c r="F7" s="120"/>
      <c r="G7" s="120"/>
      <c r="H7" s="120"/>
      <c r="I7" s="120"/>
      <c r="J7" s="7"/>
      <c r="K7" s="7"/>
      <c r="L7" s="7"/>
    </row>
    <row r="9" spans="1:29" x14ac:dyDescent="0.25">
      <c r="A9" s="8" t="s">
        <v>14</v>
      </c>
      <c r="B9" s="8">
        <f>Samenvatting!B6</f>
        <v>0</v>
      </c>
    </row>
    <row r="10" spans="1:29" x14ac:dyDescent="0.25">
      <c r="C10" s="6"/>
    </row>
    <row r="11" spans="1:29" ht="15.75" x14ac:dyDescent="0.25">
      <c r="A11" s="94" t="s">
        <v>15</v>
      </c>
      <c r="B11" s="94"/>
      <c r="C11" s="94"/>
      <c r="D11" s="94"/>
      <c r="E11" s="94"/>
      <c r="F11" s="94"/>
      <c r="G11" s="94"/>
      <c r="H11" s="94"/>
      <c r="I11" s="94"/>
    </row>
    <row r="12" spans="1:29" s="10" customFormat="1" x14ac:dyDescent="0.25">
      <c r="A12" s="129" t="s">
        <v>329</v>
      </c>
      <c r="B12" s="129"/>
      <c r="C12" s="129"/>
      <c r="D12" s="129"/>
      <c r="E12" s="129"/>
      <c r="F12" s="129"/>
      <c r="G12" s="129"/>
      <c r="H12" s="129"/>
      <c r="I12" s="129"/>
    </row>
    <row r="13" spans="1:29" ht="41.25" customHeight="1" x14ac:dyDescent="0.25">
      <c r="A13" s="11"/>
      <c r="D13" s="12" t="s">
        <v>16</v>
      </c>
      <c r="E13" s="13"/>
      <c r="F13" s="130" t="s">
        <v>10</v>
      </c>
      <c r="G13" s="130"/>
      <c r="H13" s="130" t="s">
        <v>17</v>
      </c>
      <c r="I13" s="130"/>
    </row>
    <row r="14" spans="1:29" ht="24" x14ac:dyDescent="0.25">
      <c r="A14" s="51" t="s">
        <v>18</v>
      </c>
      <c r="B14" s="51" t="s">
        <v>4</v>
      </c>
      <c r="C14" s="51" t="s">
        <v>11</v>
      </c>
      <c r="D14" s="52" t="s">
        <v>12</v>
      </c>
      <c r="E14" s="52" t="s">
        <v>19</v>
      </c>
      <c r="F14" s="52" t="s">
        <v>3</v>
      </c>
      <c r="G14" s="52" t="s">
        <v>5</v>
      </c>
      <c r="H14" s="52" t="s">
        <v>6</v>
      </c>
      <c r="I14" s="52" t="s">
        <v>20</v>
      </c>
    </row>
    <row r="15" spans="1:29" x14ac:dyDescent="0.25">
      <c r="A15" s="53" t="s">
        <v>21</v>
      </c>
      <c r="B15" s="49" t="s">
        <v>22</v>
      </c>
      <c r="C15" s="53">
        <v>1</v>
      </c>
      <c r="D15" s="50">
        <v>0</v>
      </c>
      <c r="E15" s="50">
        <v>0</v>
      </c>
      <c r="F15" s="54">
        <v>2</v>
      </c>
      <c r="G15" s="134">
        <v>2</v>
      </c>
      <c r="H15" s="55">
        <f t="shared" ref="H15:H28" si="0">D15*C15*F15</f>
        <v>0</v>
      </c>
      <c r="I15" s="55">
        <f t="shared" ref="I15:I28" si="1">E15*C15*$G$15</f>
        <v>0</v>
      </c>
      <c r="K15" s="14"/>
      <c r="AC15" s="15"/>
    </row>
    <row r="16" spans="1:29" x14ac:dyDescent="0.25">
      <c r="A16" s="53" t="s">
        <v>23</v>
      </c>
      <c r="B16" s="49" t="s">
        <v>322</v>
      </c>
      <c r="C16" s="53">
        <v>5</v>
      </c>
      <c r="D16" s="50">
        <v>0</v>
      </c>
      <c r="E16" s="50">
        <v>0</v>
      </c>
      <c r="F16" s="54">
        <v>1.5</v>
      </c>
      <c r="G16" s="134"/>
      <c r="H16" s="55">
        <f t="shared" si="0"/>
        <v>0</v>
      </c>
      <c r="I16" s="55">
        <f t="shared" si="1"/>
        <v>0</v>
      </c>
      <c r="K16" s="14"/>
    </row>
    <row r="17" spans="1:11" x14ac:dyDescent="0.25">
      <c r="A17" s="53" t="s">
        <v>24</v>
      </c>
      <c r="B17" s="49" t="s">
        <v>323</v>
      </c>
      <c r="C17" s="53">
        <v>10</v>
      </c>
      <c r="D17" s="50">
        <v>0</v>
      </c>
      <c r="E17" s="50">
        <v>0</v>
      </c>
      <c r="F17" s="54">
        <v>1.2</v>
      </c>
      <c r="G17" s="134"/>
      <c r="H17" s="55">
        <f t="shared" si="0"/>
        <v>0</v>
      </c>
      <c r="I17" s="55">
        <f t="shared" si="1"/>
        <v>0</v>
      </c>
      <c r="K17" s="14"/>
    </row>
    <row r="18" spans="1:11" ht="24" x14ac:dyDescent="0.25">
      <c r="A18" s="53" t="s">
        <v>25</v>
      </c>
      <c r="B18" s="49" t="s">
        <v>26</v>
      </c>
      <c r="C18" s="53">
        <v>1</v>
      </c>
      <c r="D18" s="50">
        <v>0</v>
      </c>
      <c r="E18" s="50">
        <v>0</v>
      </c>
      <c r="F18" s="54">
        <f>(0.3*10*5)/10</f>
        <v>1.5</v>
      </c>
      <c r="G18" s="134"/>
      <c r="H18" s="55">
        <f t="shared" si="0"/>
        <v>0</v>
      </c>
      <c r="I18" s="55">
        <f t="shared" si="1"/>
        <v>0</v>
      </c>
      <c r="K18" s="14"/>
    </row>
    <row r="19" spans="1:11" x14ac:dyDescent="0.25">
      <c r="A19" s="53" t="s">
        <v>27</v>
      </c>
      <c r="B19" s="49" t="s">
        <v>28</v>
      </c>
      <c r="C19" s="53">
        <v>1</v>
      </c>
      <c r="D19" s="50">
        <v>0</v>
      </c>
      <c r="E19" s="50">
        <v>0</v>
      </c>
      <c r="F19" s="54">
        <v>1.5</v>
      </c>
      <c r="G19" s="134"/>
      <c r="H19" s="55">
        <f t="shared" si="0"/>
        <v>0</v>
      </c>
      <c r="I19" s="55">
        <f t="shared" si="1"/>
        <v>0</v>
      </c>
      <c r="K19" s="14"/>
    </row>
    <row r="20" spans="1:11" ht="24" x14ac:dyDescent="0.25">
      <c r="A20" s="53" t="s">
        <v>29</v>
      </c>
      <c r="B20" s="49" t="s">
        <v>30</v>
      </c>
      <c r="C20" s="53">
        <v>1</v>
      </c>
      <c r="D20" s="50">
        <v>0</v>
      </c>
      <c r="E20" s="50">
        <v>0</v>
      </c>
      <c r="F20" s="54">
        <v>2</v>
      </c>
      <c r="G20" s="134"/>
      <c r="H20" s="55">
        <f t="shared" si="0"/>
        <v>0</v>
      </c>
      <c r="I20" s="55">
        <f t="shared" si="1"/>
        <v>0</v>
      </c>
      <c r="K20" s="14"/>
    </row>
    <row r="21" spans="1:11" x14ac:dyDescent="0.25">
      <c r="A21" s="53" t="s">
        <v>31</v>
      </c>
      <c r="B21" s="49" t="s">
        <v>324</v>
      </c>
      <c r="C21" s="53">
        <v>5</v>
      </c>
      <c r="D21" s="50">
        <v>0</v>
      </c>
      <c r="E21" s="50">
        <v>0</v>
      </c>
      <c r="F21" s="54">
        <v>1.5</v>
      </c>
      <c r="G21" s="134"/>
      <c r="H21" s="55">
        <f t="shared" si="0"/>
        <v>0</v>
      </c>
      <c r="I21" s="55">
        <f t="shared" si="1"/>
        <v>0</v>
      </c>
      <c r="K21" s="14"/>
    </row>
    <row r="22" spans="1:11" x14ac:dyDescent="0.25">
      <c r="A22" s="53" t="s">
        <v>32</v>
      </c>
      <c r="B22" s="49" t="s">
        <v>325</v>
      </c>
      <c r="C22" s="53">
        <v>10</v>
      </c>
      <c r="D22" s="50">
        <v>0</v>
      </c>
      <c r="E22" s="50">
        <v>0</v>
      </c>
      <c r="F22" s="54">
        <v>1.2</v>
      </c>
      <c r="G22" s="134"/>
      <c r="H22" s="55">
        <f t="shared" si="0"/>
        <v>0</v>
      </c>
      <c r="I22" s="55">
        <f t="shared" si="1"/>
        <v>0</v>
      </c>
      <c r="K22" s="14"/>
    </row>
    <row r="23" spans="1:11" ht="24" x14ac:dyDescent="0.25">
      <c r="A23" s="53" t="s">
        <v>33</v>
      </c>
      <c r="B23" s="49" t="s">
        <v>326</v>
      </c>
      <c r="C23" s="53">
        <v>1</v>
      </c>
      <c r="D23" s="50">
        <v>0</v>
      </c>
      <c r="E23" s="50">
        <v>0</v>
      </c>
      <c r="F23" s="54">
        <f>35/10</f>
        <v>3.5</v>
      </c>
      <c r="G23" s="134"/>
      <c r="H23" s="55">
        <f t="shared" si="0"/>
        <v>0</v>
      </c>
      <c r="I23" s="55">
        <f t="shared" si="1"/>
        <v>0</v>
      </c>
      <c r="K23" s="14"/>
    </row>
    <row r="24" spans="1:11" x14ac:dyDescent="0.25">
      <c r="A24" s="53" t="s">
        <v>34</v>
      </c>
      <c r="B24" s="49" t="s">
        <v>42</v>
      </c>
      <c r="C24" s="53">
        <v>5</v>
      </c>
      <c r="D24" s="50">
        <v>0</v>
      </c>
      <c r="E24" s="50">
        <v>0</v>
      </c>
      <c r="F24" s="54">
        <f>25/10</f>
        <v>2.5</v>
      </c>
      <c r="G24" s="134"/>
      <c r="H24" s="55">
        <f t="shared" si="0"/>
        <v>0</v>
      </c>
      <c r="I24" s="55">
        <f t="shared" si="1"/>
        <v>0</v>
      </c>
      <c r="K24" s="14"/>
    </row>
    <row r="25" spans="1:11" x14ac:dyDescent="0.25">
      <c r="A25" s="53" t="s">
        <v>35</v>
      </c>
      <c r="B25" s="49" t="s">
        <v>43</v>
      </c>
      <c r="C25" s="53">
        <v>10</v>
      </c>
      <c r="D25" s="50">
        <v>0</v>
      </c>
      <c r="E25" s="50">
        <v>0</v>
      </c>
      <c r="F25" s="54">
        <f>10/10</f>
        <v>1</v>
      </c>
      <c r="G25" s="134"/>
      <c r="H25" s="55">
        <f t="shared" si="0"/>
        <v>0</v>
      </c>
      <c r="I25" s="55">
        <f t="shared" si="1"/>
        <v>0</v>
      </c>
      <c r="K25" s="14"/>
    </row>
    <row r="26" spans="1:11" ht="24" x14ac:dyDescent="0.25">
      <c r="A26" s="53" t="s">
        <v>36</v>
      </c>
      <c r="B26" s="49" t="s">
        <v>44</v>
      </c>
      <c r="C26" s="53">
        <v>1</v>
      </c>
      <c r="D26" s="50">
        <v>0</v>
      </c>
      <c r="E26" s="50">
        <v>0</v>
      </c>
      <c r="F26" s="54">
        <v>1</v>
      </c>
      <c r="G26" s="134"/>
      <c r="H26" s="55">
        <f t="shared" si="0"/>
        <v>0</v>
      </c>
      <c r="I26" s="55">
        <f t="shared" si="1"/>
        <v>0</v>
      </c>
      <c r="K26" s="14"/>
    </row>
    <row r="27" spans="1:11" x14ac:dyDescent="0.25">
      <c r="A27" s="53" t="s">
        <v>37</v>
      </c>
      <c r="B27" s="49" t="s">
        <v>327</v>
      </c>
      <c r="C27" s="53">
        <v>10</v>
      </c>
      <c r="D27" s="50">
        <v>0</v>
      </c>
      <c r="E27" s="50">
        <v>0</v>
      </c>
      <c r="F27" s="54">
        <v>3.5</v>
      </c>
      <c r="G27" s="134"/>
      <c r="H27" s="55">
        <f t="shared" si="0"/>
        <v>0</v>
      </c>
      <c r="I27" s="55">
        <f t="shared" si="1"/>
        <v>0</v>
      </c>
      <c r="K27" s="14"/>
    </row>
    <row r="28" spans="1:11" x14ac:dyDescent="0.25">
      <c r="A28" s="53" t="s">
        <v>38</v>
      </c>
      <c r="B28" s="49" t="s">
        <v>328</v>
      </c>
      <c r="C28" s="53">
        <v>1</v>
      </c>
      <c r="D28" s="50">
        <v>0</v>
      </c>
      <c r="E28" s="50">
        <v>0</v>
      </c>
      <c r="F28" s="54">
        <v>3</v>
      </c>
      <c r="G28" s="134"/>
      <c r="H28" s="55">
        <f t="shared" si="0"/>
        <v>0</v>
      </c>
      <c r="I28" s="55">
        <f t="shared" si="1"/>
        <v>0</v>
      </c>
      <c r="K28" s="14"/>
    </row>
    <row r="29" spans="1:11" x14ac:dyDescent="0.25">
      <c r="A29" s="48"/>
      <c r="B29" s="48"/>
      <c r="C29" s="48"/>
      <c r="K29" s="14"/>
    </row>
    <row r="30" spans="1:11" ht="15.75" x14ac:dyDescent="0.25">
      <c r="A30" s="128" t="s">
        <v>45</v>
      </c>
      <c r="B30" s="128"/>
      <c r="C30" s="128"/>
      <c r="D30" s="128"/>
      <c r="E30" s="128"/>
      <c r="F30" s="128"/>
      <c r="G30" s="128"/>
      <c r="H30" s="128"/>
      <c r="I30" s="128"/>
    </row>
    <row r="31" spans="1:11" s="10" customFormat="1" x14ac:dyDescent="0.25">
      <c r="A31" s="129" t="s">
        <v>58</v>
      </c>
      <c r="B31" s="129"/>
      <c r="C31" s="129"/>
      <c r="D31" s="129"/>
      <c r="E31" s="129"/>
      <c r="F31" s="129"/>
      <c r="G31" s="129"/>
      <c r="H31" s="129"/>
      <c r="I31" s="129"/>
    </row>
    <row r="32" spans="1:11" ht="41.25" customHeight="1" x14ac:dyDescent="0.25">
      <c r="A32" s="11"/>
      <c r="D32" s="12" t="s">
        <v>16</v>
      </c>
      <c r="E32" s="13"/>
      <c r="F32" s="130" t="s">
        <v>10</v>
      </c>
      <c r="G32" s="130"/>
      <c r="H32" s="130" t="s">
        <v>17</v>
      </c>
      <c r="I32" s="130"/>
    </row>
    <row r="33" spans="1:29" ht="24" x14ac:dyDescent="0.25">
      <c r="A33" s="51" t="s">
        <v>18</v>
      </c>
      <c r="B33" s="51" t="s">
        <v>4</v>
      </c>
      <c r="C33" s="51" t="s">
        <v>11</v>
      </c>
      <c r="D33" s="52" t="s">
        <v>12</v>
      </c>
      <c r="E33" s="52" t="s">
        <v>19</v>
      </c>
      <c r="F33" s="52" t="s">
        <v>3</v>
      </c>
      <c r="G33" s="52" t="s">
        <v>5</v>
      </c>
      <c r="H33" s="52" t="s">
        <v>6</v>
      </c>
      <c r="I33" s="52" t="s">
        <v>20</v>
      </c>
    </row>
    <row r="34" spans="1:29" x14ac:dyDescent="0.25">
      <c r="A34" s="53" t="s">
        <v>40</v>
      </c>
      <c r="B34" s="49" t="s">
        <v>47</v>
      </c>
      <c r="C34" s="53">
        <v>1</v>
      </c>
      <c r="D34" s="50">
        <v>0</v>
      </c>
      <c r="E34" s="50">
        <v>0</v>
      </c>
      <c r="F34" s="60">
        <v>2</v>
      </c>
      <c r="G34" s="131">
        <v>2</v>
      </c>
      <c r="H34" s="62">
        <f t="shared" ref="H34:H36" si="2">D34*C34*F34</f>
        <v>0</v>
      </c>
      <c r="I34" s="62">
        <f>E34*C34*$G$34</f>
        <v>0</v>
      </c>
      <c r="K34" s="14"/>
      <c r="AC34" s="15"/>
    </row>
    <row r="35" spans="1:29" x14ac:dyDescent="0.25">
      <c r="A35" s="53" t="s">
        <v>41</v>
      </c>
      <c r="B35" s="49" t="s">
        <v>48</v>
      </c>
      <c r="C35" s="53">
        <v>1</v>
      </c>
      <c r="D35" s="50">
        <v>0</v>
      </c>
      <c r="E35" s="50">
        <v>0</v>
      </c>
      <c r="F35" s="60">
        <v>1.5</v>
      </c>
      <c r="G35" s="131"/>
      <c r="H35" s="62">
        <f t="shared" si="2"/>
        <v>0</v>
      </c>
      <c r="I35" s="62">
        <f>E35*C35*$G$34</f>
        <v>0</v>
      </c>
      <c r="K35" s="14"/>
    </row>
    <row r="36" spans="1:29" ht="36" x14ac:dyDescent="0.25">
      <c r="A36" s="53" t="s">
        <v>46</v>
      </c>
      <c r="B36" s="49" t="s">
        <v>49</v>
      </c>
      <c r="C36" s="53">
        <v>1</v>
      </c>
      <c r="D36" s="50">
        <v>0</v>
      </c>
      <c r="E36" s="50">
        <v>0</v>
      </c>
      <c r="F36" s="60">
        <v>1.2</v>
      </c>
      <c r="G36" s="131"/>
      <c r="H36" s="62">
        <f t="shared" si="2"/>
        <v>0</v>
      </c>
      <c r="I36" s="62">
        <f>E36*C36*$G$34</f>
        <v>0</v>
      </c>
      <c r="K36" s="14"/>
    </row>
    <row r="38" spans="1:29" ht="15.75" x14ac:dyDescent="0.25">
      <c r="A38" s="128" t="s">
        <v>308</v>
      </c>
      <c r="B38" s="128"/>
      <c r="C38" s="128"/>
      <c r="D38" s="128"/>
      <c r="E38" s="128"/>
      <c r="F38" s="128"/>
      <c r="G38" s="128"/>
      <c r="H38" s="128"/>
      <c r="I38" s="128"/>
    </row>
    <row r="39" spans="1:29" s="10" customFormat="1" x14ac:dyDescent="0.25">
      <c r="A39" s="129" t="s">
        <v>59</v>
      </c>
      <c r="B39" s="129"/>
      <c r="C39" s="129"/>
      <c r="D39" s="129"/>
      <c r="E39" s="129"/>
      <c r="F39" s="129"/>
      <c r="G39" s="129"/>
      <c r="H39" s="129"/>
      <c r="I39" s="129"/>
    </row>
    <row r="40" spans="1:29" ht="41.25" customHeight="1" x14ac:dyDescent="0.25">
      <c r="A40" s="64"/>
      <c r="D40" s="12" t="s">
        <v>16</v>
      </c>
      <c r="E40" s="13"/>
      <c r="F40" s="130" t="s">
        <v>10</v>
      </c>
      <c r="G40" s="130"/>
      <c r="H40" s="130" t="s">
        <v>17</v>
      </c>
      <c r="I40" s="130"/>
    </row>
    <row r="41" spans="1:29" ht="24" x14ac:dyDescent="0.25">
      <c r="A41" s="51" t="s">
        <v>18</v>
      </c>
      <c r="B41" s="51" t="s">
        <v>4</v>
      </c>
      <c r="C41" s="51" t="s">
        <v>11</v>
      </c>
      <c r="D41" s="52" t="s">
        <v>12</v>
      </c>
      <c r="E41" s="65" t="s">
        <v>19</v>
      </c>
      <c r="F41" s="52" t="s">
        <v>3</v>
      </c>
      <c r="G41" s="52" t="s">
        <v>5</v>
      </c>
      <c r="H41" s="52" t="s">
        <v>6</v>
      </c>
      <c r="I41" s="52" t="s">
        <v>20</v>
      </c>
    </row>
    <row r="42" spans="1:29" x14ac:dyDescent="0.25">
      <c r="A42" s="53" t="s">
        <v>50</v>
      </c>
      <c r="B42" s="49" t="s">
        <v>53</v>
      </c>
      <c r="C42" s="53">
        <v>1</v>
      </c>
      <c r="D42" s="63">
        <v>0</v>
      </c>
      <c r="E42" s="66">
        <v>0</v>
      </c>
      <c r="F42" s="60">
        <v>15</v>
      </c>
      <c r="G42" s="61">
        <v>20</v>
      </c>
      <c r="H42" s="62">
        <f t="shared" ref="H42" si="3">D42*C42*F42</f>
        <v>0</v>
      </c>
      <c r="I42" s="62">
        <f>E42*C42*$G$42</f>
        <v>0</v>
      </c>
      <c r="K42" s="14"/>
      <c r="AC42" s="15"/>
    </row>
    <row r="43" spans="1:29" x14ac:dyDescent="0.25">
      <c r="A43" s="53" t="s">
        <v>51</v>
      </c>
      <c r="B43" s="49" t="s">
        <v>309</v>
      </c>
      <c r="C43" s="53">
        <v>1</v>
      </c>
      <c r="D43" s="63">
        <v>0</v>
      </c>
      <c r="E43" s="66">
        <v>0</v>
      </c>
      <c r="F43" s="60">
        <v>15</v>
      </c>
      <c r="G43" s="61">
        <v>20</v>
      </c>
      <c r="H43" s="62">
        <f t="shared" ref="H43" si="4">D43*C43*F43</f>
        <v>0</v>
      </c>
      <c r="I43" s="62">
        <f>E43*C43*$G$42</f>
        <v>0</v>
      </c>
    </row>
    <row r="45" spans="1:29" ht="15.75" x14ac:dyDescent="0.25">
      <c r="A45" s="128" t="s">
        <v>310</v>
      </c>
      <c r="B45" s="128"/>
      <c r="C45" s="128"/>
      <c r="D45" s="128"/>
      <c r="E45" s="128"/>
      <c r="F45" s="128"/>
      <c r="G45" s="128"/>
      <c r="H45" s="128"/>
      <c r="I45" s="128"/>
    </row>
    <row r="46" spans="1:29" x14ac:dyDescent="0.25">
      <c r="A46" s="129" t="s">
        <v>39</v>
      </c>
      <c r="B46" s="129"/>
      <c r="C46" s="129"/>
      <c r="D46" s="129"/>
      <c r="E46" s="129"/>
      <c r="F46" s="129"/>
      <c r="G46" s="129"/>
      <c r="H46" s="129"/>
      <c r="I46" s="129"/>
    </row>
    <row r="47" spans="1:29" ht="41.25" customHeight="1" x14ac:dyDescent="0.25">
      <c r="A47" s="70"/>
      <c r="B47" s="48"/>
      <c r="C47" s="48"/>
      <c r="D47" s="68"/>
      <c r="E47" s="69"/>
      <c r="F47" s="130" t="s">
        <v>10</v>
      </c>
      <c r="G47" s="130"/>
      <c r="H47" s="130" t="s">
        <v>17</v>
      </c>
      <c r="I47" s="130"/>
    </row>
    <row r="48" spans="1:29" ht="24" x14ac:dyDescent="0.25">
      <c r="A48" s="51" t="s">
        <v>18</v>
      </c>
      <c r="B48" s="51" t="s">
        <v>4</v>
      </c>
      <c r="C48" s="51" t="s">
        <v>11</v>
      </c>
      <c r="D48" s="52" t="s">
        <v>12</v>
      </c>
      <c r="E48" s="52" t="s">
        <v>19</v>
      </c>
      <c r="F48" s="52" t="s">
        <v>3</v>
      </c>
      <c r="G48" s="52" t="s">
        <v>5</v>
      </c>
      <c r="H48" s="52" t="s">
        <v>6</v>
      </c>
      <c r="I48" s="52" t="s">
        <v>20</v>
      </c>
    </row>
    <row r="49" spans="1:29" x14ac:dyDescent="0.25">
      <c r="A49" s="53" t="s">
        <v>52</v>
      </c>
      <c r="B49" s="49" t="s">
        <v>54</v>
      </c>
      <c r="C49" s="53">
        <v>1</v>
      </c>
      <c r="D49" s="63">
        <v>0</v>
      </c>
      <c r="E49" s="132"/>
      <c r="F49" s="67">
        <v>10</v>
      </c>
      <c r="G49" s="131"/>
      <c r="H49" s="62">
        <f>D49*C49*F49</f>
        <v>0</v>
      </c>
      <c r="I49" s="133"/>
      <c r="K49" s="14"/>
      <c r="AC49" s="15"/>
    </row>
    <row r="50" spans="1:29" x14ac:dyDescent="0.25">
      <c r="A50" s="53" t="s">
        <v>311</v>
      </c>
      <c r="B50" s="49" t="s">
        <v>55</v>
      </c>
      <c r="C50" s="53">
        <v>1</v>
      </c>
      <c r="D50" s="63">
        <v>0</v>
      </c>
      <c r="E50" s="132"/>
      <c r="F50" s="67">
        <v>10</v>
      </c>
      <c r="G50" s="131"/>
      <c r="H50" s="62">
        <f t="shared" ref="H50:H52" si="5">D50*C50*F50</f>
        <v>0</v>
      </c>
      <c r="I50" s="133"/>
      <c r="K50" s="14"/>
    </row>
    <row r="51" spans="1:29" x14ac:dyDescent="0.25">
      <c r="A51" s="53" t="s">
        <v>312</v>
      </c>
      <c r="B51" s="49" t="s">
        <v>56</v>
      </c>
      <c r="C51" s="53">
        <v>1</v>
      </c>
      <c r="D51" s="63">
        <v>0</v>
      </c>
      <c r="E51" s="132"/>
      <c r="F51" s="67">
        <v>10</v>
      </c>
      <c r="G51" s="131"/>
      <c r="H51" s="62">
        <f t="shared" si="5"/>
        <v>0</v>
      </c>
      <c r="I51" s="133"/>
      <c r="K51" s="14"/>
    </row>
    <row r="52" spans="1:29" x14ac:dyDescent="0.25">
      <c r="A52" s="53" t="s">
        <v>313</v>
      </c>
      <c r="B52" s="49" t="s">
        <v>57</v>
      </c>
      <c r="C52" s="53">
        <v>1</v>
      </c>
      <c r="D52" s="63">
        <v>0</v>
      </c>
      <c r="E52" s="132"/>
      <c r="F52" s="67">
        <v>5</v>
      </c>
      <c r="G52" s="131"/>
      <c r="H52" s="62">
        <f t="shared" si="5"/>
        <v>0</v>
      </c>
      <c r="I52" s="133"/>
      <c r="K52" s="14"/>
    </row>
  </sheetData>
  <sheetProtection algorithmName="SHA-512" hashValue="Re2KVEnW+/lN7sNq+lngYwKGleIJI8Qi0DfdZsVL62d5SXa7y16Bi+0HFRvdPvo94Jlms3pHjJrzb22ei3/8JA==" saltValue="Z2WUzvMP4iu63yuBdY7uPg==" spinCount="100000" sheet="1" objects="1" scenarios="1"/>
  <mergeCells count="22">
    <mergeCell ref="A11:I11"/>
    <mergeCell ref="A12:I12"/>
    <mergeCell ref="A7:I7"/>
    <mergeCell ref="A38:I38"/>
    <mergeCell ref="F40:G40"/>
    <mergeCell ref="H40:I40"/>
    <mergeCell ref="A39:I39"/>
    <mergeCell ref="F13:G13"/>
    <mergeCell ref="H13:I13"/>
    <mergeCell ref="G15:G28"/>
    <mergeCell ref="A30:I30"/>
    <mergeCell ref="F32:G32"/>
    <mergeCell ref="H32:I32"/>
    <mergeCell ref="G34:G36"/>
    <mergeCell ref="A31:I31"/>
    <mergeCell ref="A45:I45"/>
    <mergeCell ref="A46:I46"/>
    <mergeCell ref="F47:G47"/>
    <mergeCell ref="H47:I47"/>
    <mergeCell ref="G49:G52"/>
    <mergeCell ref="E49:E52"/>
    <mergeCell ref="I49:I52"/>
  </mergeCells>
  <pageMargins left="0.70866141732283472" right="0.70866141732283472" top="0.74803149606299213" bottom="0.74803149606299213" header="0.31496062992125984" footer="0.31496062992125984"/>
  <pageSetup paperSize="9" scale="67" fitToHeight="0" orientation="landscape" r:id="rId1"/>
  <headerFooter>
    <oddFooter>&amp;R&amp;P/&amp;N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2528b934578410585f735604a74f15a2">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03cdd2ba168d532146975c373b1098cb"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E610C6-490F-45ED-B8E2-E84DFFAEC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F72BB7-E58A-4C90-A09D-8ABB45D28D5B}">
  <ds:schemaRefs>
    <ds:schemaRef ds:uri="http://purl.org/dc/terms/"/>
    <ds:schemaRef ds:uri="http://purl.org/dc/elements/1.1/"/>
    <ds:schemaRef ds:uri="08fbbfaa-d9f9-4905-aa6b-6864badca0c1"/>
    <ds:schemaRef ds:uri="http://purl.org/dc/dcmitype/"/>
    <ds:schemaRef ds:uri="http://schemas.microsoft.com/office/2006/metadata/properties"/>
    <ds:schemaRef ds:uri="13c3d94a-980d-4fba-a812-9ba96888e6e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4E645FA-6204-43D3-AFB4-D1AA7E50E7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Samenvatting</vt:lpstr>
      <vt:lpstr>Locaties Buitenkast-binnenkast</vt:lpstr>
      <vt:lpstr>Locaties alleen PLC-alarmmelder</vt:lpstr>
      <vt:lpstr>Overige locaties </vt:lpstr>
      <vt:lpstr>Implementatie en onderhoud</vt:lpstr>
      <vt:lpstr>Verrekenprijzen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Visser</dc:creator>
  <cp:lastModifiedBy>Peter Haverkamp</cp:lastModifiedBy>
  <cp:lastPrinted>2025-04-16T09:31:15Z</cp:lastPrinted>
  <dcterms:created xsi:type="dcterms:W3CDTF">2024-03-05T09:58:50Z</dcterms:created>
  <dcterms:modified xsi:type="dcterms:W3CDTF">2025-09-29T05:58:18Z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y fmtid="{D5CDD505-2E9C-101B-9397-08002B2CF9AE}" pid="3" name="MediaServiceImageTags">
    <vt:lpwstr/>
  </property>
</Properties>
</file>