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BO InHolland\EA 2025\Aanbestedingsdocumenten\"/>
    </mc:Choice>
  </mc:AlternateContent>
  <xr:revisionPtr revIDLastSave="0" documentId="13_ncr:1_{02392378-8CF8-4660-87AD-C5C004CC427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IVOT" sheetId="4" r:id="rId1"/>
    <sheet name="Schadeoverzicht" sheetId="2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J18" i="2"/>
  <c r="L18" i="2"/>
  <c r="H18" i="2"/>
  <c r="M18" i="2"/>
</calcChain>
</file>

<file path=xl/sharedStrings.xml><?xml version="1.0" encoding="utf-8"?>
<sst xmlns="http://schemas.openxmlformats.org/spreadsheetml/2006/main" count="97" uniqueCount="40">
  <si>
    <t>Tekenjaar</t>
  </si>
  <si>
    <t>SchadeNr</t>
  </si>
  <si>
    <t>EvenementOms</t>
  </si>
  <si>
    <t>Status</t>
  </si>
  <si>
    <t>SchadeDatum</t>
  </si>
  <si>
    <t>Reserve</t>
  </si>
  <si>
    <t>Schade</t>
  </si>
  <si>
    <t>KostenExpert</t>
  </si>
  <si>
    <t>Omschrijving</t>
  </si>
  <si>
    <t>Hogeschool INHOLLAND</t>
  </si>
  <si>
    <t>water</t>
  </si>
  <si>
    <t>afgesloten</t>
  </si>
  <si>
    <t>Rotterdam, Posthumalaan 90 (waterschade)</t>
  </si>
  <si>
    <t>storm/hagel</t>
  </si>
  <si>
    <t>Haarlem, Bijdorplaan 15 (stormschade)</t>
  </si>
  <si>
    <t>Dordrecht, Achterom 103 (waterschade)</t>
  </si>
  <si>
    <t>Rotterdam, Poshumalaan 90 (waterschade)</t>
  </si>
  <si>
    <t>Alkmaar, Bergerweg 200 (stormschade)</t>
  </si>
  <si>
    <t>Alkmaar, Bergerweg 200 (waterschade)</t>
  </si>
  <si>
    <t>overige materiele schade</t>
  </si>
  <si>
    <t>Amsterdam, De Boelelaan 1109 (vloer beschadigd)</t>
  </si>
  <si>
    <t>blikseminslag</t>
  </si>
  <si>
    <t>Alkmaar, Bergerweg 200 (blikseminslag)</t>
  </si>
  <si>
    <t>brand</t>
  </si>
  <si>
    <t>Diemen, Wildenborch (brandschade)</t>
  </si>
  <si>
    <t>aanvaring/aanrijding</t>
  </si>
  <si>
    <t>Rotterdam, Posthumalaan 90 (aanrijdingschade)</t>
  </si>
  <si>
    <t>Verzekerde</t>
  </si>
  <si>
    <t>EigenRisico</t>
  </si>
  <si>
    <t>NettoBetaald</t>
  </si>
  <si>
    <t>Aantal</t>
  </si>
  <si>
    <t>Total</t>
  </si>
  <si>
    <t xml:space="preserve">Aantal </t>
  </si>
  <si>
    <t xml:space="preserve">Schade </t>
  </si>
  <si>
    <t xml:space="preserve">Reserve </t>
  </si>
  <si>
    <t>Kosten Expert</t>
  </si>
  <si>
    <t>Netto betaald</t>
  </si>
  <si>
    <t>Rijlabels</t>
  </si>
  <si>
    <t>Totalen</t>
  </si>
  <si>
    <t>Geen schades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</si>
</sst>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NumberFormat="1"/>
    <xf numFmtId="4" fontId="16" fillId="0" borderId="0" xfId="0" applyNumberFormat="1" applyFont="1"/>
    <xf numFmtId="0" fontId="16" fillId="0" borderId="0" xfId="0" applyFont="1"/>
    <xf numFmtId="0" fontId="0" fillId="0" borderId="0" xfId="0"/>
    <xf numFmtId="4" fontId="0" fillId="0" borderId="0" xfId="0" applyNumberFormat="1"/>
    <xf numFmtId="0" fontId="18" fillId="0" borderId="0" xfId="0" applyFont="1"/>
    <xf numFmtId="0" fontId="19" fillId="33" borderId="0" xfId="0" applyFont="1" applyFill="1"/>
    <xf numFmtId="0" fontId="19" fillId="0" borderId="0" xfId="0" applyFont="1" applyAlignment="1">
      <alignment horizontal="left"/>
    </xf>
    <xf numFmtId="0" fontId="19" fillId="0" borderId="0" xfId="0" applyNumberFormat="1" applyFont="1"/>
    <xf numFmtId="44" fontId="19" fillId="0" borderId="0" xfId="0" applyNumberFormat="1" applyFont="1"/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in ter Hark" refreshedDate="45749.352288657406" createdVersion="8" refreshedVersion="8" minRefreshableVersion="3" recordCount="16" xr:uid="{56626256-0F8B-41EE-ACF4-642689CD43E2}">
  <cacheSource type="worksheet">
    <worksheetSource name="Table1"/>
  </cacheSource>
  <cacheFields count="13">
    <cacheField name="Verzekerde" numFmtId="0">
      <sharedItems count="1">
        <s v="Hogeschool INHOLLAND"/>
      </sharedItems>
    </cacheField>
    <cacheField name="Tekenjaar" numFmtId="0">
      <sharedItems containsSemiMixedTypes="0" containsString="0" containsNumber="1" containsInteger="1" minValue="2019" maxValue="2025" count="7">
        <n v="2019"/>
        <n v="2020"/>
        <n v="2021"/>
        <n v="2022"/>
        <n v="2023"/>
        <n v="2024"/>
        <n v="2025"/>
      </sharedItems>
    </cacheField>
    <cacheField name="SchadeNr" numFmtId="0">
      <sharedItems containsMixedTypes="1" containsNumber="1" containsInteger="1" minValue="1762889" maxValue="1843760"/>
    </cacheField>
    <cacheField name="SchadeDatum" numFmtId="0">
      <sharedItems containsDate="1" containsMixedTypes="1" minDate="2020-02-05T00:00:00" maxDate="2023-07-25T00:00:00"/>
    </cacheField>
    <cacheField name="Status" numFmtId="0">
      <sharedItems count="3">
        <s v="Geen schades"/>
        <s v="afgesloten"/>
        <s v="N.v.t." u="1"/>
      </sharedItems>
    </cacheField>
    <cacheField name="Omschrijving" numFmtId="0">
      <sharedItems/>
    </cacheField>
    <cacheField name="EvenementOms" numFmtId="0">
      <sharedItems/>
    </cacheField>
    <cacheField name="Schade" numFmtId="4">
      <sharedItems containsSemiMixedTypes="0" containsString="0" containsNumber="1" minValue="0" maxValue="106154.41"/>
    </cacheField>
    <cacheField name="Reserve" numFmtId="4">
      <sharedItems containsSemiMixedTypes="0" containsString="0" containsNumber="1" containsInteger="1" minValue="0" maxValue="0"/>
    </cacheField>
    <cacheField name="KostenExpert" numFmtId="4">
      <sharedItems containsSemiMixedTypes="0" containsString="0" containsNumber="1" minValue="0" maxValue="4427.8900000000003"/>
    </cacheField>
    <cacheField name="EigenRisico" numFmtId="4">
      <sharedItems containsSemiMixedTypes="0" containsString="0" containsNumber="1" containsInteger="1" minValue="0" maxValue="5000"/>
    </cacheField>
    <cacheField name="NettoBetaald" numFmtId="4">
      <sharedItems containsSemiMixedTypes="0" containsString="0" containsNumber="1" minValue="0" maxValue="105190.73"/>
    </cacheField>
    <cacheField name="Aantal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s v="Geen schades"/>
    <s v="Geen schades"/>
    <x v="0"/>
    <s v="Geen schades"/>
    <s v="Geen schades"/>
    <n v="0"/>
    <n v="0"/>
    <n v="0"/>
    <n v="0"/>
    <n v="0"/>
    <n v="0"/>
  </r>
  <r>
    <x v="0"/>
    <x v="1"/>
    <n v="1762889"/>
    <d v="2020-02-05T00:00:00"/>
    <x v="1"/>
    <s v="Rotterdam, Posthumalaan 90 (waterschade)"/>
    <s v="water"/>
    <n v="0"/>
    <n v="0"/>
    <n v="4133.47"/>
    <n v="5000"/>
    <n v="4133.47"/>
    <n v="1"/>
  </r>
  <r>
    <x v="0"/>
    <x v="1"/>
    <n v="1763396"/>
    <d v="2020-02-09T00:00:00"/>
    <x v="1"/>
    <s v="Haarlem, Bijdorplaan 15 (stormschade)"/>
    <s v="storm/hagel"/>
    <n v="24385.1"/>
    <n v="0"/>
    <n v="591.04"/>
    <n v="5000"/>
    <n v="20170.04"/>
    <n v="1"/>
  </r>
  <r>
    <x v="0"/>
    <x v="1"/>
    <n v="1771833"/>
    <d v="2020-06-16T00:00:00"/>
    <x v="1"/>
    <s v="Dordrecht, Achterom 103 (waterschade)"/>
    <s v="water"/>
    <n v="0"/>
    <n v="0"/>
    <n v="0"/>
    <n v="5000"/>
    <n v="0"/>
    <n v="1"/>
  </r>
  <r>
    <x v="0"/>
    <x v="1"/>
    <n v="1777346"/>
    <d v="2020-09-15T00:00:00"/>
    <x v="1"/>
    <s v="Rotterdam, Poshumalaan 90 (waterschade)"/>
    <s v="water"/>
    <n v="0"/>
    <n v="0"/>
    <n v="0"/>
    <n v="5000"/>
    <n v="0"/>
    <n v="1"/>
  </r>
  <r>
    <x v="0"/>
    <x v="2"/>
    <n v="1791638"/>
    <d v="2021-04-19T00:00:00"/>
    <x v="1"/>
    <s v="Alkmaar, Bergerweg 200 (stormschade)"/>
    <s v="storm/hagel"/>
    <n v="0"/>
    <n v="0"/>
    <n v="0"/>
    <n v="5000"/>
    <n v="0"/>
    <n v="1"/>
  </r>
  <r>
    <x v="0"/>
    <x v="2"/>
    <n v="1795367"/>
    <d v="2021-06-18T00:00:00"/>
    <x v="1"/>
    <s v="Alkmaar, Bergerweg 200 (waterschade)"/>
    <s v="water"/>
    <n v="106154.41"/>
    <n v="0"/>
    <n v="3023.73"/>
    <n v="5000"/>
    <n v="105190.73"/>
    <n v="1"/>
  </r>
  <r>
    <x v="0"/>
    <x v="2"/>
    <n v="1807367"/>
    <d v="2021-11-10T00:00:00"/>
    <x v="1"/>
    <s v="Amsterdam, De Boelelaan 1109 (vloer beschadigd)"/>
    <s v="overige materiele schade"/>
    <n v="0"/>
    <n v="0"/>
    <n v="0"/>
    <n v="5000"/>
    <n v="0"/>
    <n v="1"/>
  </r>
  <r>
    <x v="0"/>
    <x v="2"/>
    <n v="1803765"/>
    <d v="2021-11-11T00:00:00"/>
    <x v="1"/>
    <s v="Alkmaar, Bergerweg 200 (waterschade)"/>
    <s v="water"/>
    <n v="52311.7"/>
    <n v="0"/>
    <n v="1725.27"/>
    <n v="5000"/>
    <n v="49513.27"/>
    <n v="1"/>
  </r>
  <r>
    <x v="0"/>
    <x v="2"/>
    <n v="1833013"/>
    <d v="2022-02-21T00:00:00"/>
    <x v="1"/>
    <s v="Rotterdam, Posthumalaan 90 (waterschade)"/>
    <s v="water"/>
    <n v="25504.38"/>
    <n v="0"/>
    <n v="4427.8900000000003"/>
    <n v="5000"/>
    <n v="25140.89"/>
    <n v="1"/>
  </r>
  <r>
    <x v="0"/>
    <x v="2"/>
    <n v="1814917"/>
    <d v="2022-05-19T00:00:00"/>
    <x v="1"/>
    <s v="Alkmaar, Bergerweg 200 (blikseminslag)"/>
    <s v="blikseminslag"/>
    <n v="0"/>
    <n v="0"/>
    <n v="0"/>
    <n v="5000"/>
    <n v="0"/>
    <n v="1"/>
  </r>
  <r>
    <x v="0"/>
    <x v="3"/>
    <s v="Geen schades"/>
    <s v="Geen schades"/>
    <x v="0"/>
    <s v="Geen schades"/>
    <s v="Geen schades"/>
    <n v="0"/>
    <n v="0"/>
    <n v="0"/>
    <n v="0"/>
    <n v="0"/>
    <n v="0"/>
  </r>
  <r>
    <x v="0"/>
    <x v="4"/>
    <n v="1837625"/>
    <d v="2023-07-03T00:00:00"/>
    <x v="1"/>
    <s v="Diemen, Wildenborch (brandschade)"/>
    <s v="brand"/>
    <n v="6973.31"/>
    <n v="0"/>
    <n v="0"/>
    <n v="5000"/>
    <n v="1996"/>
    <n v="1"/>
  </r>
  <r>
    <x v="0"/>
    <x v="4"/>
    <n v="1843760"/>
    <d v="2023-07-24T00:00:00"/>
    <x v="1"/>
    <s v="Rotterdam, Posthumalaan 90 (aanrijdingschade)"/>
    <s v="aanvaring/aanrijding"/>
    <n v="0"/>
    <n v="0"/>
    <n v="0"/>
    <n v="5000"/>
    <n v="0"/>
    <n v="1"/>
  </r>
  <r>
    <x v="0"/>
    <x v="5"/>
    <s v="Geen schades"/>
    <s v="Geen schades"/>
    <x v="0"/>
    <s v="Geen schades"/>
    <s v="Geen schades"/>
    <n v="0"/>
    <n v="0"/>
    <n v="0"/>
    <n v="0"/>
    <n v="0"/>
    <n v="0"/>
  </r>
  <r>
    <x v="0"/>
    <x v="6"/>
    <s v="Geen schades"/>
    <s v="Geen schades"/>
    <x v="0"/>
    <s v="Geen schades"/>
    <s v="Geen schades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65FE6E-1E2A-4C3F-8E17-E9A22A5BB1EB}" name="PivotTable2" cacheId="0" applyNumberFormats="0" applyBorderFormats="0" applyFontFormats="0" applyPatternFormats="0" applyAlignmentFormats="0" applyWidthHeightFormats="1" dataCaption="Values" grandTotalCaption="Totalen" updatedVersion="8" minRefreshableVersion="3" useAutoFormatting="1" itemPrintTitles="1" createdVersion="8" indent="0" outline="1" outlineData="1" multipleFieldFilters="0" rowHeaderCaption="Rijlabels">
  <location ref="A3:F15" firstHeaderRow="0" firstDataRow="1" firstDataCol="1"/>
  <pivotFields count="13">
    <pivotField axis="axisRow" showAll="0">
      <items count="2">
        <item x="0"/>
        <item t="default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numFmtId="14" showAll="0"/>
    <pivotField axis="axisRow" showAll="0">
      <items count="4">
        <item x="1"/>
        <item m="1" x="2"/>
        <item x="0"/>
        <item t="default"/>
      </items>
    </pivotField>
    <pivotField showAll="0"/>
    <pivotField showAll="0"/>
    <pivotField dataField="1" numFmtId="4" showAll="0"/>
    <pivotField dataField="1" numFmtId="4" showAll="0"/>
    <pivotField dataField="1" numFmtId="4" showAll="0"/>
    <pivotField numFmtId="4" showAll="0"/>
    <pivotField dataField="1" numFmtId="4" showAll="0"/>
    <pivotField dataField="1" showAll="0"/>
  </pivotFields>
  <rowFields count="3">
    <field x="4"/>
    <field x="0"/>
    <field x="1"/>
  </rowFields>
  <rowItems count="12">
    <i>
      <x/>
    </i>
    <i r="1">
      <x/>
    </i>
    <i r="2">
      <x v="1"/>
    </i>
    <i r="2">
      <x v="2"/>
    </i>
    <i r="2">
      <x v="4"/>
    </i>
    <i>
      <x v="2"/>
    </i>
    <i r="1">
      <x/>
    </i>
    <i r="2">
      <x/>
    </i>
    <i r="2">
      <x v="3"/>
    </i>
    <i r="2">
      <x v="5"/>
    </i>
    <i r="2">
      <x v="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Aantal " fld="12" baseField="0" baseItem="0"/>
    <dataField name="Schade " fld="7" baseField="0" baseItem="0" numFmtId="44"/>
    <dataField name="Reserve " fld="8" baseField="0" baseItem="0" numFmtId="44"/>
    <dataField name="Kosten Expert" fld="9" baseField="0" baseItem="0" numFmtId="44"/>
    <dataField name="Netto betaald" fld="11" baseField="0" baseItem="0" numFmtId="44"/>
  </dataFields>
  <formats count="19">
    <format dxfId="41">
      <pivotArea outline="0" collapsedLevelsAreSubtotals="1" fieldPosition="0">
        <references count="1">
          <reference field="4294967294" count="4" selected="0">
            <x v="1"/>
            <x v="2"/>
            <x v="3"/>
            <x v="4"/>
          </reference>
        </references>
      </pivotArea>
    </format>
    <format dxfId="40">
      <pivotArea field="4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4" type="button" dataOnly="0" labelOnly="1" outline="0" axis="axisRow" fieldPosition="0"/>
    </format>
    <format dxfId="35">
      <pivotArea dataOnly="0" labelOnly="1" fieldPosition="0">
        <references count="1">
          <reference field="4" count="0"/>
        </references>
      </pivotArea>
    </format>
    <format dxfId="34">
      <pivotArea dataOnly="0" labelOnly="1" grandRow="1" outline="0" fieldPosition="0"/>
    </format>
    <format dxfId="33">
      <pivotArea dataOnly="0" labelOnly="1" fieldPosition="0">
        <references count="2">
          <reference field="0" count="0"/>
          <reference field="4" count="1" selected="0">
            <x v="0"/>
          </reference>
        </references>
      </pivotArea>
    </format>
    <format dxfId="32">
      <pivotArea dataOnly="0" labelOnly="1" fieldPosition="0">
        <references count="2">
          <reference field="0" count="0"/>
          <reference field="4" count="1" selected="0">
            <x v="2"/>
          </reference>
        </references>
      </pivotArea>
    </format>
    <format dxfId="3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4" type="button" dataOnly="0" labelOnly="1" outline="0" axis="axisRow" fieldPosition="0"/>
    </format>
    <format dxfId="27">
      <pivotArea dataOnly="0" labelOnly="1" fieldPosition="0">
        <references count="1">
          <reference field="4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2">
          <reference field="0" count="0"/>
          <reference field="4" count="1" selected="0">
            <x v="0"/>
          </reference>
        </references>
      </pivotArea>
    </format>
    <format dxfId="24">
      <pivotArea dataOnly="0" labelOnly="1" fieldPosition="0">
        <references count="2">
          <reference field="0" count="0"/>
          <reference field="4" count="1" selected="0">
            <x v="2"/>
          </reference>
        </references>
      </pivotArea>
    </format>
    <format dxfId="2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0552A3-CB5F-451A-858A-EE6ACE344191}" name="Table1" displayName="Table1" ref="A1:M18" totalsRowCount="1" headerRowDxfId="22" totalsRowDxfId="21">
  <autoFilter ref="A1:M17" xr:uid="{7B0552A3-CB5F-451A-858A-EE6ACE344191}"/>
  <sortState xmlns:xlrd2="http://schemas.microsoft.com/office/spreadsheetml/2017/richdata2" ref="A2:M17">
    <sortCondition ref="B2:B17"/>
    <sortCondition ref="D2:D17"/>
  </sortState>
  <tableColumns count="13">
    <tableColumn id="1" xr3:uid="{E355FC9E-5F24-4536-8447-6377264470A9}" name="Verzekerde" totalsRowLabel="Total" totalsRowDxfId="20"/>
    <tableColumn id="4" xr3:uid="{52167D70-DECD-4A71-A165-B702DE57F387}" name="Tekenjaar" totalsRowDxfId="19"/>
    <tableColumn id="5" xr3:uid="{74C31105-3993-4A75-A3B2-D509726E13A2}" name="SchadeNr" totalsRowDxfId="18"/>
    <tableColumn id="6" xr3:uid="{046A60F4-6BC4-4161-9E87-E8A82553CC41}" name="SchadeDatum" dataDxfId="17" totalsRowDxfId="16"/>
    <tableColumn id="7" xr3:uid="{FC786076-2167-4745-ADC8-5E33A18020CC}" name="Status" totalsRowDxfId="15"/>
    <tableColumn id="8" xr3:uid="{C3B83CD0-44EF-42A2-ABBD-36797A1AD136}" name="Omschrijving" dataDxfId="14" totalsRowDxfId="13"/>
    <tableColumn id="9" xr3:uid="{7686CBD6-1B78-4D30-B517-EAC3CD142348}" name="EvenementOms" totalsRowDxfId="12"/>
    <tableColumn id="10" xr3:uid="{FED05F6D-D31A-4934-917C-E7737AEF66F6}" name="Schade" totalsRowFunction="sum" dataDxfId="11" totalsRowDxfId="10"/>
    <tableColumn id="11" xr3:uid="{5F195648-395D-48E0-8E07-D669A7758923}" name="Reserve" totalsRowFunction="sum" dataDxfId="9" totalsRowDxfId="8"/>
    <tableColumn id="12" xr3:uid="{E38C30CA-B555-4FAE-A907-9B94F2183B4B}" name="KostenExpert" totalsRowFunction="sum" dataDxfId="7" totalsRowDxfId="6"/>
    <tableColumn id="13" xr3:uid="{8DE9EA71-108A-4FA1-8912-D21DD9AAC0B3}" name="EigenRisico" dataDxfId="5" totalsRowDxfId="4"/>
    <tableColumn id="14" xr3:uid="{DF2DE8A0-EECA-4D81-B124-74CF282D7C35}" name="NettoBetaald" totalsRowFunction="sum" dataDxfId="3" totalsRowDxfId="2"/>
    <tableColumn id="15" xr3:uid="{C602C9AB-F719-4ED6-B26F-375DFDE3B8BE}" name="Aantal" totalsRowFunction="sum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9FD0-7071-43DC-8703-2D3C64B5730A}">
  <dimension ref="A3:F17"/>
  <sheetViews>
    <sheetView workbookViewId="0">
      <selection activeCell="F17" sqref="F17"/>
    </sheetView>
  </sheetViews>
  <sheetFormatPr defaultRowHeight="14.25" x14ac:dyDescent="0.2"/>
  <cols>
    <col min="1" max="1" width="27" style="7" bestFit="1" customWidth="1"/>
    <col min="2" max="2" width="7.42578125" style="7" bestFit="1" customWidth="1"/>
    <col min="3" max="3" width="12.85546875" style="7" bestFit="1" customWidth="1"/>
    <col min="4" max="4" width="8.85546875" style="7" bestFit="1" customWidth="1"/>
    <col min="5" max="5" width="13.7109375" style="7" bestFit="1" customWidth="1"/>
    <col min="6" max="6" width="13.28515625" style="7" bestFit="1" customWidth="1"/>
    <col min="7" max="16384" width="9.140625" style="7"/>
  </cols>
  <sheetData>
    <row r="3" spans="1:6" x14ac:dyDescent="0.2">
      <c r="A3" s="8" t="s">
        <v>37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</row>
    <row r="4" spans="1:6" x14ac:dyDescent="0.2">
      <c r="A4" s="9" t="s">
        <v>11</v>
      </c>
      <c r="B4" s="10">
        <v>12</v>
      </c>
      <c r="C4" s="11">
        <v>215328.9</v>
      </c>
      <c r="D4" s="11">
        <v>0</v>
      </c>
      <c r="E4" s="11">
        <v>13901.4</v>
      </c>
      <c r="F4" s="11">
        <v>206144.40000000002</v>
      </c>
    </row>
    <row r="5" spans="1:6" x14ac:dyDescent="0.2">
      <c r="A5" s="12" t="s">
        <v>9</v>
      </c>
      <c r="B5" s="10">
        <v>12</v>
      </c>
      <c r="C5" s="11">
        <v>215328.9</v>
      </c>
      <c r="D5" s="11">
        <v>0</v>
      </c>
      <c r="E5" s="11">
        <v>13901.4</v>
      </c>
      <c r="F5" s="11">
        <v>206144.40000000002</v>
      </c>
    </row>
    <row r="6" spans="1:6" x14ac:dyDescent="0.2">
      <c r="A6" s="13">
        <v>2020</v>
      </c>
      <c r="B6" s="10">
        <v>4</v>
      </c>
      <c r="C6" s="11">
        <v>24385.1</v>
      </c>
      <c r="D6" s="11">
        <v>0</v>
      </c>
      <c r="E6" s="11">
        <v>4724.51</v>
      </c>
      <c r="F6" s="11">
        <v>24303.510000000002</v>
      </c>
    </row>
    <row r="7" spans="1:6" x14ac:dyDescent="0.2">
      <c r="A7" s="13">
        <v>2021</v>
      </c>
      <c r="B7" s="10">
        <v>6</v>
      </c>
      <c r="C7" s="11">
        <v>183970.49</v>
      </c>
      <c r="D7" s="11">
        <v>0</v>
      </c>
      <c r="E7" s="11">
        <v>9176.89</v>
      </c>
      <c r="F7" s="11">
        <v>179844.89</v>
      </c>
    </row>
    <row r="8" spans="1:6" x14ac:dyDescent="0.2">
      <c r="A8" s="13">
        <v>2023</v>
      </c>
      <c r="B8" s="10">
        <v>2</v>
      </c>
      <c r="C8" s="11">
        <v>6973.31</v>
      </c>
      <c r="D8" s="11">
        <v>0</v>
      </c>
      <c r="E8" s="11">
        <v>0</v>
      </c>
      <c r="F8" s="11">
        <v>1996</v>
      </c>
    </row>
    <row r="9" spans="1:6" x14ac:dyDescent="0.2">
      <c r="A9" s="9" t="s">
        <v>39</v>
      </c>
      <c r="B9" s="10">
        <v>0</v>
      </c>
      <c r="C9" s="11">
        <v>0</v>
      </c>
      <c r="D9" s="11">
        <v>0</v>
      </c>
      <c r="E9" s="11">
        <v>0</v>
      </c>
      <c r="F9" s="11">
        <v>0</v>
      </c>
    </row>
    <row r="10" spans="1:6" x14ac:dyDescent="0.2">
      <c r="A10" s="12" t="s">
        <v>9</v>
      </c>
      <c r="B10" s="10">
        <v>0</v>
      </c>
      <c r="C10" s="11">
        <v>0</v>
      </c>
      <c r="D10" s="11">
        <v>0</v>
      </c>
      <c r="E10" s="11">
        <v>0</v>
      </c>
      <c r="F10" s="11">
        <v>0</v>
      </c>
    </row>
    <row r="11" spans="1:6" x14ac:dyDescent="0.2">
      <c r="A11" s="13">
        <v>2019</v>
      </c>
      <c r="B11" s="10">
        <v>0</v>
      </c>
      <c r="C11" s="11">
        <v>0</v>
      </c>
      <c r="D11" s="11">
        <v>0</v>
      </c>
      <c r="E11" s="11">
        <v>0</v>
      </c>
      <c r="F11" s="11">
        <v>0</v>
      </c>
    </row>
    <row r="12" spans="1:6" x14ac:dyDescent="0.2">
      <c r="A12" s="13">
        <v>2022</v>
      </c>
      <c r="B12" s="10">
        <v>0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">
      <c r="A13" s="13">
        <v>2024</v>
      </c>
      <c r="B13" s="10">
        <v>0</v>
      </c>
      <c r="C13" s="11">
        <v>0</v>
      </c>
      <c r="D13" s="11">
        <v>0</v>
      </c>
      <c r="E13" s="11">
        <v>0</v>
      </c>
      <c r="F13" s="11">
        <v>0</v>
      </c>
    </row>
    <row r="14" spans="1:6" x14ac:dyDescent="0.2">
      <c r="A14" s="13">
        <v>2025</v>
      </c>
      <c r="B14" s="10">
        <v>0</v>
      </c>
      <c r="C14" s="11">
        <v>0</v>
      </c>
      <c r="D14" s="11">
        <v>0</v>
      </c>
      <c r="E14" s="11">
        <v>0</v>
      </c>
      <c r="F14" s="11">
        <v>0</v>
      </c>
    </row>
    <row r="15" spans="1:6" x14ac:dyDescent="0.2">
      <c r="A15" s="9" t="s">
        <v>38</v>
      </c>
      <c r="B15" s="10">
        <v>12</v>
      </c>
      <c r="C15" s="11">
        <v>215328.9</v>
      </c>
      <c r="D15" s="11">
        <v>0</v>
      </c>
      <c r="E15" s="11">
        <v>13901.4</v>
      </c>
      <c r="F15" s="11">
        <v>206144.40000000002</v>
      </c>
    </row>
    <row r="16" spans="1:6" ht="15" x14ac:dyDescent="0.25">
      <c r="A16"/>
      <c r="B16"/>
      <c r="C16"/>
      <c r="D16"/>
      <c r="E16"/>
      <c r="F16"/>
    </row>
    <row r="17" spans="1:6" ht="15" x14ac:dyDescent="0.25">
      <c r="A17"/>
      <c r="B17"/>
      <c r="C17"/>
      <c r="D17"/>
      <c r="E17"/>
      <c r="F17"/>
    </row>
  </sheetData>
  <sheetProtection algorithmName="SHA-512" hashValue="G89+7b3pnlP7PdBKX52ck3WECouEr0wUHZeiwuzX8LQlSRW9gkhMvXHAprsvhXIlEhOuBRtXv2XkOhN1DCMGFQ==" saltValue="/p9k8yqlRxCZEV/0jqbG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6B1E-09DA-4B9A-AC55-D81A0D3FF712}">
  <dimension ref="A1:M18"/>
  <sheetViews>
    <sheetView tabSelected="1" workbookViewId="0">
      <selection activeCell="F20" sqref="A1:XFD1048576"/>
    </sheetView>
  </sheetViews>
  <sheetFormatPr defaultRowHeight="15" x14ac:dyDescent="0.25"/>
  <cols>
    <col min="1" max="1" width="22.5703125" bestFit="1" customWidth="1"/>
    <col min="2" max="2" width="11.85546875" customWidth="1"/>
    <col min="3" max="3" width="13.28515625" bestFit="1" customWidth="1"/>
    <col min="4" max="4" width="15.28515625" customWidth="1"/>
    <col min="5" max="5" width="10.42578125" bestFit="1" customWidth="1"/>
    <col min="6" max="6" width="46.5703125" bestFit="1" customWidth="1"/>
    <col min="7" max="7" width="23.85546875" bestFit="1" customWidth="1"/>
    <col min="8" max="8" width="10.140625" bestFit="1" customWidth="1"/>
    <col min="9" max="9" width="10.28515625" customWidth="1"/>
    <col min="10" max="10" width="15" customWidth="1"/>
    <col min="11" max="11" width="13.140625" customWidth="1"/>
    <col min="12" max="12" width="15" customWidth="1"/>
    <col min="13" max="13" width="9.140625" hidden="1" customWidth="1"/>
  </cols>
  <sheetData>
    <row r="1" spans="1:13" s="4" customFormat="1" x14ac:dyDescent="0.25">
      <c r="A1" s="4" t="s">
        <v>27</v>
      </c>
      <c r="B1" s="4" t="s">
        <v>0</v>
      </c>
      <c r="C1" s="4" t="s">
        <v>1</v>
      </c>
      <c r="D1" s="4" t="s">
        <v>4</v>
      </c>
      <c r="E1" s="4" t="s">
        <v>3</v>
      </c>
      <c r="F1" s="4" t="s">
        <v>8</v>
      </c>
      <c r="G1" s="4" t="s">
        <v>2</v>
      </c>
      <c r="H1" s="4" t="s">
        <v>6</v>
      </c>
      <c r="I1" s="4" t="s">
        <v>5</v>
      </c>
      <c r="J1" s="4" t="s">
        <v>7</v>
      </c>
      <c r="K1" s="4" t="s">
        <v>28</v>
      </c>
      <c r="L1" s="4" t="s">
        <v>29</v>
      </c>
      <c r="M1" s="4" t="s">
        <v>30</v>
      </c>
    </row>
    <row r="2" spans="1:13" x14ac:dyDescent="0.25">
      <c r="A2" s="5" t="s">
        <v>9</v>
      </c>
      <c r="B2" s="5">
        <v>2019</v>
      </c>
      <c r="C2" s="5" t="s">
        <v>39</v>
      </c>
      <c r="D2" s="5" t="s">
        <v>39</v>
      </c>
      <c r="E2" s="5" t="s">
        <v>39</v>
      </c>
      <c r="F2" s="5" t="s">
        <v>39</v>
      </c>
      <c r="G2" s="5" t="s">
        <v>39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2">
        <v>0</v>
      </c>
    </row>
    <row r="3" spans="1:13" x14ac:dyDescent="0.25">
      <c r="A3" s="5" t="s">
        <v>9</v>
      </c>
      <c r="B3" s="5">
        <v>2020</v>
      </c>
      <c r="C3" s="5">
        <v>1762889</v>
      </c>
      <c r="D3" s="1">
        <v>43866</v>
      </c>
      <c r="E3" s="5" t="s">
        <v>11</v>
      </c>
      <c r="F3" s="6" t="s">
        <v>12</v>
      </c>
      <c r="G3" s="5" t="s">
        <v>10</v>
      </c>
      <c r="H3" s="6">
        <v>0</v>
      </c>
      <c r="I3" s="6">
        <v>0</v>
      </c>
      <c r="J3" s="6">
        <v>4133.47</v>
      </c>
      <c r="K3" s="6">
        <v>5000</v>
      </c>
      <c r="L3" s="6">
        <v>4133.47</v>
      </c>
      <c r="M3" s="2">
        <v>1</v>
      </c>
    </row>
    <row r="4" spans="1:13" x14ac:dyDescent="0.25">
      <c r="A4" s="5" t="s">
        <v>9</v>
      </c>
      <c r="B4" s="5">
        <v>2020</v>
      </c>
      <c r="C4" s="5">
        <v>1763396</v>
      </c>
      <c r="D4" s="1">
        <v>43870</v>
      </c>
      <c r="E4" s="5" t="s">
        <v>11</v>
      </c>
      <c r="F4" s="6" t="s">
        <v>14</v>
      </c>
      <c r="G4" s="5" t="s">
        <v>13</v>
      </c>
      <c r="H4" s="6">
        <v>24385.1</v>
      </c>
      <c r="I4" s="6">
        <v>0</v>
      </c>
      <c r="J4" s="6">
        <v>591.04</v>
      </c>
      <c r="K4" s="6">
        <v>5000</v>
      </c>
      <c r="L4" s="6">
        <v>20170.04</v>
      </c>
      <c r="M4" s="2">
        <v>1</v>
      </c>
    </row>
    <row r="5" spans="1:13" x14ac:dyDescent="0.25">
      <c r="A5" s="5" t="s">
        <v>9</v>
      </c>
      <c r="B5" s="5">
        <v>2020</v>
      </c>
      <c r="C5" s="5">
        <v>1771833</v>
      </c>
      <c r="D5" s="1">
        <v>43998</v>
      </c>
      <c r="E5" s="5" t="s">
        <v>11</v>
      </c>
      <c r="F5" s="6" t="s">
        <v>15</v>
      </c>
      <c r="G5" s="5" t="s">
        <v>10</v>
      </c>
      <c r="H5" s="6">
        <v>0</v>
      </c>
      <c r="I5" s="6">
        <v>0</v>
      </c>
      <c r="J5" s="6">
        <v>0</v>
      </c>
      <c r="K5" s="6">
        <v>5000</v>
      </c>
      <c r="L5" s="6">
        <v>0</v>
      </c>
      <c r="M5" s="2">
        <v>1</v>
      </c>
    </row>
    <row r="6" spans="1:13" x14ac:dyDescent="0.25">
      <c r="A6" s="5" t="s">
        <v>9</v>
      </c>
      <c r="B6" s="5">
        <v>2020</v>
      </c>
      <c r="C6" s="5">
        <v>1777346</v>
      </c>
      <c r="D6" s="1">
        <v>44089</v>
      </c>
      <c r="E6" s="5" t="s">
        <v>11</v>
      </c>
      <c r="F6" s="6" t="s">
        <v>16</v>
      </c>
      <c r="G6" s="5" t="s">
        <v>10</v>
      </c>
      <c r="H6" s="6">
        <v>0</v>
      </c>
      <c r="I6" s="6">
        <v>0</v>
      </c>
      <c r="J6" s="6">
        <v>0</v>
      </c>
      <c r="K6" s="6">
        <v>5000</v>
      </c>
      <c r="L6" s="6">
        <v>0</v>
      </c>
      <c r="M6" s="2">
        <v>1</v>
      </c>
    </row>
    <row r="7" spans="1:13" x14ac:dyDescent="0.25">
      <c r="A7" s="5" t="s">
        <v>9</v>
      </c>
      <c r="B7" s="5">
        <v>2021</v>
      </c>
      <c r="C7" s="5">
        <v>1791638</v>
      </c>
      <c r="D7" s="1">
        <v>44305</v>
      </c>
      <c r="E7" s="5" t="s">
        <v>11</v>
      </c>
      <c r="F7" s="6" t="s">
        <v>17</v>
      </c>
      <c r="G7" s="5" t="s">
        <v>13</v>
      </c>
      <c r="H7" s="6">
        <v>0</v>
      </c>
      <c r="I7" s="6">
        <v>0</v>
      </c>
      <c r="J7" s="6">
        <v>0</v>
      </c>
      <c r="K7" s="6">
        <v>5000</v>
      </c>
      <c r="L7" s="6">
        <v>0</v>
      </c>
      <c r="M7" s="2">
        <v>1</v>
      </c>
    </row>
    <row r="8" spans="1:13" x14ac:dyDescent="0.25">
      <c r="A8" s="5" t="s">
        <v>9</v>
      </c>
      <c r="B8" s="5">
        <v>2021</v>
      </c>
      <c r="C8" s="5">
        <v>1795367</v>
      </c>
      <c r="D8" s="1">
        <v>44365</v>
      </c>
      <c r="E8" s="5" t="s">
        <v>11</v>
      </c>
      <c r="F8" s="6" t="s">
        <v>18</v>
      </c>
      <c r="G8" s="5" t="s">
        <v>10</v>
      </c>
      <c r="H8" s="6">
        <v>106154.41</v>
      </c>
      <c r="I8" s="6">
        <v>0</v>
      </c>
      <c r="J8" s="6">
        <v>3023.73</v>
      </c>
      <c r="K8" s="6">
        <v>5000</v>
      </c>
      <c r="L8" s="6">
        <v>105190.73</v>
      </c>
      <c r="M8" s="2">
        <v>1</v>
      </c>
    </row>
    <row r="9" spans="1:13" x14ac:dyDescent="0.25">
      <c r="A9" s="5" t="s">
        <v>9</v>
      </c>
      <c r="B9" s="5">
        <v>2021</v>
      </c>
      <c r="C9" s="5">
        <v>1807367</v>
      </c>
      <c r="D9" s="1">
        <v>44510</v>
      </c>
      <c r="E9" s="5" t="s">
        <v>11</v>
      </c>
      <c r="F9" s="6" t="s">
        <v>20</v>
      </c>
      <c r="G9" s="5" t="s">
        <v>19</v>
      </c>
      <c r="H9" s="6">
        <v>0</v>
      </c>
      <c r="I9" s="6">
        <v>0</v>
      </c>
      <c r="J9" s="6">
        <v>0</v>
      </c>
      <c r="K9" s="6">
        <v>5000</v>
      </c>
      <c r="L9" s="6">
        <v>0</v>
      </c>
      <c r="M9" s="2">
        <v>1</v>
      </c>
    </row>
    <row r="10" spans="1:13" x14ac:dyDescent="0.25">
      <c r="A10" s="5" t="s">
        <v>9</v>
      </c>
      <c r="B10" s="5">
        <v>2021</v>
      </c>
      <c r="C10" s="5">
        <v>1803765</v>
      </c>
      <c r="D10" s="1">
        <v>44511</v>
      </c>
      <c r="E10" s="5" t="s">
        <v>11</v>
      </c>
      <c r="F10" s="6" t="s">
        <v>18</v>
      </c>
      <c r="G10" s="5" t="s">
        <v>10</v>
      </c>
      <c r="H10" s="6">
        <v>52311.7</v>
      </c>
      <c r="I10" s="6">
        <v>0</v>
      </c>
      <c r="J10" s="6">
        <v>1725.27</v>
      </c>
      <c r="K10" s="6">
        <v>5000</v>
      </c>
      <c r="L10" s="6">
        <v>49513.27</v>
      </c>
      <c r="M10" s="2">
        <v>1</v>
      </c>
    </row>
    <row r="11" spans="1:13" x14ac:dyDescent="0.25">
      <c r="A11" s="5" t="s">
        <v>9</v>
      </c>
      <c r="B11" s="5">
        <v>2021</v>
      </c>
      <c r="C11" s="5">
        <v>1833013</v>
      </c>
      <c r="D11" s="1">
        <v>44613</v>
      </c>
      <c r="E11" s="5" t="s">
        <v>11</v>
      </c>
      <c r="F11" s="6" t="s">
        <v>12</v>
      </c>
      <c r="G11" s="5" t="s">
        <v>10</v>
      </c>
      <c r="H11" s="6">
        <v>25504.38</v>
      </c>
      <c r="I11" s="6">
        <v>0</v>
      </c>
      <c r="J11" s="6">
        <v>4427.8900000000003</v>
      </c>
      <c r="K11" s="6">
        <v>5000</v>
      </c>
      <c r="L11" s="6">
        <v>25140.89</v>
      </c>
      <c r="M11" s="2">
        <v>1</v>
      </c>
    </row>
    <row r="12" spans="1:13" x14ac:dyDescent="0.25">
      <c r="A12" s="5" t="s">
        <v>9</v>
      </c>
      <c r="B12" s="5">
        <v>2021</v>
      </c>
      <c r="C12" s="5">
        <v>1814917</v>
      </c>
      <c r="D12" s="1">
        <v>44700</v>
      </c>
      <c r="E12" s="5" t="s">
        <v>11</v>
      </c>
      <c r="F12" s="6" t="s">
        <v>22</v>
      </c>
      <c r="G12" s="5" t="s">
        <v>21</v>
      </c>
      <c r="H12" s="6">
        <v>0</v>
      </c>
      <c r="I12" s="6">
        <v>0</v>
      </c>
      <c r="J12" s="6">
        <v>0</v>
      </c>
      <c r="K12" s="6">
        <v>5000</v>
      </c>
      <c r="L12" s="6">
        <v>0</v>
      </c>
      <c r="M12" s="2">
        <v>1</v>
      </c>
    </row>
    <row r="13" spans="1:13" x14ac:dyDescent="0.25">
      <c r="A13" s="5" t="s">
        <v>9</v>
      </c>
      <c r="B13" s="5">
        <v>2022</v>
      </c>
      <c r="C13" s="5" t="s">
        <v>39</v>
      </c>
      <c r="D13" s="5" t="s">
        <v>39</v>
      </c>
      <c r="E13" s="5" t="s">
        <v>39</v>
      </c>
      <c r="F13" s="5" t="s">
        <v>39</v>
      </c>
      <c r="G13" s="5" t="s">
        <v>39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2">
        <v>0</v>
      </c>
    </row>
    <row r="14" spans="1:13" s="4" customFormat="1" x14ac:dyDescent="0.25">
      <c r="A14" s="5" t="s">
        <v>9</v>
      </c>
      <c r="B14">
        <v>2023</v>
      </c>
      <c r="C14">
        <v>1837625</v>
      </c>
      <c r="D14" s="1">
        <v>45110</v>
      </c>
      <c r="E14" s="5" t="s">
        <v>11</v>
      </c>
      <c r="F14" s="6" t="s">
        <v>24</v>
      </c>
      <c r="G14" s="5" t="s">
        <v>23</v>
      </c>
      <c r="H14" s="6">
        <v>6973.31</v>
      </c>
      <c r="I14" s="6">
        <v>0</v>
      </c>
      <c r="J14" s="6">
        <v>0</v>
      </c>
      <c r="K14" s="6">
        <v>5000</v>
      </c>
      <c r="L14" s="6">
        <v>1996</v>
      </c>
      <c r="M14" s="2">
        <v>1</v>
      </c>
    </row>
    <row r="15" spans="1:13" x14ac:dyDescent="0.25">
      <c r="A15" s="5" t="s">
        <v>9</v>
      </c>
      <c r="B15">
        <v>2023</v>
      </c>
      <c r="C15" s="5">
        <v>1843760</v>
      </c>
      <c r="D15" s="1">
        <v>45131</v>
      </c>
      <c r="E15" s="5" t="s">
        <v>11</v>
      </c>
      <c r="F15" s="6" t="s">
        <v>26</v>
      </c>
      <c r="G15" s="5" t="s">
        <v>25</v>
      </c>
      <c r="H15" s="6">
        <v>0</v>
      </c>
      <c r="I15" s="6">
        <v>0</v>
      </c>
      <c r="J15" s="6">
        <v>0</v>
      </c>
      <c r="K15" s="6">
        <v>5000</v>
      </c>
      <c r="L15" s="6">
        <v>0</v>
      </c>
      <c r="M15" s="2">
        <v>1</v>
      </c>
    </row>
    <row r="16" spans="1:13" x14ac:dyDescent="0.25">
      <c r="A16" s="5" t="s">
        <v>9</v>
      </c>
      <c r="B16" s="5">
        <v>2024</v>
      </c>
      <c r="C16" s="5" t="s">
        <v>39</v>
      </c>
      <c r="D16" s="5" t="s">
        <v>39</v>
      </c>
      <c r="E16" s="5" t="s">
        <v>39</v>
      </c>
      <c r="F16" s="5" t="s">
        <v>39</v>
      </c>
      <c r="G16" s="5" t="s">
        <v>39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2">
        <v>0</v>
      </c>
    </row>
    <row r="17" spans="1:13" x14ac:dyDescent="0.25">
      <c r="A17" s="5" t="s">
        <v>9</v>
      </c>
      <c r="B17" s="5">
        <v>2025</v>
      </c>
      <c r="C17" s="5" t="s">
        <v>39</v>
      </c>
      <c r="D17" s="5" t="s">
        <v>39</v>
      </c>
      <c r="E17" s="5" t="s">
        <v>39</v>
      </c>
      <c r="F17" s="5" t="s">
        <v>39</v>
      </c>
      <c r="G17" s="5" t="s">
        <v>39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2">
        <v>0</v>
      </c>
    </row>
    <row r="18" spans="1:13" x14ac:dyDescent="0.25">
      <c r="A18" s="4" t="s">
        <v>31</v>
      </c>
      <c r="B18" s="4"/>
      <c r="C18" s="4"/>
      <c r="D18" s="4"/>
      <c r="E18" s="4"/>
      <c r="F18" s="4"/>
      <c r="G18" s="4"/>
      <c r="H18" s="3">
        <f>SUBTOTAL(109,Table1[Schade])</f>
        <v>215328.90000000002</v>
      </c>
      <c r="I18" s="3">
        <f>SUBTOTAL(109,Table1[Reserve])</f>
        <v>0</v>
      </c>
      <c r="J18" s="3">
        <f>SUBTOTAL(109,Table1[KostenExpert])</f>
        <v>13901.400000000001</v>
      </c>
      <c r="K18" s="3"/>
      <c r="L18" s="3">
        <f>SUBTOTAL(109,Table1[NettoBetaald])</f>
        <v>206144.39999999997</v>
      </c>
      <c r="M18" s="4">
        <f>SUBTOTAL(109,Table1[Aantal])</f>
        <v>12</v>
      </c>
    </row>
  </sheetData>
  <sheetProtection algorithmName="SHA-512" hashValue="EJHqy1MAgvnoNrN8u7NR//Yfd71b4/ZwaxTCxa6woH7xijBPQZOqusJGtXzCWPUCqE3TtBI7Oh5qscJTtla2MA==" saltValue="TuTqocfc7C4ypzUsC8CUs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Schadeoverzicht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ter Hark</cp:lastModifiedBy>
  <dcterms:created xsi:type="dcterms:W3CDTF">2025-02-11T09:27:25Z</dcterms:created>
  <dcterms:modified xsi:type="dcterms:W3CDTF">2025-04-03T07:16:25Z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2025-02-11T09:31:09Z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daf6915f-eca5-4f6a-8de1-b3f5dddc97d4</vt:lpwstr>
  </property>
  <property fmtid="{D5CDD505-2E9C-101B-9397-08002B2CF9AE}" pid="8" name="MSIP_Label_9043f10a-881e-4653-a55e-02ca2cc829dc_ContentBits">
    <vt:lpwstr>0</vt:lpwstr>
  </property>
</Properties>
</file>