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13"/>
  <workbookPr filterPrivacy="1" codeName="ThisWorkbook" autoCompressPictures="0"/>
  <xr:revisionPtr revIDLastSave="948" documentId="8_{8CADE53D-D01B-B645-BBD8-42915FEE97CD}" xr6:coauthVersionLast="47" xr6:coauthVersionMax="47" xr10:uidLastSave="{0E97E68B-70AD-0843-BE22-AD008F047912}"/>
  <bookViews>
    <workbookView xWindow="0" yWindow="0" windowWidth="51200" windowHeight="21600" firstSheet="12" activeTab="12" xr2:uid="{00000000-000D-0000-FFFF-FFFF00000000}"/>
  </bookViews>
  <sheets>
    <sheet name="Beoordelen kwaliteit" sheetId="6" r:id="rId1"/>
    <sheet name="Beoordelaar 1" sheetId="7" r:id="rId2"/>
    <sheet name="Beoordelaar 2" sheetId="15" r:id="rId3"/>
    <sheet name="Beoordelaar 3" sheetId="16" r:id="rId4"/>
    <sheet name="Beoordelaar 4" sheetId="17" r:id="rId5"/>
    <sheet name="Beoordelaar 5" sheetId="18" r:id="rId6"/>
    <sheet name="Beoordelaar 6" sheetId="19" r:id="rId7"/>
    <sheet name="Beoordelaar 7" sheetId="20" r:id="rId8"/>
    <sheet name="Beoordelaar 8" sheetId="21" r:id="rId9"/>
    <sheet name="Beoordelaar 9" sheetId="22" r:id="rId10"/>
    <sheet name="Beoordelaar 10" sheetId="23" r:id="rId11"/>
    <sheet name="Beoordelaar 11" sheetId="24" r:id="rId12"/>
    <sheet name="Eindscores" sheetId="9" r:id="rId13"/>
  </sheets>
  <definedNames>
    <definedName name="SCORE">'Beoordelen kwaliteit'!$A$23:$A$28</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07" i="9" l="1"/>
  <c r="J106" i="9"/>
  <c r="G106" i="9"/>
  <c r="D106" i="9"/>
  <c r="J93" i="9"/>
  <c r="G93" i="9"/>
  <c r="D93" i="9"/>
  <c r="J80" i="9"/>
  <c r="G80" i="9"/>
  <c r="D80" i="9"/>
  <c r="J67" i="9"/>
  <c r="G67" i="9"/>
  <c r="D67" i="9"/>
  <c r="J54" i="9"/>
  <c r="G54" i="9"/>
  <c r="D54" i="9"/>
  <c r="J41" i="9"/>
  <c r="G41" i="9"/>
  <c r="D41" i="9"/>
  <c r="J28" i="9"/>
  <c r="G28" i="9"/>
  <c r="D28" i="9"/>
  <c r="J15" i="9"/>
  <c r="G15" i="9"/>
  <c r="D15" i="9"/>
  <c r="J104" i="9" l="1"/>
  <c r="J103" i="9"/>
  <c r="J102" i="9"/>
  <c r="J101" i="9"/>
  <c r="J100" i="9"/>
  <c r="J99" i="9"/>
  <c r="J98" i="9"/>
  <c r="J97" i="9"/>
  <c r="J96" i="9"/>
  <c r="J95" i="9"/>
  <c r="J94" i="9"/>
  <c r="G104" i="9"/>
  <c r="G103" i="9"/>
  <c r="G102" i="9"/>
  <c r="G101" i="9"/>
  <c r="G100" i="9"/>
  <c r="G99" i="9"/>
  <c r="G98" i="9"/>
  <c r="G97" i="9"/>
  <c r="G96" i="9"/>
  <c r="G95" i="9"/>
  <c r="G94" i="9"/>
  <c r="D104" i="9"/>
  <c r="D103" i="9"/>
  <c r="D102" i="9"/>
  <c r="D101" i="9"/>
  <c r="D100" i="9"/>
  <c r="D99" i="9"/>
  <c r="D98" i="9"/>
  <c r="D97" i="9"/>
  <c r="D96" i="9"/>
  <c r="D95" i="9"/>
  <c r="D94" i="9"/>
  <c r="J91" i="9"/>
  <c r="J90" i="9"/>
  <c r="J89" i="9"/>
  <c r="J88" i="9"/>
  <c r="J87" i="9"/>
  <c r="J86" i="9"/>
  <c r="G91" i="9"/>
  <c r="G90" i="9"/>
  <c r="G89" i="9"/>
  <c r="G88" i="9"/>
  <c r="G87" i="9"/>
  <c r="G86" i="9"/>
  <c r="D91" i="9"/>
  <c r="D90" i="9"/>
  <c r="D89" i="9"/>
  <c r="D88" i="9"/>
  <c r="D87" i="9"/>
  <c r="D86" i="9"/>
  <c r="J78" i="9"/>
  <c r="J77" i="9"/>
  <c r="J76" i="9"/>
  <c r="J75" i="9"/>
  <c r="J74" i="9"/>
  <c r="J73" i="9"/>
  <c r="G78" i="9"/>
  <c r="G77" i="9"/>
  <c r="G76" i="9"/>
  <c r="G75" i="9"/>
  <c r="G74" i="9"/>
  <c r="G73" i="9"/>
  <c r="D78" i="9"/>
  <c r="D77" i="9"/>
  <c r="D76" i="9"/>
  <c r="D75" i="9"/>
  <c r="D74" i="9"/>
  <c r="D73" i="9"/>
  <c r="J65" i="9"/>
  <c r="J64" i="9"/>
  <c r="J63" i="9"/>
  <c r="J62" i="9"/>
  <c r="J61" i="9"/>
  <c r="J60" i="9"/>
  <c r="G65" i="9"/>
  <c r="G64" i="9"/>
  <c r="G63" i="9"/>
  <c r="G62" i="9"/>
  <c r="G61" i="9"/>
  <c r="G60" i="9"/>
  <c r="D65" i="9"/>
  <c r="D64" i="9"/>
  <c r="D63" i="9"/>
  <c r="D62" i="9"/>
  <c r="D61" i="9"/>
  <c r="D60" i="9"/>
  <c r="J52" i="9"/>
  <c r="J51" i="9"/>
  <c r="J50" i="9"/>
  <c r="J49" i="9"/>
  <c r="J48" i="9"/>
  <c r="J47" i="9"/>
  <c r="G52" i="9"/>
  <c r="G51" i="9"/>
  <c r="G50" i="9"/>
  <c r="G49" i="9"/>
  <c r="G48" i="9"/>
  <c r="G47" i="9"/>
  <c r="D52" i="9"/>
  <c r="D51" i="9"/>
  <c r="D50" i="9"/>
  <c r="D49" i="9"/>
  <c r="D48" i="9"/>
  <c r="D47" i="9"/>
  <c r="J39" i="9"/>
  <c r="J38" i="9"/>
  <c r="J37" i="9"/>
  <c r="J36" i="9"/>
  <c r="J35" i="9"/>
  <c r="J34" i="9"/>
  <c r="G39" i="9"/>
  <c r="G38" i="9"/>
  <c r="G37" i="9"/>
  <c r="G36" i="9"/>
  <c r="G35" i="9"/>
  <c r="G34" i="9"/>
  <c r="D39" i="9"/>
  <c r="D38" i="9"/>
  <c r="D37" i="9"/>
  <c r="D36" i="9"/>
  <c r="D35" i="9"/>
  <c r="D34" i="9"/>
  <c r="J26" i="9"/>
  <c r="J25" i="9"/>
  <c r="J24" i="9"/>
  <c r="J23" i="9"/>
  <c r="J22" i="9"/>
  <c r="J21" i="9"/>
  <c r="G26" i="9"/>
  <c r="G25" i="9"/>
  <c r="G24" i="9"/>
  <c r="G23" i="9"/>
  <c r="G22" i="9"/>
  <c r="G21" i="9"/>
  <c r="D26" i="9"/>
  <c r="D25" i="9"/>
  <c r="D24" i="9"/>
  <c r="D23" i="9"/>
  <c r="D22" i="9"/>
  <c r="D21" i="9"/>
  <c r="J13" i="9"/>
  <c r="J12" i="9"/>
  <c r="J11" i="9"/>
  <c r="J10" i="9"/>
  <c r="J9" i="9"/>
  <c r="J8" i="9"/>
  <c r="G13" i="9"/>
  <c r="G12" i="9"/>
  <c r="G11" i="9"/>
  <c r="G10" i="9"/>
  <c r="G9" i="9"/>
  <c r="G8" i="9"/>
  <c r="D13" i="9"/>
  <c r="D12" i="9"/>
  <c r="D11" i="9"/>
  <c r="D10" i="9"/>
  <c r="D9" i="9"/>
  <c r="D7" i="9"/>
  <c r="D8" i="9"/>
  <c r="A18" i="24"/>
  <c r="A17" i="24"/>
  <c r="A16" i="24"/>
  <c r="A15" i="24"/>
  <c r="A14" i="24"/>
  <c r="A13" i="24"/>
  <c r="A12" i="24"/>
  <c r="A11" i="24"/>
  <c r="A10" i="24"/>
  <c r="A9" i="24"/>
  <c r="A8" i="24"/>
  <c r="A7" i="24"/>
  <c r="A6" i="24"/>
  <c r="A5" i="24"/>
  <c r="A4" i="24"/>
  <c r="A3" i="24"/>
  <c r="A2" i="24"/>
  <c r="I1" i="24"/>
  <c r="F1" i="24"/>
  <c r="C1" i="24"/>
  <c r="A18" i="23"/>
  <c r="A17" i="23"/>
  <c r="A16" i="23"/>
  <c r="A15" i="23"/>
  <c r="A14" i="23"/>
  <c r="A13" i="23"/>
  <c r="A12" i="23"/>
  <c r="A11" i="23"/>
  <c r="A10" i="23"/>
  <c r="A9" i="23"/>
  <c r="A8" i="23"/>
  <c r="A7" i="23"/>
  <c r="A6" i="23"/>
  <c r="A5" i="23"/>
  <c r="A4" i="23"/>
  <c r="A3" i="23"/>
  <c r="A2" i="23"/>
  <c r="I1" i="23"/>
  <c r="F1" i="23"/>
  <c r="C1" i="23"/>
  <c r="A18" i="22"/>
  <c r="A17" i="22"/>
  <c r="A16" i="22"/>
  <c r="A15" i="22"/>
  <c r="A14" i="22"/>
  <c r="A13" i="22"/>
  <c r="A12" i="22"/>
  <c r="A11" i="22"/>
  <c r="A10" i="22"/>
  <c r="A9" i="22"/>
  <c r="A8" i="22"/>
  <c r="A7" i="22"/>
  <c r="A6" i="22"/>
  <c r="A5" i="22"/>
  <c r="A4" i="22"/>
  <c r="A3" i="22"/>
  <c r="A2" i="22"/>
  <c r="I1" i="22"/>
  <c r="F1" i="22"/>
  <c r="C1" i="22"/>
  <c r="A18" i="21"/>
  <c r="A17" i="21"/>
  <c r="A16" i="21"/>
  <c r="A15" i="21"/>
  <c r="A14" i="21"/>
  <c r="A13" i="21"/>
  <c r="A12" i="21"/>
  <c r="A11" i="21"/>
  <c r="A10" i="21"/>
  <c r="A9" i="21"/>
  <c r="A8" i="21"/>
  <c r="A7" i="21"/>
  <c r="A6" i="21"/>
  <c r="A5" i="21"/>
  <c r="A4" i="21"/>
  <c r="A3" i="21"/>
  <c r="A2" i="21"/>
  <c r="I1" i="21"/>
  <c r="F1" i="21"/>
  <c r="C1" i="21"/>
  <c r="A18" i="20"/>
  <c r="A17" i="20"/>
  <c r="A16" i="20"/>
  <c r="A15" i="20"/>
  <c r="A14" i="20"/>
  <c r="A13" i="20"/>
  <c r="A12" i="20"/>
  <c r="A11" i="20"/>
  <c r="A10" i="20"/>
  <c r="A9" i="20"/>
  <c r="A8" i="20"/>
  <c r="A7" i="20"/>
  <c r="A6" i="20"/>
  <c r="A5" i="20"/>
  <c r="A4" i="20"/>
  <c r="A3" i="20"/>
  <c r="A2" i="20"/>
  <c r="I1" i="20"/>
  <c r="F1" i="20"/>
  <c r="C1" i="20"/>
  <c r="A18" i="19"/>
  <c r="A17" i="19"/>
  <c r="A16" i="19"/>
  <c r="A15" i="19"/>
  <c r="A14" i="19"/>
  <c r="A13" i="19"/>
  <c r="A12" i="19"/>
  <c r="A11" i="19"/>
  <c r="A10" i="19"/>
  <c r="A9" i="19"/>
  <c r="A8" i="19"/>
  <c r="A7" i="19"/>
  <c r="A6" i="19"/>
  <c r="A5" i="19"/>
  <c r="A4" i="19"/>
  <c r="A3" i="19"/>
  <c r="A2" i="19"/>
  <c r="I1" i="19"/>
  <c r="F1" i="19"/>
  <c r="C1" i="19"/>
  <c r="A94" i="9" l="1"/>
  <c r="A18" i="18" l="1"/>
  <c r="A17" i="18"/>
  <c r="A18" i="17"/>
  <c r="A17" i="17"/>
  <c r="A18" i="16"/>
  <c r="A17" i="16"/>
  <c r="A18" i="15"/>
  <c r="A17" i="15"/>
  <c r="A18" i="7"/>
  <c r="A17" i="7"/>
  <c r="J85" i="9"/>
  <c r="J84" i="9"/>
  <c r="J83" i="9"/>
  <c r="J72" i="9"/>
  <c r="J71" i="9"/>
  <c r="J70" i="9"/>
  <c r="J59" i="9"/>
  <c r="J58" i="9"/>
  <c r="J57" i="9"/>
  <c r="J46" i="9"/>
  <c r="J45" i="9"/>
  <c r="J44" i="9"/>
  <c r="J33" i="9"/>
  <c r="J32" i="9"/>
  <c r="J31" i="9"/>
  <c r="J20" i="9"/>
  <c r="J19" i="9"/>
  <c r="J18" i="9"/>
  <c r="J7" i="9"/>
  <c r="J6" i="9"/>
  <c r="J5" i="9"/>
  <c r="G85" i="9"/>
  <c r="G84" i="9"/>
  <c r="G83" i="9"/>
  <c r="G72" i="9"/>
  <c r="G71" i="9"/>
  <c r="G70" i="9"/>
  <c r="G59" i="9"/>
  <c r="G58" i="9"/>
  <c r="G57" i="9"/>
  <c r="G46" i="9"/>
  <c r="G45" i="9"/>
  <c r="G44" i="9"/>
  <c r="G33" i="9"/>
  <c r="G32" i="9"/>
  <c r="G31" i="9"/>
  <c r="G20" i="9"/>
  <c r="G19" i="9"/>
  <c r="G18" i="9"/>
  <c r="G7" i="9"/>
  <c r="G6" i="9"/>
  <c r="G5" i="9"/>
  <c r="D85" i="9"/>
  <c r="D84" i="9"/>
  <c r="D83" i="9"/>
  <c r="D72" i="9"/>
  <c r="D71" i="9"/>
  <c r="D70" i="9"/>
  <c r="D59" i="9"/>
  <c r="D58" i="9"/>
  <c r="D57" i="9"/>
  <c r="D46" i="9"/>
  <c r="D45" i="9"/>
  <c r="D44" i="9"/>
  <c r="D33" i="9"/>
  <c r="D32" i="9"/>
  <c r="D31" i="9"/>
  <c r="D20" i="9"/>
  <c r="D19" i="9"/>
  <c r="D18" i="9"/>
  <c r="D6" i="9"/>
  <c r="D5" i="9"/>
  <c r="J82" i="9"/>
  <c r="J81" i="9"/>
  <c r="G82" i="9"/>
  <c r="G81" i="9"/>
  <c r="D82" i="9"/>
  <c r="D81" i="9"/>
  <c r="A81" i="9"/>
  <c r="A2" i="9"/>
  <c r="A16" i="18"/>
  <c r="A15" i="18"/>
  <c r="A14" i="18"/>
  <c r="A13" i="18"/>
  <c r="A12" i="18"/>
  <c r="A11" i="18"/>
  <c r="A10" i="18"/>
  <c r="A9" i="18"/>
  <c r="A8" i="18"/>
  <c r="A7" i="18"/>
  <c r="A6" i="18"/>
  <c r="A5" i="18"/>
  <c r="A4" i="18"/>
  <c r="A3" i="18"/>
  <c r="A2" i="18"/>
  <c r="I1" i="18"/>
  <c r="F1" i="18"/>
  <c r="C1" i="18"/>
  <c r="A16" i="17"/>
  <c r="A15" i="17"/>
  <c r="A14" i="17"/>
  <c r="A13" i="17"/>
  <c r="A12" i="17"/>
  <c r="A11" i="17"/>
  <c r="A10" i="17"/>
  <c r="A9" i="17"/>
  <c r="A8" i="17"/>
  <c r="A7" i="17"/>
  <c r="A6" i="17"/>
  <c r="A5" i="17"/>
  <c r="A4" i="17"/>
  <c r="A3" i="17"/>
  <c r="A2" i="17"/>
  <c r="I1" i="17"/>
  <c r="F1" i="17"/>
  <c r="C1" i="17"/>
  <c r="A16" i="16"/>
  <c r="A15" i="16"/>
  <c r="A14" i="16"/>
  <c r="A13" i="16"/>
  <c r="A12" i="16"/>
  <c r="A11" i="16"/>
  <c r="A10" i="16"/>
  <c r="A9" i="16"/>
  <c r="A8" i="16"/>
  <c r="A7" i="16"/>
  <c r="A6" i="16"/>
  <c r="A5" i="16"/>
  <c r="A4" i="16"/>
  <c r="A3" i="16"/>
  <c r="A2" i="16"/>
  <c r="I1" i="16"/>
  <c r="F1" i="16"/>
  <c r="C1" i="16"/>
  <c r="I1" i="15"/>
  <c r="F1" i="15"/>
  <c r="C1" i="15"/>
  <c r="A16" i="15"/>
  <c r="A15" i="15"/>
  <c r="A14" i="15"/>
  <c r="A13" i="15"/>
  <c r="A12" i="15"/>
  <c r="A11" i="15"/>
  <c r="A10" i="15"/>
  <c r="A9" i="15"/>
  <c r="A8" i="15"/>
  <c r="A7" i="15"/>
  <c r="A6" i="15"/>
  <c r="A5" i="15"/>
  <c r="A4" i="15"/>
  <c r="A3" i="15"/>
  <c r="A2" i="15"/>
  <c r="A16" i="7"/>
  <c r="A15" i="7"/>
  <c r="A13" i="7"/>
  <c r="A14" i="7"/>
  <c r="A11" i="7"/>
  <c r="A12" i="7"/>
  <c r="A9" i="7"/>
  <c r="A10" i="7"/>
  <c r="A7" i="7"/>
  <c r="A8" i="7"/>
  <c r="A5" i="7"/>
  <c r="A6" i="7"/>
  <c r="A2" i="7"/>
  <c r="A3" i="7"/>
  <c r="A4" i="7"/>
  <c r="D2" i="9"/>
  <c r="J69" i="9"/>
  <c r="J68" i="9"/>
  <c r="J56" i="9"/>
  <c r="J55" i="9"/>
  <c r="J43" i="9"/>
  <c r="J42" i="9"/>
  <c r="G69" i="9"/>
  <c r="G68" i="9"/>
  <c r="G56" i="9"/>
  <c r="G55" i="9"/>
  <c r="G43" i="9"/>
  <c r="G42" i="9"/>
  <c r="D69" i="9"/>
  <c r="D68" i="9"/>
  <c r="D56" i="9"/>
  <c r="D55" i="9"/>
  <c r="D43" i="9"/>
  <c r="D42" i="9"/>
  <c r="J29" i="9"/>
  <c r="G29" i="9"/>
  <c r="D29" i="9"/>
  <c r="A68" i="9"/>
  <c r="A55" i="9"/>
  <c r="A42" i="9"/>
  <c r="A29" i="9"/>
  <c r="A16" i="9"/>
  <c r="A3" i="9"/>
  <c r="J30" i="9"/>
  <c r="J16" i="9"/>
  <c r="G30" i="9"/>
  <c r="G16" i="9"/>
  <c r="D30" i="9"/>
  <c r="D16" i="9"/>
  <c r="J17" i="9"/>
  <c r="G17" i="9"/>
  <c r="D17" i="9"/>
  <c r="J3" i="9"/>
  <c r="J4" i="9"/>
  <c r="G3" i="9"/>
  <c r="G4" i="9"/>
  <c r="D3" i="9"/>
  <c r="D4" i="9"/>
  <c r="J2" i="9"/>
  <c r="G2" i="9"/>
  <c r="G107" i="9" l="1"/>
  <c r="J107" i="9"/>
</calcChain>
</file>

<file path=xl/sharedStrings.xml><?xml version="1.0" encoding="utf-8"?>
<sst xmlns="http://schemas.openxmlformats.org/spreadsheetml/2006/main" count="720" uniqueCount="52">
  <si>
    <t>Beoordeling KWALITEIT VAN DE BEANTWOORDING VAN DE OPEN VRAGEN</t>
  </si>
  <si>
    <t xml:space="preserve"> </t>
  </si>
  <si>
    <t>Om de kwaliteit en toegevoegde waarde van de Inschrijver(s) te kunnen beoordelen dient Inschrijver zijn kwaliteit aan te tonen en meerwaarde uit te werken conform het onderstaande. Om de kwaliteit van een Inschrijver te kunnen beoordelen heeft de aanbestedende dienst gekozen voor de beoordelingsmethodiek ‘gunnen op waarde’. Per item zal de beoordelingsgroep een waarde toekennen.</t>
  </si>
  <si>
    <t>OPEN VRAAG 7.1	 PROJECTAANPAK TOTALE LEVERING</t>
  </si>
  <si>
    <t>1. Plan van aanpak</t>
  </si>
  <si>
    <t xml:space="preserve">Zie bijlage 7a 'kwaliteit'. </t>
  </si>
  <si>
    <t xml:space="preserve">2. Gespecificeerde offerte </t>
  </si>
  <si>
    <t xml:space="preserve">3. Meerwaarde </t>
  </si>
  <si>
    <t xml:space="preserve">OPEN VRAAG 7.2  KWALITEIT VAN DIENSTVERLENING EN SERVICE </t>
  </si>
  <si>
    <t>OPEN VRAAG  7.3  DUURZAAMHEID</t>
  </si>
  <si>
    <t xml:space="preserve">OPEN VRAAG 7.4  ONDERSTEUNING DOCENTEN </t>
  </si>
  <si>
    <t>OPEN VRAAG 7.5  UPDATES EN UPGRADES/FIRMWARE EN BEHOUD VEILIGHEID</t>
  </si>
  <si>
    <t>OPEN VRAAG 7.6  MARKTONTWIKKELINGEN</t>
  </si>
  <si>
    <t xml:space="preserve">TOELICHTING BEANTWOORDING VAN DE OPEN VRAGEN </t>
  </si>
  <si>
    <t>Dit onderdeel kent GEEN eigen beoordelingskader, maar kan leiden tot een aanpassing van
een beoordeling van de beantwoording van de open vragen.</t>
  </si>
  <si>
    <t>SCORE:</t>
  </si>
  <si>
    <t>Uitmuntend</t>
  </si>
  <si>
    <t>Goed</t>
  </si>
  <si>
    <t>Voldoende</t>
  </si>
  <si>
    <t>Matig</t>
  </si>
  <si>
    <t>Onvoldoende</t>
  </si>
  <si>
    <t>Beoordelaar 1: &lt;&lt;&gt;&gt;</t>
  </si>
  <si>
    <t>Inschrijver 1</t>
  </si>
  <si>
    <t>Inschrijver 2</t>
  </si>
  <si>
    <t>Inschrijver 3</t>
  </si>
  <si>
    <t>&lt;MOTIVATIE&gt;</t>
  </si>
  <si>
    <t>Beoordelaar 2: &lt;&lt;&gt;&gt;</t>
  </si>
  <si>
    <t>Beoordelaar 3: &lt;&lt;&gt;&gt;</t>
  </si>
  <si>
    <t>Beoordelaar 4: &lt;&lt;&gt;&gt;</t>
  </si>
  <si>
    <t>Beoordelaar 5: &lt;&lt;&gt;&gt;</t>
  </si>
  <si>
    <t>Beoordelaar 6: &lt;&lt;&gt;&gt;</t>
  </si>
  <si>
    <t>Beoordelaar 7: &lt;&lt;&gt;&gt;</t>
  </si>
  <si>
    <t>Beoordelaar 8: &lt;&lt;&gt;&gt;</t>
  </si>
  <si>
    <t>Beoordelaar 9: &lt;&lt;&gt;&gt;</t>
  </si>
  <si>
    <t>Beoordelaar 10: &lt;&lt;&gt;&gt;</t>
  </si>
  <si>
    <t>Beoordelaar 11: &lt;&lt;&gt;&gt;</t>
  </si>
  <si>
    <t>Totaalwaardes Beantwoording open vragen</t>
  </si>
  <si>
    <t>Motivatie consensus:</t>
  </si>
  <si>
    <t>Beoordelaar 1</t>
  </si>
  <si>
    <t>&lt;&lt;MOTIVATIE&gt;&gt;</t>
  </si>
  <si>
    <t>Beoordelaar 2</t>
  </si>
  <si>
    <t>Beoordelaar 3</t>
  </si>
  <si>
    <t>Beoordelaar 4</t>
  </si>
  <si>
    <t>Beoordelaar 5</t>
  </si>
  <si>
    <t>Beoordelaar 6</t>
  </si>
  <si>
    <t>Beoordelaar 7</t>
  </si>
  <si>
    <t>Beoordelaar 8</t>
  </si>
  <si>
    <t>Beoordelaar 9</t>
  </si>
  <si>
    <t>Beoordelaar 10</t>
  </si>
  <si>
    <t>Beoordelaar 11</t>
  </si>
  <si>
    <t>Consensus</t>
  </si>
  <si>
    <t>Totaal behaalde waarde Beantwoording open 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</si>
</sst>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quot;€&quot;\ #,##0.00\-"/>
    <numFmt numFmtId="165" formatCode="&quot;€&quot;\ #,##0_-"/>
  </numFmts>
  <fonts count="19">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8"/>
      <name val="Verdana"/>
      <family val="2"/>
    </font>
    <font>
      <b/>
      <sz val="11"/>
      <color indexed="8"/>
      <name val="Verdana"/>
      <family val="2"/>
    </font>
    <font>
      <b/>
      <sz val="11"/>
      <color theme="0"/>
      <name val="Verdana"/>
      <family val="2"/>
    </font>
    <font>
      <b/>
      <sz val="8"/>
      <color theme="0"/>
      <name val="Verdana"/>
      <family val="2"/>
    </font>
    <font>
      <b/>
      <sz val="10"/>
      <color theme="6" tint="0.39997558519241921"/>
      <name val="Verdana"/>
      <family val="2"/>
    </font>
    <font>
      <b/>
      <sz val="10"/>
      <color theme="0"/>
      <name val="Verdana"/>
      <family val="2"/>
    </font>
    <font>
      <b/>
      <sz val="11"/>
      <color theme="0"/>
      <name val="Calibri"/>
      <family val="2"/>
      <scheme val="minor"/>
    </font>
    <font>
      <sz val="10"/>
      <color rgb="FF000000"/>
      <name val="Verdana"/>
      <family val="2"/>
    </font>
    <font>
      <b/>
      <sz val="11"/>
      <color rgb="FF000000"/>
      <name val="Verdana"/>
      <family val="2"/>
    </font>
    <font>
      <b/>
      <sz val="11"/>
      <color rgb="FFFFFFFF"/>
      <name val="Verdana"/>
      <family val="2"/>
    </font>
    <font>
      <b/>
      <sz val="18"/>
      <color theme="1"/>
      <name val="Verdana"/>
      <family val="2"/>
    </font>
  </fonts>
  <fills count="16">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tint="0.79998168889431442"/>
        <bgColor indexed="64"/>
      </patternFill>
    </fill>
    <fill>
      <patternFill patternType="solid">
        <fgColor theme="6"/>
        <bgColor indexed="64"/>
      </patternFill>
    </fill>
    <fill>
      <patternFill patternType="solid">
        <fgColor theme="2"/>
        <bgColor indexed="64"/>
      </patternFill>
    </fill>
    <fill>
      <patternFill patternType="solid">
        <fgColor rgb="FF4F6228"/>
        <bgColor indexed="64"/>
      </patternFill>
    </fill>
    <fill>
      <patternFill patternType="solid">
        <fgColor rgb="FFC4D79B"/>
        <bgColor rgb="FF000000"/>
      </patternFill>
    </fill>
    <fill>
      <patternFill patternType="solid">
        <fgColor rgb="FFFFFFFF"/>
        <bgColor rgb="FF000000"/>
      </patternFill>
    </fill>
    <fill>
      <patternFill patternType="solid">
        <fgColor rgb="FFEBF1DE"/>
        <bgColor rgb="FF000000"/>
      </patternFill>
    </fill>
    <fill>
      <patternFill patternType="solid">
        <fgColor rgb="FF9BBB59"/>
        <bgColor rgb="FF000000"/>
      </patternFill>
    </fill>
    <fill>
      <patternFill patternType="solid">
        <fgColor rgb="FF4F6228"/>
        <bgColor rgb="FF000000"/>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indexed="64"/>
      </right>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88">
    <xf numFmtId="0" fontId="0" fillId="0" borderId="0" xfId="0"/>
    <xf numFmtId="0" fontId="2" fillId="0" borderId="0" xfId="0" applyFont="1"/>
    <xf numFmtId="0" fontId="0" fillId="0" borderId="0" xfId="0" applyAlignment="1">
      <alignment wrapText="1"/>
    </xf>
    <xf numFmtId="0" fontId="1" fillId="0" borderId="0" xfId="0" applyFont="1"/>
    <xf numFmtId="165" fontId="2" fillId="0" borderId="0" xfId="0" applyNumberFormat="1" applyFont="1" applyAlignment="1">
      <alignment horizontal="center"/>
    </xf>
    <xf numFmtId="0" fontId="2" fillId="2" borderId="0" xfId="0" applyFont="1" applyFill="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0" fontId="7" fillId="0" borderId="0" xfId="0" applyFont="1"/>
    <xf numFmtId="0" fontId="4" fillId="2" borderId="8" xfId="0" applyFont="1" applyFill="1" applyBorder="1" applyAlignment="1">
      <alignment horizontal="left" vertical="center" indent="1"/>
    </xf>
    <xf numFmtId="164" fontId="2" fillId="2" borderId="8" xfId="0" applyNumberFormat="1" applyFont="1" applyFill="1" applyBorder="1" applyAlignment="1">
      <alignment horizontal="center" vertical="center" wrapText="1"/>
    </xf>
    <xf numFmtId="164" fontId="3" fillId="2" borderId="8" xfId="0" applyNumberFormat="1" applyFont="1" applyFill="1" applyBorder="1" applyAlignment="1">
      <alignment horizontal="center" vertical="center"/>
    </xf>
    <xf numFmtId="0" fontId="2" fillId="2" borderId="8" xfId="0" applyFont="1" applyFill="1" applyBorder="1" applyAlignment="1">
      <alignment horizontal="left" vertical="center" wrapText="1"/>
    </xf>
    <xf numFmtId="0" fontId="3" fillId="4" borderId="1" xfId="0" applyFont="1" applyFill="1" applyBorder="1" applyAlignment="1">
      <alignment vertical="center" wrapText="1"/>
    </xf>
    <xf numFmtId="0" fontId="2" fillId="7" borderId="1" xfId="0" applyFont="1" applyFill="1" applyBorder="1" applyAlignment="1">
      <alignment horizontal="left" vertical="center" wrapText="1" indent="1"/>
    </xf>
    <xf numFmtId="0" fontId="4" fillId="5"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2" fillId="4" borderId="1" xfId="0" applyFont="1" applyFill="1" applyBorder="1" applyAlignment="1">
      <alignment horizontal="center" vertical="center"/>
    </xf>
    <xf numFmtId="0" fontId="8" fillId="8" borderId="1" xfId="0" applyFont="1" applyFill="1" applyBorder="1" applyAlignment="1" applyProtection="1">
      <alignment horizontal="center" vertical="center" wrapText="1"/>
      <protection locked="0"/>
    </xf>
    <xf numFmtId="0" fontId="8" fillId="8" borderId="3" xfId="0" applyFont="1" applyFill="1" applyBorder="1" applyAlignment="1" applyProtection="1">
      <alignment horizontal="center" vertical="center" wrapText="1"/>
      <protection locked="0"/>
    </xf>
    <xf numFmtId="164" fontId="2" fillId="9" borderId="1" xfId="0" applyNumberFormat="1" applyFont="1" applyFill="1" applyBorder="1" applyAlignment="1">
      <alignment horizontal="center" vertical="center" wrapText="1"/>
    </xf>
    <xf numFmtId="164" fontId="2" fillId="9" borderId="3" xfId="0" applyNumberFormat="1" applyFont="1" applyFill="1" applyBorder="1" applyAlignment="1">
      <alignment horizontal="center" vertical="center" wrapText="1"/>
    </xf>
    <xf numFmtId="164" fontId="3" fillId="9" borderId="1" xfId="0" applyNumberFormat="1" applyFont="1" applyFill="1" applyBorder="1" applyAlignment="1">
      <alignment horizontal="center" vertical="center"/>
    </xf>
    <xf numFmtId="164" fontId="3" fillId="9" borderId="2" xfId="0" applyNumberFormat="1" applyFont="1" applyFill="1" applyBorder="1" applyAlignment="1">
      <alignment horizontal="center" vertical="center"/>
    </xf>
    <xf numFmtId="0" fontId="11" fillId="6"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12" fillId="4" borderId="1" xfId="0" applyFont="1" applyFill="1" applyBorder="1" applyAlignment="1">
      <alignment vertical="center"/>
    </xf>
    <xf numFmtId="0" fontId="4" fillId="5" borderId="1" xfId="0" applyFont="1" applyFill="1" applyBorder="1" applyAlignment="1">
      <alignment horizontal="center" vertical="center"/>
    </xf>
    <xf numFmtId="0" fontId="2" fillId="7" borderId="1" xfId="0" applyFont="1" applyFill="1" applyBorder="1" applyAlignment="1">
      <alignment horizontal="left" vertical="center" wrapText="1"/>
    </xf>
    <xf numFmtId="0" fontId="13" fillId="6" borderId="1" xfId="0" applyFont="1" applyFill="1" applyBorder="1" applyAlignment="1">
      <alignment horizontal="left" vertical="center" wrapText="1"/>
    </xf>
    <xf numFmtId="0" fontId="2" fillId="3" borderId="7" xfId="0" applyFont="1" applyFill="1" applyBorder="1" applyAlignment="1">
      <alignment vertical="center" wrapText="1"/>
    </xf>
    <xf numFmtId="0" fontId="2" fillId="3" borderId="1" xfId="0" applyFont="1" applyFill="1" applyBorder="1" applyAlignment="1">
      <alignment vertical="center" wrapText="1"/>
    </xf>
    <xf numFmtId="165" fontId="3" fillId="6" borderId="4" xfId="0" applyNumberFormat="1" applyFont="1" applyFill="1" applyBorder="1" applyAlignment="1">
      <alignment horizontal="center" vertical="center"/>
    </xf>
    <xf numFmtId="165" fontId="3" fillId="6" borderId="3" xfId="0" applyNumberFormat="1" applyFont="1" applyFill="1" applyBorder="1" applyAlignment="1">
      <alignment horizontal="center" vertical="center"/>
    </xf>
    <xf numFmtId="0" fontId="14" fillId="0" borderId="0" xfId="0" applyFont="1"/>
    <xf numFmtId="0" fontId="3" fillId="8" borderId="1" xfId="0" applyFont="1" applyFill="1" applyBorder="1" applyAlignment="1">
      <alignment vertical="center"/>
    </xf>
    <xf numFmtId="0" fontId="13" fillId="10" borderId="1" xfId="0" applyFont="1" applyFill="1" applyBorder="1" applyAlignment="1">
      <alignment vertical="center" wrapText="1"/>
    </xf>
    <xf numFmtId="0" fontId="15" fillId="11" borderId="1" xfId="0" applyFont="1" applyFill="1" applyBorder="1" applyAlignment="1">
      <alignment horizontal="center" vertical="center"/>
    </xf>
    <xf numFmtId="164" fontId="15" fillId="12" borderId="13" xfId="0" applyNumberFormat="1" applyFont="1" applyFill="1" applyBorder="1" applyAlignment="1">
      <alignment horizontal="center" vertical="center" wrapText="1"/>
    </xf>
    <xf numFmtId="164" fontId="15" fillId="12" borderId="8" xfId="0" applyNumberFormat="1" applyFont="1" applyFill="1" applyBorder="1" applyAlignment="1">
      <alignment horizontal="center" vertical="center" wrapText="1"/>
    </xf>
    <xf numFmtId="0" fontId="15" fillId="11" borderId="11" xfId="0" applyFont="1" applyFill="1" applyBorder="1" applyAlignment="1">
      <alignment horizontal="center" vertical="center"/>
    </xf>
    <xf numFmtId="165" fontId="3" fillId="2" borderId="2"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protection locked="0"/>
    </xf>
    <xf numFmtId="0" fontId="10" fillId="2" borderId="10" xfId="0" applyFont="1" applyFill="1" applyBorder="1" applyAlignment="1">
      <alignment horizontal="center" vertical="center"/>
    </xf>
    <xf numFmtId="0" fontId="10" fillId="5" borderId="1" xfId="0" applyFont="1" applyFill="1" applyBorder="1" applyAlignment="1">
      <alignment horizontal="center" vertical="center"/>
    </xf>
    <xf numFmtId="0" fontId="10" fillId="5" borderId="2" xfId="0" applyFont="1" applyFill="1" applyBorder="1" applyAlignment="1">
      <alignment horizontal="center" vertical="center"/>
    </xf>
    <xf numFmtId="0" fontId="10" fillId="5" borderId="3" xfId="0" applyFont="1" applyFill="1" applyBorder="1" applyAlignment="1">
      <alignment horizontal="center" vertical="center"/>
    </xf>
    <xf numFmtId="165" fontId="3" fillId="2" borderId="2"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protection locked="0"/>
    </xf>
    <xf numFmtId="165" fontId="3" fillId="7" borderId="9" xfId="0" applyNumberFormat="1" applyFont="1" applyFill="1" applyBorder="1" applyAlignment="1" applyProtection="1">
      <alignment horizontal="center" vertical="center" wrapText="1"/>
      <protection locked="0"/>
    </xf>
    <xf numFmtId="165" fontId="3" fillId="7" borderId="5" xfId="0" applyNumberFormat="1" applyFont="1" applyFill="1" applyBorder="1" applyAlignment="1" applyProtection="1">
      <alignment horizontal="center" vertical="center" wrapText="1"/>
      <protection locked="0"/>
    </xf>
    <xf numFmtId="165" fontId="3" fillId="7" borderId="2"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4" fillId="5" borderId="2" xfId="0" applyNumberFormat="1" applyFont="1" applyFill="1" applyBorder="1" applyAlignment="1" applyProtection="1">
      <alignment horizontal="center" vertical="center"/>
      <protection locked="0"/>
    </xf>
    <xf numFmtId="165" fontId="4" fillId="5" borderId="3" xfId="0" applyNumberFormat="1" applyFont="1" applyFill="1" applyBorder="1" applyAlignment="1" applyProtection="1">
      <alignment horizontal="center" vertical="center"/>
      <protection locked="0"/>
    </xf>
    <xf numFmtId="165" fontId="4" fillId="5" borderId="4" xfId="0" applyNumberFormat="1" applyFont="1" applyFill="1" applyBorder="1" applyAlignment="1" applyProtection="1">
      <alignment horizontal="center" vertical="center"/>
      <protection locked="0"/>
    </xf>
    <xf numFmtId="165" fontId="3" fillId="7" borderId="4" xfId="0" applyNumberFormat="1" applyFont="1" applyFill="1" applyBorder="1" applyAlignment="1" applyProtection="1">
      <alignment horizontal="center" vertical="center" wrapText="1"/>
      <protection locked="0"/>
    </xf>
    <xf numFmtId="165" fontId="4" fillId="5" borderId="2" xfId="0" applyNumberFormat="1" applyFont="1" applyFill="1" applyBorder="1" applyAlignment="1">
      <alignment horizontal="center" vertical="center"/>
    </xf>
    <xf numFmtId="165" fontId="4" fillId="5" borderId="3" xfId="0" applyNumberFormat="1" applyFont="1" applyFill="1" applyBorder="1" applyAlignment="1">
      <alignment horizontal="center" vertical="center"/>
    </xf>
    <xf numFmtId="165" fontId="4" fillId="5" borderId="4" xfId="0" applyNumberFormat="1" applyFont="1" applyFill="1" applyBorder="1" applyAlignment="1">
      <alignment horizontal="center" vertical="center"/>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12" xfId="0" applyFont="1" applyFill="1" applyBorder="1" applyAlignment="1">
      <alignment horizontal="left" vertical="center" wrapText="1"/>
    </xf>
    <xf numFmtId="164" fontId="15" fillId="13" borderId="10" xfId="0" applyNumberFormat="1" applyFont="1" applyFill="1" applyBorder="1" applyAlignment="1" applyProtection="1">
      <alignment horizontal="center" vertical="center" wrapText="1"/>
      <protection locked="0"/>
    </xf>
    <xf numFmtId="164" fontId="15" fillId="13" borderId="8" xfId="0" applyNumberFormat="1" applyFont="1" applyFill="1" applyBorder="1" applyAlignment="1" applyProtection="1">
      <alignment horizontal="center" vertical="center" wrapText="1"/>
      <protection locked="0"/>
    </xf>
    <xf numFmtId="164" fontId="15" fillId="13" borderId="11" xfId="0" applyNumberFormat="1" applyFont="1" applyFill="1" applyBorder="1" applyAlignment="1" applyProtection="1">
      <alignment horizontal="center" vertical="center" wrapText="1"/>
      <protection locked="0"/>
    </xf>
    <xf numFmtId="0" fontId="1" fillId="8" borderId="2" xfId="0" applyFont="1" applyFill="1" applyBorder="1" applyAlignment="1">
      <alignment horizontal="right" vertical="center" wrapText="1"/>
    </xf>
    <xf numFmtId="0" fontId="1" fillId="8" borderId="3" xfId="0" applyFont="1" applyFill="1" applyBorder="1" applyAlignment="1">
      <alignment horizontal="right" vertical="center" wrapText="1"/>
    </xf>
    <xf numFmtId="0" fontId="17" fillId="15" borderId="2" xfId="0" applyFont="1" applyFill="1" applyBorder="1" applyAlignment="1">
      <alignment horizontal="right" vertical="center" wrapText="1"/>
    </xf>
    <xf numFmtId="0" fontId="17" fillId="15" borderId="3" xfId="0" applyFont="1" applyFill="1" applyBorder="1" applyAlignment="1">
      <alignment horizontal="right" vertical="center" wrapText="1"/>
    </xf>
    <xf numFmtId="0" fontId="16" fillId="14" borderId="2" xfId="0" applyFont="1" applyFill="1" applyBorder="1" applyAlignment="1">
      <alignment horizontal="right" vertical="center" wrapText="1"/>
    </xf>
    <xf numFmtId="0" fontId="16" fillId="14" borderId="3" xfId="0" applyFont="1" applyFill="1" applyBorder="1" applyAlignment="1">
      <alignment horizontal="right" vertical="center" wrapText="1"/>
    </xf>
    <xf numFmtId="0" fontId="9" fillId="8" borderId="1" xfId="0" applyFont="1" applyFill="1" applyBorder="1" applyAlignment="1">
      <alignment horizontal="right" vertical="center" wrapText="1"/>
    </xf>
    <xf numFmtId="0" fontId="10" fillId="6" borderId="1" xfId="0" applyFont="1" applyFill="1" applyBorder="1" applyAlignment="1">
      <alignment horizontal="right" vertical="center" wrapText="1"/>
    </xf>
    <xf numFmtId="0" fontId="18" fillId="3" borderId="2" xfId="0" applyFont="1" applyFill="1" applyBorder="1" applyAlignment="1">
      <alignment horizontal="center" vertical="center"/>
    </xf>
    <xf numFmtId="0" fontId="18" fillId="3" borderId="4" xfId="0" applyFont="1" applyFill="1" applyBorder="1" applyAlignment="1">
      <alignment horizontal="center" vertical="center"/>
    </xf>
    <xf numFmtId="0" fontId="18" fillId="3" borderId="3" xfId="0" applyFont="1" applyFill="1" applyBorder="1" applyAlignment="1">
      <alignment horizontal="center" vertical="center"/>
    </xf>
    <xf numFmtId="0" fontId="10" fillId="5" borderId="1" xfId="0" applyFont="1" applyFill="1" applyBorder="1" applyAlignment="1">
      <alignment horizontal="left" vertical="center"/>
    </xf>
    <xf numFmtId="0" fontId="9" fillId="8" borderId="2" xfId="0" applyFont="1" applyFill="1" applyBorder="1" applyAlignment="1">
      <alignment horizontal="right" vertical="center" wrapText="1"/>
    </xf>
    <xf numFmtId="0" fontId="9" fillId="8" borderId="3" xfId="0" applyFont="1" applyFill="1" applyBorder="1" applyAlignment="1">
      <alignment horizontal="right" vertical="center" wrapText="1"/>
    </xf>
    <xf numFmtId="164" fontId="2" fillId="7" borderId="10" xfId="0" applyNumberFormat="1" applyFont="1" applyFill="1" applyBorder="1" applyAlignment="1" applyProtection="1">
      <alignment horizontal="center" vertical="center" wrapText="1"/>
      <protection locked="0"/>
    </xf>
    <xf numFmtId="164" fontId="2" fillId="7" borderId="8" xfId="0" applyNumberFormat="1" applyFont="1" applyFill="1" applyBorder="1" applyAlignment="1" applyProtection="1">
      <alignment horizontal="center" vertical="center" wrapText="1"/>
      <protection locked="0"/>
    </xf>
    <xf numFmtId="164" fontId="2" fillId="7" borderId="11" xfId="0" applyNumberFormat="1" applyFont="1" applyFill="1" applyBorder="1" applyAlignment="1" applyProtection="1">
      <alignment horizontal="center" vertical="center" wrapText="1"/>
      <protection locked="0"/>
    </xf>
    <xf numFmtId="164" fontId="2" fillId="7" borderId="6" xfId="0" applyNumberFormat="1" applyFont="1" applyFill="1" applyBorder="1" applyAlignment="1" applyProtection="1">
      <alignment horizontal="center" vertical="center" wrapText="1"/>
      <protection locked="0"/>
    </xf>
    <xf numFmtId="164" fontId="2" fillId="7" borderId="7" xfId="0" applyNumberFormat="1" applyFont="1" applyFill="1" applyBorder="1" applyAlignment="1" applyProtection="1">
      <alignment horizontal="center" vertical="center" wrapText="1"/>
      <protection locked="0"/>
    </xf>
    <xf numFmtId="164" fontId="2" fillId="7" borderId="12" xfId="0" applyNumberFormat="1" applyFont="1" applyFill="1" applyBorder="1" applyAlignment="1" applyProtection="1">
      <alignment horizontal="center" vertical="center" wrapText="1"/>
      <protection locked="0"/>
    </xf>
    <xf numFmtId="0" fontId="10" fillId="6" borderId="2" xfId="0" applyFont="1" applyFill="1" applyBorder="1" applyAlignment="1">
      <alignment horizontal="right" vertical="center" wrapText="1"/>
    </xf>
    <xf numFmtId="0" fontId="10" fillId="6" borderId="3" xfId="0" applyFont="1" applyFill="1" applyBorder="1" applyAlignment="1">
      <alignment horizontal="right" vertical="center" wrapText="1"/>
    </xf>
  </cellXfs>
  <cellStyles count="57">
    <cellStyle name="Gevolgde hyperlink" xfId="20" builtinId="9" hidden="1"/>
    <cellStyle name="Gevolgde hyperlink" xfId="24" builtinId="9" hidden="1"/>
    <cellStyle name="Gevolgde hyperlink" xfId="26" builtinId="9" hidden="1"/>
    <cellStyle name="Gevolgde hyperlink" xfId="2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44" builtinId="9" hidden="1"/>
    <cellStyle name="Gevolgde hyperlink" xfId="48" builtinId="9" hidden="1"/>
    <cellStyle name="Gevolgde hyperlink" xfId="50" builtinId="9" hidden="1"/>
    <cellStyle name="Gevolgde hyperlink" xfId="52" builtinId="9" hidden="1"/>
    <cellStyle name="Gevolgde hyperlink" xfId="56" builtinId="9" hidden="1"/>
    <cellStyle name="Gevolgde hyperlink" xfId="54" builtinId="9" hidden="1"/>
    <cellStyle name="Gevolgde hyperlink" xfId="46" builtinId="9" hidden="1"/>
    <cellStyle name="Gevolgde hyperlink" xfId="38" builtinId="9" hidden="1"/>
    <cellStyle name="Gevolgde hyperlink" xfId="30"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39" builtinId="8" hidden="1"/>
    <cellStyle name="Hyperlink" xfId="41" builtinId="8" hidden="1"/>
    <cellStyle name="Hyperlink" xfId="45" builtinId="8" hidden="1"/>
    <cellStyle name="Hyperlink" xfId="47" builtinId="8" hidden="1"/>
    <cellStyle name="Hyperlink" xfId="49" builtinId="8" hidden="1"/>
    <cellStyle name="Hyperlink" xfId="53" builtinId="8" hidden="1"/>
    <cellStyle name="Hyperlink" xfId="55" builtinId="8" hidden="1"/>
    <cellStyle name="Hyperlink" xfId="51" builtinId="8" hidden="1"/>
    <cellStyle name="Hyperlink" xfId="43"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27" builtinId="8" hidden="1"/>
    <cellStyle name="Hyperlink" xfId="7" builtinId="8" hidden="1"/>
    <cellStyle name="Hyperlink" xfId="9" builtinId="8" hidden="1"/>
    <cellStyle name="Hyperlink" xfId="13" builtinId="8" hidden="1"/>
    <cellStyle name="Hyperlink" xfId="15" builtinId="8" hidden="1"/>
    <cellStyle name="Hyperlink" xfId="11" builtinId="8" hidden="1"/>
    <cellStyle name="Hyperlink" xfId="3" builtinId="8" hidden="1"/>
    <cellStyle name="Hyperlink" xfId="5" builtinId="8" hidden="1"/>
    <cellStyle name="Hyperlink" xfId="1" builtinId="8" hidden="1"/>
    <cellStyle name="Standaard" xfId="0" builtinId="0"/>
  </cellStyles>
  <dxfs count="0"/>
  <tableStyles count="0" defaultTableStyle="TableStyleMedium2" defaultPivotStyle="PivotStyleMedium9"/>
  <colors>
    <mruColors>
      <color rgb="FF4F6228"/>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88900</xdr:colOff>
      <xdr:row>0</xdr:row>
      <xdr:rowOff>0</xdr:rowOff>
    </xdr:from>
    <xdr:to>
      <xdr:col>6</xdr:col>
      <xdr:colOff>1868</xdr:colOff>
      <xdr:row>4</xdr:row>
      <xdr:rowOff>424555</xdr:rowOff>
    </xdr:to>
    <xdr:pic>
      <xdr:nvPicPr>
        <xdr:cNvPr id="3" name="Afbeelding 2">
          <a:extLst>
            <a:ext uri="{FF2B5EF4-FFF2-40B4-BE49-F238E27FC236}">
              <a16:creationId xmlns:a16="http://schemas.microsoft.com/office/drawing/2014/main" id="{8E0E6AA0-BEB3-C74B-A2C7-ECF14C42F33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576" b="11458"/>
        <a:stretch/>
      </xdr:blipFill>
      <xdr:spPr bwMode="auto">
        <a:xfrm>
          <a:off x="7010400" y="0"/>
          <a:ext cx="3272118" cy="258355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393700</xdr:colOff>
      <xdr:row>0</xdr:row>
      <xdr:rowOff>0</xdr:rowOff>
    </xdr:from>
    <xdr:to>
      <xdr:col>12</xdr:col>
      <xdr:colOff>460935</xdr:colOff>
      <xdr:row>1</xdr:row>
      <xdr:rowOff>38811</xdr:rowOff>
    </xdr:to>
    <xdr:pic>
      <xdr:nvPicPr>
        <xdr:cNvPr id="3" name="Afbeelding 2">
          <a:extLst>
            <a:ext uri="{FF2B5EF4-FFF2-40B4-BE49-F238E27FC236}">
              <a16:creationId xmlns:a16="http://schemas.microsoft.com/office/drawing/2014/main" id="{2E2C17F9-B1D6-4040-9CB6-142181BEF5C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567" t="14600" r="1826" b="21009"/>
        <a:stretch/>
      </xdr:blipFill>
      <xdr:spPr bwMode="auto">
        <a:xfrm>
          <a:off x="14744700" y="0"/>
          <a:ext cx="1718235" cy="11818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342900</xdr:colOff>
      <xdr:row>0</xdr:row>
      <xdr:rowOff>12700</xdr:rowOff>
    </xdr:from>
    <xdr:to>
      <xdr:col>12</xdr:col>
      <xdr:colOff>410135</xdr:colOff>
      <xdr:row>1</xdr:row>
      <xdr:rowOff>51511</xdr:rowOff>
    </xdr:to>
    <xdr:pic>
      <xdr:nvPicPr>
        <xdr:cNvPr id="3" name="Afbeelding 2">
          <a:extLst>
            <a:ext uri="{FF2B5EF4-FFF2-40B4-BE49-F238E27FC236}">
              <a16:creationId xmlns:a16="http://schemas.microsoft.com/office/drawing/2014/main" id="{CED1524C-C86A-E84A-B32D-18510B828D8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567" t="14600" r="1826" b="21009"/>
        <a:stretch/>
      </xdr:blipFill>
      <xdr:spPr bwMode="auto">
        <a:xfrm>
          <a:off x="14693900" y="12700"/>
          <a:ext cx="1718235" cy="11818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381000</xdr:colOff>
      <xdr:row>0</xdr:row>
      <xdr:rowOff>0</xdr:rowOff>
    </xdr:from>
    <xdr:to>
      <xdr:col>12</xdr:col>
      <xdr:colOff>448235</xdr:colOff>
      <xdr:row>1</xdr:row>
      <xdr:rowOff>38811</xdr:rowOff>
    </xdr:to>
    <xdr:pic>
      <xdr:nvPicPr>
        <xdr:cNvPr id="3" name="Afbeelding 2">
          <a:extLst>
            <a:ext uri="{FF2B5EF4-FFF2-40B4-BE49-F238E27FC236}">
              <a16:creationId xmlns:a16="http://schemas.microsoft.com/office/drawing/2014/main" id="{34ADCEA0-17C9-4F4A-B3C2-FE968D00402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567" t="14600" r="1826" b="21009"/>
        <a:stretch/>
      </xdr:blipFill>
      <xdr:spPr bwMode="auto">
        <a:xfrm>
          <a:off x="14732000" y="0"/>
          <a:ext cx="1718235" cy="11818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292100</xdr:colOff>
      <xdr:row>0</xdr:row>
      <xdr:rowOff>228599</xdr:rowOff>
    </xdr:from>
    <xdr:to>
      <xdr:col>16</xdr:col>
      <xdr:colOff>177488</xdr:colOff>
      <xdr:row>8</xdr:row>
      <xdr:rowOff>88900</xdr:rowOff>
    </xdr:to>
    <xdr:pic>
      <xdr:nvPicPr>
        <xdr:cNvPr id="2" name="Afbeelding 1">
          <a:extLst>
            <a:ext uri="{FF2B5EF4-FFF2-40B4-BE49-F238E27FC236}">
              <a16:creationId xmlns:a16="http://schemas.microsoft.com/office/drawing/2014/main" id="{25CB3709-930F-1F4C-9EAF-A87B510588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98" t="15399" r="4908" b="21329"/>
        <a:stretch/>
      </xdr:blipFill>
      <xdr:spPr bwMode="auto">
        <a:xfrm>
          <a:off x="19494500" y="228599"/>
          <a:ext cx="3250888" cy="232410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179294</xdr:colOff>
      <xdr:row>0</xdr:row>
      <xdr:rowOff>14942</xdr:rowOff>
    </xdr:from>
    <xdr:to>
      <xdr:col>12</xdr:col>
      <xdr:colOff>328706</xdr:colOff>
      <xdr:row>1</xdr:row>
      <xdr:rowOff>46282</xdr:rowOff>
    </xdr:to>
    <xdr:pic>
      <xdr:nvPicPr>
        <xdr:cNvPr id="3" name="Afbeelding 2">
          <a:extLst>
            <a:ext uri="{FF2B5EF4-FFF2-40B4-BE49-F238E27FC236}">
              <a16:creationId xmlns:a16="http://schemas.microsoft.com/office/drawing/2014/main" id="{68D7ED16-181D-904C-ABD5-855889E32E3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567" t="14600" r="1826" b="21009"/>
        <a:stretch/>
      </xdr:blipFill>
      <xdr:spPr bwMode="auto">
        <a:xfrm>
          <a:off x="14537765" y="14942"/>
          <a:ext cx="1718235" cy="11818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104586</xdr:colOff>
      <xdr:row>0</xdr:row>
      <xdr:rowOff>0</xdr:rowOff>
    </xdr:from>
    <xdr:to>
      <xdr:col>12</xdr:col>
      <xdr:colOff>478116</xdr:colOff>
      <xdr:row>1</xdr:row>
      <xdr:rowOff>31340</xdr:rowOff>
    </xdr:to>
    <xdr:pic>
      <xdr:nvPicPr>
        <xdr:cNvPr id="3" name="Afbeelding 2">
          <a:extLst>
            <a:ext uri="{FF2B5EF4-FFF2-40B4-BE49-F238E27FC236}">
              <a16:creationId xmlns:a16="http://schemas.microsoft.com/office/drawing/2014/main" id="{AF1C7E50-2261-944A-977E-361DCEDD622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567" t="14600" r="1826" b="21009"/>
        <a:stretch/>
      </xdr:blipFill>
      <xdr:spPr bwMode="auto">
        <a:xfrm>
          <a:off x="14463057" y="0"/>
          <a:ext cx="1718235" cy="11818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76200</xdr:colOff>
      <xdr:row>0</xdr:row>
      <xdr:rowOff>0</xdr:rowOff>
    </xdr:from>
    <xdr:to>
      <xdr:col>12</xdr:col>
      <xdr:colOff>448235</xdr:colOff>
      <xdr:row>1</xdr:row>
      <xdr:rowOff>38811</xdr:rowOff>
    </xdr:to>
    <xdr:pic>
      <xdr:nvPicPr>
        <xdr:cNvPr id="5" name="Afbeelding 4">
          <a:extLst>
            <a:ext uri="{FF2B5EF4-FFF2-40B4-BE49-F238E27FC236}">
              <a16:creationId xmlns:a16="http://schemas.microsoft.com/office/drawing/2014/main" id="{703227A7-32B6-714D-A7A0-7C5DA27254B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567" t="14600" r="1826" b="21009"/>
        <a:stretch/>
      </xdr:blipFill>
      <xdr:spPr bwMode="auto">
        <a:xfrm>
          <a:off x="14427200" y="0"/>
          <a:ext cx="1718235" cy="11818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127000</xdr:colOff>
      <xdr:row>0</xdr:row>
      <xdr:rowOff>0</xdr:rowOff>
    </xdr:from>
    <xdr:to>
      <xdr:col>12</xdr:col>
      <xdr:colOff>194235</xdr:colOff>
      <xdr:row>1</xdr:row>
      <xdr:rowOff>38811</xdr:rowOff>
    </xdr:to>
    <xdr:pic>
      <xdr:nvPicPr>
        <xdr:cNvPr id="5" name="Afbeelding 4">
          <a:extLst>
            <a:ext uri="{FF2B5EF4-FFF2-40B4-BE49-F238E27FC236}">
              <a16:creationId xmlns:a16="http://schemas.microsoft.com/office/drawing/2014/main" id="{7F397C52-E9C3-AA4D-9E21-8DE26ABA634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567" t="14600" r="1826" b="21009"/>
        <a:stretch/>
      </xdr:blipFill>
      <xdr:spPr bwMode="auto">
        <a:xfrm>
          <a:off x="14478000" y="0"/>
          <a:ext cx="1718235" cy="11818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165100</xdr:colOff>
      <xdr:row>0</xdr:row>
      <xdr:rowOff>0</xdr:rowOff>
    </xdr:from>
    <xdr:to>
      <xdr:col>12</xdr:col>
      <xdr:colOff>232335</xdr:colOff>
      <xdr:row>1</xdr:row>
      <xdr:rowOff>38811</xdr:rowOff>
    </xdr:to>
    <xdr:pic>
      <xdr:nvPicPr>
        <xdr:cNvPr id="4" name="Afbeelding 3">
          <a:extLst>
            <a:ext uri="{FF2B5EF4-FFF2-40B4-BE49-F238E27FC236}">
              <a16:creationId xmlns:a16="http://schemas.microsoft.com/office/drawing/2014/main" id="{CE80156C-41A9-E744-96F3-6EE001582BF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567" t="14600" r="1826" b="21009"/>
        <a:stretch/>
      </xdr:blipFill>
      <xdr:spPr bwMode="auto">
        <a:xfrm>
          <a:off x="14516100" y="0"/>
          <a:ext cx="1718235" cy="11818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342900</xdr:colOff>
      <xdr:row>0</xdr:row>
      <xdr:rowOff>25400</xdr:rowOff>
    </xdr:from>
    <xdr:to>
      <xdr:col>12</xdr:col>
      <xdr:colOff>410135</xdr:colOff>
      <xdr:row>1</xdr:row>
      <xdr:rowOff>64211</xdr:rowOff>
    </xdr:to>
    <xdr:pic>
      <xdr:nvPicPr>
        <xdr:cNvPr id="4" name="Afbeelding 3">
          <a:extLst>
            <a:ext uri="{FF2B5EF4-FFF2-40B4-BE49-F238E27FC236}">
              <a16:creationId xmlns:a16="http://schemas.microsoft.com/office/drawing/2014/main" id="{1799B300-28A6-4B4C-83F7-893BB1728CD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567" t="14600" r="1826" b="21009"/>
        <a:stretch/>
      </xdr:blipFill>
      <xdr:spPr bwMode="auto">
        <a:xfrm>
          <a:off x="14693900" y="25400"/>
          <a:ext cx="1718235" cy="11818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457200</xdr:colOff>
      <xdr:row>0</xdr:row>
      <xdr:rowOff>0</xdr:rowOff>
    </xdr:from>
    <xdr:to>
      <xdr:col>12</xdr:col>
      <xdr:colOff>524435</xdr:colOff>
      <xdr:row>1</xdr:row>
      <xdr:rowOff>38811</xdr:rowOff>
    </xdr:to>
    <xdr:pic>
      <xdr:nvPicPr>
        <xdr:cNvPr id="3" name="Afbeelding 2">
          <a:extLst>
            <a:ext uri="{FF2B5EF4-FFF2-40B4-BE49-F238E27FC236}">
              <a16:creationId xmlns:a16="http://schemas.microsoft.com/office/drawing/2014/main" id="{AB7695E4-8C10-8741-9AD2-8C3B968243D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567" t="14600" r="1826" b="21009"/>
        <a:stretch/>
      </xdr:blipFill>
      <xdr:spPr bwMode="auto">
        <a:xfrm>
          <a:off x="14808200" y="0"/>
          <a:ext cx="1718235" cy="11818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419100</xdr:colOff>
      <xdr:row>0</xdr:row>
      <xdr:rowOff>0</xdr:rowOff>
    </xdr:from>
    <xdr:to>
      <xdr:col>12</xdr:col>
      <xdr:colOff>486335</xdr:colOff>
      <xdr:row>1</xdr:row>
      <xdr:rowOff>38811</xdr:rowOff>
    </xdr:to>
    <xdr:pic>
      <xdr:nvPicPr>
        <xdr:cNvPr id="3" name="Afbeelding 2">
          <a:extLst>
            <a:ext uri="{FF2B5EF4-FFF2-40B4-BE49-F238E27FC236}">
              <a16:creationId xmlns:a16="http://schemas.microsoft.com/office/drawing/2014/main" id="{6E541360-D18F-FD42-A488-77DDC38EF5B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567" t="14600" r="1826" b="21009"/>
        <a:stretch/>
      </xdr:blipFill>
      <xdr:spPr bwMode="auto">
        <a:xfrm>
          <a:off x="14770100" y="0"/>
          <a:ext cx="1718235" cy="1181811"/>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59999389629810485"/>
    <pageSetUpPr fitToPage="1"/>
  </sheetPr>
  <dimension ref="A1:B28"/>
  <sheetViews>
    <sheetView showGridLines="0" topLeftCell="A9" workbookViewId="0">
      <selection activeCell="A20" sqref="A20"/>
    </sheetView>
  </sheetViews>
  <sheetFormatPr defaultColWidth="8.85546875" defaultRowHeight="15"/>
  <cols>
    <col min="1" max="1" width="90.85546875" customWidth="1"/>
  </cols>
  <sheetData>
    <row r="1" spans="1:2" ht="30" customHeight="1">
      <c r="A1" s="27" t="s">
        <v>0</v>
      </c>
      <c r="B1" t="s">
        <v>1</v>
      </c>
    </row>
    <row r="2" spans="1:2" s="2" customFormat="1" ht="90" customHeight="1">
      <c r="A2" s="16" t="s">
        <v>2</v>
      </c>
    </row>
    <row r="3" spans="1:2" s="2" customFormat="1" ht="24.95" customHeight="1">
      <c r="A3" s="29" t="s">
        <v>3</v>
      </c>
    </row>
    <row r="4" spans="1:2" s="2" customFormat="1" ht="24.95" customHeight="1">
      <c r="A4" s="25" t="s">
        <v>4</v>
      </c>
    </row>
    <row r="5" spans="1:2" ht="89.1" customHeight="1">
      <c r="A5" s="28" t="s">
        <v>5</v>
      </c>
    </row>
    <row r="6" spans="1:2" s="2" customFormat="1" ht="24.95" customHeight="1">
      <c r="A6" s="25" t="s">
        <v>6</v>
      </c>
    </row>
    <row r="7" spans="1:2" ht="89.1" customHeight="1">
      <c r="A7" s="28" t="s">
        <v>5</v>
      </c>
    </row>
    <row r="8" spans="1:2" s="2" customFormat="1" ht="24.95" customHeight="1">
      <c r="A8" s="25" t="s">
        <v>7</v>
      </c>
    </row>
    <row r="9" spans="1:2" ht="89.1" customHeight="1">
      <c r="A9" s="28" t="s">
        <v>5</v>
      </c>
    </row>
    <row r="10" spans="1:2" s="2" customFormat="1" ht="24.95" customHeight="1">
      <c r="A10" s="29" t="s">
        <v>8</v>
      </c>
    </row>
    <row r="11" spans="1:2" ht="89.1" customHeight="1">
      <c r="A11" s="28" t="s">
        <v>5</v>
      </c>
    </row>
    <row r="12" spans="1:2" s="2" customFormat="1" ht="24.95" customHeight="1">
      <c r="A12" s="29" t="s">
        <v>9</v>
      </c>
    </row>
    <row r="13" spans="1:2" ht="89.1" customHeight="1">
      <c r="A13" s="28" t="s">
        <v>5</v>
      </c>
    </row>
    <row r="14" spans="1:2" s="2" customFormat="1" ht="24.95" customHeight="1">
      <c r="A14" s="29" t="s">
        <v>10</v>
      </c>
    </row>
    <row r="15" spans="1:2" ht="89.1" customHeight="1">
      <c r="A15" s="28" t="s">
        <v>5</v>
      </c>
    </row>
    <row r="16" spans="1:2" s="2" customFormat="1" ht="26.1" customHeight="1">
      <c r="A16" s="29" t="s">
        <v>11</v>
      </c>
    </row>
    <row r="17" spans="1:1" ht="89.1" customHeight="1">
      <c r="A17" s="28" t="s">
        <v>5</v>
      </c>
    </row>
    <row r="18" spans="1:1" ht="26.1" customHeight="1">
      <c r="A18" s="29" t="s">
        <v>12</v>
      </c>
    </row>
    <row r="19" spans="1:1" ht="89.1" customHeight="1">
      <c r="A19" s="28" t="s">
        <v>5</v>
      </c>
    </row>
    <row r="20" spans="1:1" ht="30" customHeight="1">
      <c r="A20" s="27" t="s">
        <v>13</v>
      </c>
    </row>
    <row r="21" spans="1:1" s="2" customFormat="1" ht="90" customHeight="1">
      <c r="A21" s="16" t="s">
        <v>14</v>
      </c>
    </row>
    <row r="22" spans="1:1" ht="30" customHeight="1">
      <c r="A22" s="35" t="s">
        <v>15</v>
      </c>
    </row>
    <row r="23" spans="1:1">
      <c r="A23" s="14" t="s">
        <v>16</v>
      </c>
    </row>
    <row r="24" spans="1:1">
      <c r="A24" s="14" t="s">
        <v>17</v>
      </c>
    </row>
    <row r="25" spans="1:1">
      <c r="A25" s="14" t="s">
        <v>18</v>
      </c>
    </row>
    <row r="26" spans="1:1">
      <c r="A26" s="14" t="s">
        <v>19</v>
      </c>
    </row>
    <row r="27" spans="1:1">
      <c r="A27" s="14" t="s">
        <v>20</v>
      </c>
    </row>
    <row r="28" spans="1:1" ht="15" customHeight="1">
      <c r="A28" s="26" t="s">
        <v>15</v>
      </c>
    </row>
  </sheetData>
  <sheetProtection algorithmName="SHA-512" hashValue="E5cNG0xVZjfQxLocZ+M/PzlCobRrwV6+zjd9+Jc7UCoNG8MCmP0IMlEG7m0YhH7sFtbXbMNt0XFpHHHAxHrE8w==" saltValue="PdpZo1ASMH5YzP+HQnpZ4w==" spinCount="100000" sheet="1" objects="1" scenarios="1"/>
  <pageMargins left="0.31496062992125984" right="0.31496062992125984" top="0.35433070866141736" bottom="0.35433070866141736" header="0.31496062992125984" footer="0.31496062992125984"/>
  <pageSetup paperSize="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B425-8D70-CC42-92A3-78B182056F1B}">
  <sheetPr>
    <tabColor theme="8" tint="0.59999389629810485"/>
  </sheetPr>
  <dimension ref="A1:K18"/>
  <sheetViews>
    <sheetView showGridLines="0" workbookViewId="0">
      <selection activeCell="C17" sqref="C17:D17"/>
    </sheetView>
  </sheetViews>
  <sheetFormatPr defaultColWidth="11.42578125" defaultRowHeight="15"/>
  <cols>
    <col min="1" max="1" width="90.85546875" style="1" customWidth="1"/>
    <col min="2" max="2" width="2.85546875" style="5" customWidth="1"/>
    <col min="3" max="3" width="25.85546875" style="4" customWidth="1"/>
    <col min="4" max="4" width="3.85546875" style="4" customWidth="1"/>
    <col min="5" max="5" width="2.85546875" style="4" customWidth="1"/>
    <col min="6" max="6" width="25.85546875" style="4" customWidth="1"/>
    <col min="7" max="7" width="3.85546875" style="4" customWidth="1"/>
    <col min="8" max="8" width="2.85546875" style="4" customWidth="1"/>
    <col min="9" max="9" width="25.85546875" style="1" customWidth="1"/>
    <col min="10" max="10" width="3.85546875" style="1" customWidth="1"/>
  </cols>
  <sheetData>
    <row r="1" spans="1:11" s="1" customFormat="1" ht="90" customHeight="1">
      <c r="A1" s="15" t="s">
        <v>33</v>
      </c>
      <c r="B1" s="9"/>
      <c r="C1" s="59" t="str">
        <f>'Beoordelaar 1'!C1</f>
        <v>Inschrijver 1</v>
      </c>
      <c r="D1" s="58"/>
      <c r="E1" s="9"/>
      <c r="F1" s="57" t="str">
        <f>'Beoordelaar 1'!F1</f>
        <v>Inschrijver 2</v>
      </c>
      <c r="G1" s="58"/>
      <c r="H1" s="9"/>
      <c r="I1" s="57" t="str">
        <f>'Beoordelaar 1'!I1</f>
        <v>Inschrijver 3</v>
      </c>
      <c r="J1" s="58"/>
      <c r="K1" s="3"/>
    </row>
    <row r="2" spans="1:11" s="1" customFormat="1" ht="39.950000000000003" customHeight="1">
      <c r="A2" s="29" t="str">
        <f>'Beoordelen kwaliteit'!A3</f>
        <v>OPEN VRAAG 7.1	 PROJECTAANPAK TOTALE LEVERING</v>
      </c>
      <c r="B2" s="6"/>
      <c r="C2" s="32"/>
      <c r="D2" s="33"/>
      <c r="E2" s="6"/>
      <c r="F2" s="32"/>
      <c r="G2" s="33"/>
      <c r="H2" s="6"/>
      <c r="I2" s="32"/>
      <c r="J2" s="33"/>
    </row>
    <row r="3" spans="1:11" s="1" customFormat="1" ht="35.1" customHeight="1">
      <c r="A3" s="13" t="str">
        <f>'Beoordelen kwaliteit'!A4</f>
        <v>1. Plan van aanpak</v>
      </c>
      <c r="B3" s="7"/>
      <c r="C3" s="47" t="s">
        <v>15</v>
      </c>
      <c r="D3" s="48"/>
      <c r="E3" s="12"/>
      <c r="F3" s="47" t="s">
        <v>15</v>
      </c>
      <c r="G3" s="48"/>
      <c r="H3" s="12"/>
      <c r="I3" s="47" t="s">
        <v>15</v>
      </c>
      <c r="J3" s="48"/>
    </row>
    <row r="4" spans="1:11" s="1" customFormat="1" ht="159.94999999999999" customHeight="1">
      <c r="A4" s="31" t="str">
        <f>'Beoordelen kwaliteit'!A5:A5</f>
        <v xml:space="preserve">Zie bijlage 7a 'kwaliteit'. </v>
      </c>
      <c r="B4" s="7"/>
      <c r="C4" s="51" t="s">
        <v>25</v>
      </c>
      <c r="D4" s="52"/>
      <c r="E4" s="12"/>
      <c r="F4" s="51" t="s">
        <v>25</v>
      </c>
      <c r="G4" s="52"/>
      <c r="H4" s="12"/>
      <c r="I4" s="51" t="s">
        <v>25</v>
      </c>
      <c r="J4" s="52"/>
    </row>
    <row r="5" spans="1:11" s="1" customFormat="1" ht="35.1" customHeight="1">
      <c r="A5" s="13" t="str">
        <f>'Beoordelen kwaliteit'!A6:A6</f>
        <v xml:space="preserve">2. Gespecificeerde offerte </v>
      </c>
      <c r="B5" s="7"/>
      <c r="C5" s="47" t="s">
        <v>15</v>
      </c>
      <c r="D5" s="48"/>
      <c r="E5" s="12"/>
      <c r="F5" s="47" t="s">
        <v>15</v>
      </c>
      <c r="G5" s="48"/>
      <c r="H5" s="12"/>
      <c r="I5" s="47" t="s">
        <v>15</v>
      </c>
      <c r="J5" s="48"/>
    </row>
    <row r="6" spans="1:11" s="1" customFormat="1" ht="159.94999999999999" customHeight="1">
      <c r="A6" s="31" t="str">
        <f>'Beoordelen kwaliteit'!A7:A7</f>
        <v xml:space="preserve">Zie bijlage 7a 'kwaliteit'. </v>
      </c>
      <c r="B6" s="7"/>
      <c r="C6" s="56" t="s">
        <v>25</v>
      </c>
      <c r="D6" s="52"/>
      <c r="E6" s="12"/>
      <c r="F6" s="51" t="s">
        <v>25</v>
      </c>
      <c r="G6" s="52"/>
      <c r="H6" s="12"/>
      <c r="I6" s="51" t="s">
        <v>25</v>
      </c>
      <c r="J6" s="52"/>
    </row>
    <row r="7" spans="1:11" s="1" customFormat="1" ht="35.1" customHeight="1">
      <c r="A7" s="13" t="str">
        <f>'Beoordelen kwaliteit'!A8:A8</f>
        <v xml:space="preserve">3. Meerwaarde </v>
      </c>
      <c r="B7" s="7"/>
      <c r="C7" s="47" t="s">
        <v>15</v>
      </c>
      <c r="D7" s="48"/>
      <c r="E7" s="12"/>
      <c r="F7" s="47" t="s">
        <v>15</v>
      </c>
      <c r="G7" s="48"/>
      <c r="H7" s="12"/>
      <c r="I7" s="47" t="s">
        <v>15</v>
      </c>
      <c r="J7" s="48"/>
    </row>
    <row r="8" spans="1:11" s="1" customFormat="1" ht="159.94999999999999" customHeight="1">
      <c r="A8" s="31" t="str">
        <f>'Beoordelen kwaliteit'!A9:A9</f>
        <v xml:space="preserve">Zie bijlage 7a 'kwaliteit'. </v>
      </c>
      <c r="B8" s="7"/>
      <c r="C8" s="56" t="s">
        <v>25</v>
      </c>
      <c r="D8" s="52"/>
      <c r="E8" s="12"/>
      <c r="F8" s="51" t="s">
        <v>25</v>
      </c>
      <c r="G8" s="52"/>
      <c r="H8" s="12"/>
      <c r="I8" s="51" t="s">
        <v>25</v>
      </c>
      <c r="J8" s="52"/>
    </row>
    <row r="9" spans="1:11" s="1" customFormat="1" ht="35.1" customHeight="1">
      <c r="A9" s="36" t="str">
        <f>'Beoordelen kwaliteit'!A10:A10</f>
        <v xml:space="preserve">OPEN VRAAG 7.2  KWALITEIT VAN DIENSTVERLENING EN SERVICE </v>
      </c>
      <c r="B9" s="7"/>
      <c r="C9" s="47" t="s">
        <v>15</v>
      </c>
      <c r="D9" s="48"/>
      <c r="E9" s="12"/>
      <c r="F9" s="47" t="s">
        <v>15</v>
      </c>
      <c r="G9" s="48"/>
      <c r="H9" s="12"/>
      <c r="I9" s="47" t="s">
        <v>15</v>
      </c>
      <c r="J9" s="48"/>
    </row>
    <row r="10" spans="1:11" s="1" customFormat="1" ht="159.94999999999999" customHeight="1">
      <c r="A10" s="31" t="str">
        <f>'Beoordelen kwaliteit'!A11:A11</f>
        <v xml:space="preserve">Zie bijlage 7a 'kwaliteit'. </v>
      </c>
      <c r="B10" s="7"/>
      <c r="C10" s="56" t="s">
        <v>25</v>
      </c>
      <c r="D10" s="52"/>
      <c r="E10" s="12"/>
      <c r="F10" s="51" t="s">
        <v>25</v>
      </c>
      <c r="G10" s="52"/>
      <c r="H10" s="12"/>
      <c r="I10" s="51" t="s">
        <v>25</v>
      </c>
      <c r="J10" s="52"/>
    </row>
    <row r="11" spans="1:11" s="1" customFormat="1" ht="39.950000000000003" customHeight="1">
      <c r="A11" s="29" t="str">
        <f>'Beoordelen kwaliteit'!A12:A12</f>
        <v>OPEN VRAAG  7.3  DUURZAAMHEID</v>
      </c>
      <c r="B11" s="7"/>
      <c r="C11" s="47" t="s">
        <v>15</v>
      </c>
      <c r="D11" s="48"/>
      <c r="E11" s="12"/>
      <c r="F11" s="47" t="s">
        <v>15</v>
      </c>
      <c r="G11" s="48"/>
      <c r="H11" s="12"/>
      <c r="I11" s="47" t="s">
        <v>15</v>
      </c>
      <c r="J11" s="48"/>
    </row>
    <row r="12" spans="1:11" s="1" customFormat="1" ht="129.94999999999999" customHeight="1">
      <c r="A12" s="30" t="str">
        <f>'Beoordelen kwaliteit'!A13:A13</f>
        <v xml:space="preserve">Zie bijlage 7a 'kwaliteit'. </v>
      </c>
      <c r="B12" s="7"/>
      <c r="C12" s="49" t="s">
        <v>25</v>
      </c>
      <c r="D12" s="50"/>
      <c r="E12" s="12"/>
      <c r="F12" s="51" t="s">
        <v>25</v>
      </c>
      <c r="G12" s="52"/>
      <c r="H12" s="12"/>
      <c r="I12" s="51" t="s">
        <v>25</v>
      </c>
      <c r="J12" s="52"/>
    </row>
    <row r="13" spans="1:11" s="1" customFormat="1" ht="39.950000000000003" customHeight="1">
      <c r="A13" s="29" t="str">
        <f>'Beoordelen kwaliteit'!A14:A14</f>
        <v xml:space="preserve">OPEN VRAAG 7.4  ONDERSTEUNING DOCENTEN </v>
      </c>
      <c r="B13" s="7"/>
      <c r="C13" s="47" t="s">
        <v>15</v>
      </c>
      <c r="D13" s="48"/>
      <c r="E13" s="12"/>
      <c r="F13" s="47" t="s">
        <v>15</v>
      </c>
      <c r="G13" s="48"/>
      <c r="H13" s="12"/>
      <c r="I13" s="47" t="s">
        <v>15</v>
      </c>
      <c r="J13" s="48"/>
    </row>
    <row r="14" spans="1:11" s="1" customFormat="1" ht="129.94999999999999" customHeight="1">
      <c r="A14" s="30" t="str">
        <f>'Beoordelen kwaliteit'!A15:A15</f>
        <v xml:space="preserve">Zie bijlage 7a 'kwaliteit'. </v>
      </c>
      <c r="B14" s="7"/>
      <c r="C14" s="49" t="s">
        <v>25</v>
      </c>
      <c r="D14" s="50"/>
      <c r="E14" s="12"/>
      <c r="F14" s="51" t="s">
        <v>25</v>
      </c>
      <c r="G14" s="52"/>
      <c r="H14" s="12"/>
      <c r="I14" s="51" t="s">
        <v>25</v>
      </c>
      <c r="J14" s="52"/>
    </row>
    <row r="15" spans="1:11" s="1" customFormat="1" ht="39.950000000000003" customHeight="1">
      <c r="A15" s="29" t="str">
        <f>'Beoordelen kwaliteit'!A16:A16</f>
        <v>OPEN VRAAG 7.5  UPDATES EN UPGRADES/FIRMWARE EN BEHOUD VEILIGHEID</v>
      </c>
      <c r="B15" s="7"/>
      <c r="C15" s="47" t="s">
        <v>15</v>
      </c>
      <c r="D15" s="48"/>
      <c r="E15" s="12"/>
      <c r="F15" s="47" t="s">
        <v>15</v>
      </c>
      <c r="G15" s="48"/>
      <c r="H15" s="12"/>
      <c r="I15" s="47" t="s">
        <v>15</v>
      </c>
      <c r="J15" s="48"/>
    </row>
    <row r="16" spans="1:11" s="1" customFormat="1" ht="129.94999999999999" customHeight="1">
      <c r="A16" s="31" t="str">
        <f>'Beoordelen kwaliteit'!A17:A17</f>
        <v xml:space="preserve">Zie bijlage 7a 'kwaliteit'. </v>
      </c>
      <c r="B16" s="7"/>
      <c r="C16" s="49" t="s">
        <v>25</v>
      </c>
      <c r="D16" s="50"/>
      <c r="E16" s="12"/>
      <c r="F16" s="51" t="s">
        <v>25</v>
      </c>
      <c r="G16" s="52"/>
      <c r="H16" s="12"/>
      <c r="I16" s="51" t="s">
        <v>25</v>
      </c>
      <c r="J16" s="52"/>
    </row>
    <row r="17" spans="1:10" ht="39.950000000000003" customHeight="1">
      <c r="A17" s="29" t="str">
        <f>'Beoordelen kwaliteit'!A18:A18</f>
        <v>OPEN VRAAG 7.6  MARKTONTWIKKELINGEN</v>
      </c>
      <c r="B17" s="7"/>
      <c r="C17" s="47" t="s">
        <v>15</v>
      </c>
      <c r="D17" s="48"/>
      <c r="E17" s="12"/>
      <c r="F17" s="47" t="s">
        <v>15</v>
      </c>
      <c r="G17" s="48"/>
      <c r="H17" s="12"/>
      <c r="I17" s="47" t="s">
        <v>15</v>
      </c>
      <c r="J17" s="48"/>
    </row>
    <row r="18" spans="1:10" ht="131.1" customHeight="1">
      <c r="A18" s="31" t="str">
        <f>'Beoordelen kwaliteit'!A19:A19</f>
        <v xml:space="preserve">Zie bijlage 7a 'kwaliteit'. </v>
      </c>
      <c r="B18" s="7"/>
      <c r="C18" s="49" t="s">
        <v>25</v>
      </c>
      <c r="D18" s="50"/>
      <c r="E18" s="12"/>
      <c r="F18" s="51" t="s">
        <v>25</v>
      </c>
      <c r="G18" s="52"/>
      <c r="H18" s="12"/>
      <c r="I18" s="51" t="s">
        <v>25</v>
      </c>
      <c r="J18" s="52"/>
    </row>
  </sheetData>
  <sheetProtection algorithmName="SHA-512" hashValue="53rUn6I6cW0BEhuFYopuz8AzMc2FuctpJUJ9YXwQMy/OLhlGgGchWGtrvAE+zuBOaVQB/d0Xln6mwt9ukUQnrA==" saltValue="+j9hI1K3YCoUYGjc38Sscg==" spinCount="100000" sheet="1" objects="1" scenarios="1"/>
  <mergeCells count="51">
    <mergeCell ref="C1:D1"/>
    <mergeCell ref="F1:G1"/>
    <mergeCell ref="I1:J1"/>
    <mergeCell ref="C3:D3"/>
    <mergeCell ref="F3:G3"/>
    <mergeCell ref="I3:J3"/>
    <mergeCell ref="C4:D4"/>
    <mergeCell ref="F4:G4"/>
    <mergeCell ref="I4:J4"/>
    <mergeCell ref="C5:D5"/>
    <mergeCell ref="F5:G5"/>
    <mergeCell ref="I5:J5"/>
    <mergeCell ref="C6:D6"/>
    <mergeCell ref="F6:G6"/>
    <mergeCell ref="I6:J6"/>
    <mergeCell ref="C7:D7"/>
    <mergeCell ref="F7:G7"/>
    <mergeCell ref="I7:J7"/>
    <mergeCell ref="C8:D8"/>
    <mergeCell ref="F8:G8"/>
    <mergeCell ref="I8:J8"/>
    <mergeCell ref="C9:D9"/>
    <mergeCell ref="F9:G9"/>
    <mergeCell ref="I9:J9"/>
    <mergeCell ref="C10:D10"/>
    <mergeCell ref="F10:G10"/>
    <mergeCell ref="I10:J10"/>
    <mergeCell ref="C11:D11"/>
    <mergeCell ref="F11:G11"/>
    <mergeCell ref="I11:J11"/>
    <mergeCell ref="C12:D12"/>
    <mergeCell ref="F12:G12"/>
    <mergeCell ref="I12:J12"/>
    <mergeCell ref="C13:D13"/>
    <mergeCell ref="F13:G13"/>
    <mergeCell ref="I13:J13"/>
    <mergeCell ref="C14:D14"/>
    <mergeCell ref="F14:G14"/>
    <mergeCell ref="I14:J14"/>
    <mergeCell ref="C15:D15"/>
    <mergeCell ref="F15:G15"/>
    <mergeCell ref="I15:J15"/>
    <mergeCell ref="C18:D18"/>
    <mergeCell ref="F18:G18"/>
    <mergeCell ref="I18:J18"/>
    <mergeCell ref="C16:D16"/>
    <mergeCell ref="F16:G16"/>
    <mergeCell ref="I16:J16"/>
    <mergeCell ref="C17:D17"/>
    <mergeCell ref="F17:G17"/>
    <mergeCell ref="I17:J17"/>
  </mergeCells>
  <dataValidations count="1">
    <dataValidation type="list" errorStyle="warning" allowBlank="1" showErrorMessage="1" error="Voer juiste waarde in. " sqref="F15 C3 F17 I5 I3 F3 F5 C5 C7 I9 I7 F7 F9 C9 C11 I13 I11 F11 F13 C13 C15 I17 I15 C17" xr:uid="{F088D5EF-7D58-704E-B12E-F21EE301E164}">
      <formula1>SCORE</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868A9-B645-654F-81E9-317F29B2C1BE}">
  <sheetPr>
    <tabColor theme="8" tint="0.59999389629810485"/>
  </sheetPr>
  <dimension ref="A1:K18"/>
  <sheetViews>
    <sheetView showGridLines="0" topLeftCell="A13" workbookViewId="0">
      <selection activeCell="C17" sqref="C17:D17"/>
    </sheetView>
  </sheetViews>
  <sheetFormatPr defaultColWidth="11.42578125" defaultRowHeight="15"/>
  <cols>
    <col min="1" max="1" width="90.85546875" style="1" customWidth="1"/>
    <col min="2" max="2" width="2.85546875" style="5" customWidth="1"/>
    <col min="3" max="3" width="25.85546875" style="4" customWidth="1"/>
    <col min="4" max="4" width="3.85546875" style="4" customWidth="1"/>
    <col min="5" max="5" width="2.85546875" style="4" customWidth="1"/>
    <col min="6" max="6" width="25.85546875" style="4" customWidth="1"/>
    <col min="7" max="7" width="3.85546875" style="4" customWidth="1"/>
    <col min="8" max="8" width="2.85546875" style="4" customWidth="1"/>
    <col min="9" max="9" width="25.85546875" style="1" customWidth="1"/>
    <col min="10" max="10" width="3.85546875" style="1" customWidth="1"/>
  </cols>
  <sheetData>
    <row r="1" spans="1:11" s="1" customFormat="1" ht="90" customHeight="1">
      <c r="A1" s="15" t="s">
        <v>34</v>
      </c>
      <c r="B1" s="9"/>
      <c r="C1" s="59" t="str">
        <f>'Beoordelaar 1'!C1</f>
        <v>Inschrijver 1</v>
      </c>
      <c r="D1" s="58"/>
      <c r="E1" s="9"/>
      <c r="F1" s="57" t="str">
        <f>'Beoordelaar 1'!F1</f>
        <v>Inschrijver 2</v>
      </c>
      <c r="G1" s="58"/>
      <c r="H1" s="9"/>
      <c r="I1" s="57" t="str">
        <f>'Beoordelaar 1'!I1</f>
        <v>Inschrijver 3</v>
      </c>
      <c r="J1" s="58"/>
      <c r="K1" s="3"/>
    </row>
    <row r="2" spans="1:11" s="1" customFormat="1" ht="39.950000000000003" customHeight="1">
      <c r="A2" s="29" t="str">
        <f>'Beoordelen kwaliteit'!A3</f>
        <v>OPEN VRAAG 7.1	 PROJECTAANPAK TOTALE LEVERING</v>
      </c>
      <c r="B2" s="6"/>
      <c r="C2" s="32"/>
      <c r="D2" s="33"/>
      <c r="E2" s="6"/>
      <c r="F2" s="32"/>
      <c r="G2" s="33"/>
      <c r="H2" s="6"/>
      <c r="I2" s="32"/>
      <c r="J2" s="33"/>
    </row>
    <row r="3" spans="1:11" s="1" customFormat="1" ht="35.1" customHeight="1">
      <c r="A3" s="13" t="str">
        <f>'Beoordelen kwaliteit'!A4</f>
        <v>1. Plan van aanpak</v>
      </c>
      <c r="B3" s="7"/>
      <c r="C3" s="47" t="s">
        <v>15</v>
      </c>
      <c r="D3" s="48"/>
      <c r="E3" s="12"/>
      <c r="F3" s="47" t="s">
        <v>15</v>
      </c>
      <c r="G3" s="48"/>
      <c r="H3" s="12"/>
      <c r="I3" s="47" t="s">
        <v>15</v>
      </c>
      <c r="J3" s="48"/>
    </row>
    <row r="4" spans="1:11" s="1" customFormat="1" ht="159.94999999999999" customHeight="1">
      <c r="A4" s="31" t="str">
        <f>'Beoordelen kwaliteit'!A5:A5</f>
        <v xml:space="preserve">Zie bijlage 7a 'kwaliteit'. </v>
      </c>
      <c r="B4" s="7"/>
      <c r="C4" s="51" t="s">
        <v>25</v>
      </c>
      <c r="D4" s="52"/>
      <c r="E4" s="12"/>
      <c r="F4" s="51" t="s">
        <v>25</v>
      </c>
      <c r="G4" s="52"/>
      <c r="H4" s="12"/>
      <c r="I4" s="51" t="s">
        <v>25</v>
      </c>
      <c r="J4" s="52"/>
    </row>
    <row r="5" spans="1:11" s="1" customFormat="1" ht="35.1" customHeight="1">
      <c r="A5" s="13" t="str">
        <f>'Beoordelen kwaliteit'!A6:A6</f>
        <v xml:space="preserve">2. Gespecificeerde offerte </v>
      </c>
      <c r="B5" s="7"/>
      <c r="C5" s="47" t="s">
        <v>15</v>
      </c>
      <c r="D5" s="48"/>
      <c r="E5" s="12"/>
      <c r="F5" s="47" t="s">
        <v>15</v>
      </c>
      <c r="G5" s="48"/>
      <c r="H5" s="12"/>
      <c r="I5" s="47" t="s">
        <v>15</v>
      </c>
      <c r="J5" s="48"/>
    </row>
    <row r="6" spans="1:11" s="1" customFormat="1" ht="159.94999999999999" customHeight="1">
      <c r="A6" s="31" t="str">
        <f>'Beoordelen kwaliteit'!A7:A7</f>
        <v xml:space="preserve">Zie bijlage 7a 'kwaliteit'. </v>
      </c>
      <c r="B6" s="7"/>
      <c r="C6" s="56" t="s">
        <v>25</v>
      </c>
      <c r="D6" s="52"/>
      <c r="E6" s="12"/>
      <c r="F6" s="51" t="s">
        <v>25</v>
      </c>
      <c r="G6" s="52"/>
      <c r="H6" s="12"/>
      <c r="I6" s="51" t="s">
        <v>25</v>
      </c>
      <c r="J6" s="52"/>
    </row>
    <row r="7" spans="1:11" s="1" customFormat="1" ht="35.1" customHeight="1">
      <c r="A7" s="13" t="str">
        <f>'Beoordelen kwaliteit'!A8:A8</f>
        <v xml:space="preserve">3. Meerwaarde </v>
      </c>
      <c r="B7" s="7"/>
      <c r="C7" s="47" t="s">
        <v>15</v>
      </c>
      <c r="D7" s="48"/>
      <c r="E7" s="12"/>
      <c r="F7" s="47" t="s">
        <v>15</v>
      </c>
      <c r="G7" s="48"/>
      <c r="H7" s="12"/>
      <c r="I7" s="47" t="s">
        <v>15</v>
      </c>
      <c r="J7" s="48"/>
    </row>
    <row r="8" spans="1:11" s="1" customFormat="1" ht="159.94999999999999" customHeight="1">
      <c r="A8" s="31" t="str">
        <f>'Beoordelen kwaliteit'!A9:A9</f>
        <v xml:space="preserve">Zie bijlage 7a 'kwaliteit'. </v>
      </c>
      <c r="B8" s="7"/>
      <c r="C8" s="56" t="s">
        <v>25</v>
      </c>
      <c r="D8" s="52"/>
      <c r="E8" s="12"/>
      <c r="F8" s="51" t="s">
        <v>25</v>
      </c>
      <c r="G8" s="52"/>
      <c r="H8" s="12"/>
      <c r="I8" s="51" t="s">
        <v>25</v>
      </c>
      <c r="J8" s="52"/>
    </row>
    <row r="9" spans="1:11" s="1" customFormat="1" ht="35.1" customHeight="1">
      <c r="A9" s="36" t="str">
        <f>'Beoordelen kwaliteit'!A10:A10</f>
        <v xml:space="preserve">OPEN VRAAG 7.2  KWALITEIT VAN DIENSTVERLENING EN SERVICE </v>
      </c>
      <c r="B9" s="7"/>
      <c r="C9" s="47" t="s">
        <v>15</v>
      </c>
      <c r="D9" s="48"/>
      <c r="E9" s="12"/>
      <c r="F9" s="47" t="s">
        <v>15</v>
      </c>
      <c r="G9" s="48"/>
      <c r="H9" s="12"/>
      <c r="I9" s="47" t="s">
        <v>15</v>
      </c>
      <c r="J9" s="48"/>
    </row>
    <row r="10" spans="1:11" s="1" customFormat="1" ht="159.94999999999999" customHeight="1">
      <c r="A10" s="31" t="str">
        <f>'Beoordelen kwaliteit'!A11:A11</f>
        <v xml:space="preserve">Zie bijlage 7a 'kwaliteit'. </v>
      </c>
      <c r="B10" s="7"/>
      <c r="C10" s="56" t="s">
        <v>25</v>
      </c>
      <c r="D10" s="52"/>
      <c r="E10" s="12"/>
      <c r="F10" s="51" t="s">
        <v>25</v>
      </c>
      <c r="G10" s="52"/>
      <c r="H10" s="12"/>
      <c r="I10" s="51" t="s">
        <v>25</v>
      </c>
      <c r="J10" s="52"/>
    </row>
    <row r="11" spans="1:11" s="1" customFormat="1" ht="39.950000000000003" customHeight="1">
      <c r="A11" s="29" t="str">
        <f>'Beoordelen kwaliteit'!A12:A12</f>
        <v>OPEN VRAAG  7.3  DUURZAAMHEID</v>
      </c>
      <c r="B11" s="7"/>
      <c r="C11" s="47" t="s">
        <v>15</v>
      </c>
      <c r="D11" s="48"/>
      <c r="E11" s="12"/>
      <c r="F11" s="47" t="s">
        <v>15</v>
      </c>
      <c r="G11" s="48"/>
      <c r="H11" s="12"/>
      <c r="I11" s="47" t="s">
        <v>15</v>
      </c>
      <c r="J11" s="48"/>
    </row>
    <row r="12" spans="1:11" s="1" customFormat="1" ht="129.94999999999999" customHeight="1">
      <c r="A12" s="30" t="str">
        <f>'Beoordelen kwaliteit'!A13:A13</f>
        <v xml:space="preserve">Zie bijlage 7a 'kwaliteit'. </v>
      </c>
      <c r="B12" s="7"/>
      <c r="C12" s="49" t="s">
        <v>25</v>
      </c>
      <c r="D12" s="50"/>
      <c r="E12" s="12"/>
      <c r="F12" s="51" t="s">
        <v>25</v>
      </c>
      <c r="G12" s="52"/>
      <c r="H12" s="12"/>
      <c r="I12" s="51" t="s">
        <v>25</v>
      </c>
      <c r="J12" s="52"/>
    </row>
    <row r="13" spans="1:11" s="1" customFormat="1" ht="39.950000000000003" customHeight="1">
      <c r="A13" s="29" t="str">
        <f>'Beoordelen kwaliteit'!A14:A14</f>
        <v xml:space="preserve">OPEN VRAAG 7.4  ONDERSTEUNING DOCENTEN </v>
      </c>
      <c r="B13" s="7"/>
      <c r="C13" s="47" t="s">
        <v>15</v>
      </c>
      <c r="D13" s="48"/>
      <c r="E13" s="12"/>
      <c r="F13" s="47" t="s">
        <v>15</v>
      </c>
      <c r="G13" s="48"/>
      <c r="H13" s="12"/>
      <c r="I13" s="47" t="s">
        <v>15</v>
      </c>
      <c r="J13" s="48"/>
    </row>
    <row r="14" spans="1:11" s="1" customFormat="1" ht="129.94999999999999" customHeight="1">
      <c r="A14" s="30" t="str">
        <f>'Beoordelen kwaliteit'!A15:A15</f>
        <v xml:space="preserve">Zie bijlage 7a 'kwaliteit'. </v>
      </c>
      <c r="B14" s="7"/>
      <c r="C14" s="49" t="s">
        <v>25</v>
      </c>
      <c r="D14" s="50"/>
      <c r="E14" s="12"/>
      <c r="F14" s="51" t="s">
        <v>25</v>
      </c>
      <c r="G14" s="52"/>
      <c r="H14" s="12"/>
      <c r="I14" s="51" t="s">
        <v>25</v>
      </c>
      <c r="J14" s="52"/>
    </row>
    <row r="15" spans="1:11" s="1" customFormat="1" ht="39.950000000000003" customHeight="1">
      <c r="A15" s="29" t="str">
        <f>'Beoordelen kwaliteit'!A16:A16</f>
        <v>OPEN VRAAG 7.5  UPDATES EN UPGRADES/FIRMWARE EN BEHOUD VEILIGHEID</v>
      </c>
      <c r="B15" s="7"/>
      <c r="C15" s="47" t="s">
        <v>15</v>
      </c>
      <c r="D15" s="48"/>
      <c r="E15" s="12"/>
      <c r="F15" s="47" t="s">
        <v>15</v>
      </c>
      <c r="G15" s="48"/>
      <c r="H15" s="12"/>
      <c r="I15" s="47" t="s">
        <v>15</v>
      </c>
      <c r="J15" s="48"/>
    </row>
    <row r="16" spans="1:11" s="1" customFormat="1" ht="129.94999999999999" customHeight="1">
      <c r="A16" s="31" t="str">
        <f>'Beoordelen kwaliteit'!A17:A17</f>
        <v xml:space="preserve">Zie bijlage 7a 'kwaliteit'. </v>
      </c>
      <c r="B16" s="7"/>
      <c r="C16" s="49" t="s">
        <v>25</v>
      </c>
      <c r="D16" s="50"/>
      <c r="E16" s="12"/>
      <c r="F16" s="51" t="s">
        <v>25</v>
      </c>
      <c r="G16" s="52"/>
      <c r="H16" s="12"/>
      <c r="I16" s="51" t="s">
        <v>25</v>
      </c>
      <c r="J16" s="52"/>
    </row>
    <row r="17" spans="1:10" ht="39.950000000000003" customHeight="1">
      <c r="A17" s="29" t="str">
        <f>'Beoordelen kwaliteit'!A18:A18</f>
        <v>OPEN VRAAG 7.6  MARKTONTWIKKELINGEN</v>
      </c>
      <c r="B17" s="7"/>
      <c r="C17" s="47" t="s">
        <v>15</v>
      </c>
      <c r="D17" s="48"/>
      <c r="E17" s="12"/>
      <c r="F17" s="47" t="s">
        <v>15</v>
      </c>
      <c r="G17" s="48"/>
      <c r="H17" s="12"/>
      <c r="I17" s="47" t="s">
        <v>15</v>
      </c>
      <c r="J17" s="48"/>
    </row>
    <row r="18" spans="1:10" ht="131.1" customHeight="1">
      <c r="A18" s="31" t="str">
        <f>'Beoordelen kwaliteit'!A19:A19</f>
        <v xml:space="preserve">Zie bijlage 7a 'kwaliteit'. </v>
      </c>
      <c r="B18" s="7"/>
      <c r="C18" s="49" t="s">
        <v>25</v>
      </c>
      <c r="D18" s="50"/>
      <c r="E18" s="12"/>
      <c r="F18" s="51" t="s">
        <v>25</v>
      </c>
      <c r="G18" s="52"/>
      <c r="H18" s="12"/>
      <c r="I18" s="51" t="s">
        <v>25</v>
      </c>
      <c r="J18" s="52"/>
    </row>
  </sheetData>
  <sheetProtection algorithmName="SHA-512" hashValue="c4LpOs9cQvuoxzVqk709QOHZrWjQYC3Uvv5QO/lnWX6lEoSjo3ME9p8PVsS8Lxrz9iM245ZiXurP5nPnI7VpVw==" saltValue="tcs6ziRy5ZsNlVpGBIUrfw==" spinCount="100000" sheet="1" objects="1" scenarios="1"/>
  <mergeCells count="51">
    <mergeCell ref="C1:D1"/>
    <mergeCell ref="F1:G1"/>
    <mergeCell ref="I1:J1"/>
    <mergeCell ref="C3:D3"/>
    <mergeCell ref="F3:G3"/>
    <mergeCell ref="I3:J3"/>
    <mergeCell ref="C4:D4"/>
    <mergeCell ref="F4:G4"/>
    <mergeCell ref="I4:J4"/>
    <mergeCell ref="C5:D5"/>
    <mergeCell ref="F5:G5"/>
    <mergeCell ref="I5:J5"/>
    <mergeCell ref="C6:D6"/>
    <mergeCell ref="F6:G6"/>
    <mergeCell ref="I6:J6"/>
    <mergeCell ref="C7:D7"/>
    <mergeCell ref="F7:G7"/>
    <mergeCell ref="I7:J7"/>
    <mergeCell ref="C8:D8"/>
    <mergeCell ref="F8:G8"/>
    <mergeCell ref="I8:J8"/>
    <mergeCell ref="C9:D9"/>
    <mergeCell ref="F9:G9"/>
    <mergeCell ref="I9:J9"/>
    <mergeCell ref="C10:D10"/>
    <mergeCell ref="F10:G10"/>
    <mergeCell ref="I10:J10"/>
    <mergeCell ref="C11:D11"/>
    <mergeCell ref="F11:G11"/>
    <mergeCell ref="I11:J11"/>
    <mergeCell ref="C12:D12"/>
    <mergeCell ref="F12:G12"/>
    <mergeCell ref="I12:J12"/>
    <mergeCell ref="C13:D13"/>
    <mergeCell ref="F13:G13"/>
    <mergeCell ref="I13:J13"/>
    <mergeCell ref="C14:D14"/>
    <mergeCell ref="F14:G14"/>
    <mergeCell ref="I14:J14"/>
    <mergeCell ref="C15:D15"/>
    <mergeCell ref="F15:G15"/>
    <mergeCell ref="I15:J15"/>
    <mergeCell ref="C18:D18"/>
    <mergeCell ref="F18:G18"/>
    <mergeCell ref="I18:J18"/>
    <mergeCell ref="C16:D16"/>
    <mergeCell ref="F16:G16"/>
    <mergeCell ref="I16:J16"/>
    <mergeCell ref="C17:D17"/>
    <mergeCell ref="F17:G17"/>
    <mergeCell ref="I17:J17"/>
  </mergeCells>
  <dataValidations count="1">
    <dataValidation type="list" errorStyle="warning" allowBlank="1" showErrorMessage="1" error="Voer juiste waarde in. " sqref="F15 C3 F17 I5 I3 F3 F5 C5 C7 I9 I7 F7 F9 C9 C11 I13 I11 F11 F13 C13 C15 I17 I15 C17" xr:uid="{3C5B3ECB-2C28-F84C-B8DE-160E7E00A7D0}">
      <formula1>SCORE</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E1BAC-D627-B845-9DDA-FA74BA5B706A}">
  <sheetPr>
    <tabColor theme="8" tint="0.59999389629810485"/>
  </sheetPr>
  <dimension ref="A1:K18"/>
  <sheetViews>
    <sheetView showGridLines="0" topLeftCell="A12" workbookViewId="0">
      <selection activeCell="C17" sqref="C17:D17"/>
    </sheetView>
  </sheetViews>
  <sheetFormatPr defaultColWidth="11.42578125" defaultRowHeight="15"/>
  <cols>
    <col min="1" max="1" width="90.85546875" style="1" customWidth="1"/>
    <col min="2" max="2" width="2.85546875" style="5" customWidth="1"/>
    <col min="3" max="3" width="25.85546875" style="4" customWidth="1"/>
    <col min="4" max="4" width="3.85546875" style="4" customWidth="1"/>
    <col min="5" max="5" width="2.85546875" style="4" customWidth="1"/>
    <col min="6" max="6" width="25.85546875" style="4" customWidth="1"/>
    <col min="7" max="7" width="3.85546875" style="4" customWidth="1"/>
    <col min="8" max="8" width="2.85546875" style="4" customWidth="1"/>
    <col min="9" max="9" width="25.85546875" style="1" customWidth="1"/>
    <col min="10" max="10" width="3.85546875" style="1" customWidth="1"/>
  </cols>
  <sheetData>
    <row r="1" spans="1:11" s="1" customFormat="1" ht="90" customHeight="1">
      <c r="A1" s="15" t="s">
        <v>35</v>
      </c>
      <c r="B1" s="9"/>
      <c r="C1" s="59" t="str">
        <f>'Beoordelaar 1'!C1</f>
        <v>Inschrijver 1</v>
      </c>
      <c r="D1" s="58"/>
      <c r="E1" s="9"/>
      <c r="F1" s="57" t="str">
        <f>'Beoordelaar 1'!F1</f>
        <v>Inschrijver 2</v>
      </c>
      <c r="G1" s="58"/>
      <c r="H1" s="9"/>
      <c r="I1" s="57" t="str">
        <f>'Beoordelaar 1'!I1</f>
        <v>Inschrijver 3</v>
      </c>
      <c r="J1" s="58"/>
      <c r="K1" s="3"/>
    </row>
    <row r="2" spans="1:11" s="1" customFormat="1" ht="39.950000000000003" customHeight="1">
      <c r="A2" s="29" t="str">
        <f>'Beoordelen kwaliteit'!A3</f>
        <v>OPEN VRAAG 7.1	 PROJECTAANPAK TOTALE LEVERING</v>
      </c>
      <c r="B2" s="6"/>
      <c r="C2" s="32"/>
      <c r="D2" s="33"/>
      <c r="E2" s="6"/>
      <c r="F2" s="32"/>
      <c r="G2" s="33"/>
      <c r="H2" s="6"/>
      <c r="I2" s="32"/>
      <c r="J2" s="33"/>
    </row>
    <row r="3" spans="1:11" s="1" customFormat="1" ht="35.1" customHeight="1">
      <c r="A3" s="13" t="str">
        <f>'Beoordelen kwaliteit'!A4</f>
        <v>1. Plan van aanpak</v>
      </c>
      <c r="B3" s="7"/>
      <c r="C3" s="41" t="s">
        <v>15</v>
      </c>
      <c r="D3" s="42"/>
      <c r="E3" s="12"/>
      <c r="F3" s="41" t="s">
        <v>15</v>
      </c>
      <c r="G3" s="42"/>
      <c r="H3" s="12"/>
      <c r="I3" s="41" t="s">
        <v>15</v>
      </c>
      <c r="J3" s="42"/>
    </row>
    <row r="4" spans="1:11" s="1" customFormat="1" ht="159.94999999999999" customHeight="1">
      <c r="A4" s="31" t="str">
        <f>'Beoordelen kwaliteit'!A5:A5</f>
        <v xml:space="preserve">Zie bijlage 7a 'kwaliteit'. </v>
      </c>
      <c r="B4" s="7"/>
      <c r="C4" s="51" t="s">
        <v>25</v>
      </c>
      <c r="D4" s="52"/>
      <c r="E4" s="12"/>
      <c r="F4" s="51" t="s">
        <v>25</v>
      </c>
      <c r="G4" s="52"/>
      <c r="H4" s="12"/>
      <c r="I4" s="51" t="s">
        <v>25</v>
      </c>
      <c r="J4" s="52"/>
    </row>
    <row r="5" spans="1:11" s="1" customFormat="1" ht="35.1" customHeight="1">
      <c r="A5" s="13" t="str">
        <f>'Beoordelen kwaliteit'!A6:A6</f>
        <v xml:space="preserve">2. Gespecificeerde offerte </v>
      </c>
      <c r="B5" s="7"/>
      <c r="C5" s="41" t="s">
        <v>15</v>
      </c>
      <c r="D5" s="42"/>
      <c r="E5" s="12"/>
      <c r="F5" s="41" t="s">
        <v>15</v>
      </c>
      <c r="G5" s="42"/>
      <c r="H5" s="12"/>
      <c r="I5" s="41" t="s">
        <v>15</v>
      </c>
      <c r="J5" s="42"/>
    </row>
    <row r="6" spans="1:11" s="1" customFormat="1" ht="159.94999999999999" customHeight="1">
      <c r="A6" s="31" t="str">
        <f>'Beoordelen kwaliteit'!A7:A7</f>
        <v xml:space="preserve">Zie bijlage 7a 'kwaliteit'. </v>
      </c>
      <c r="B6" s="7"/>
      <c r="C6" s="56" t="s">
        <v>25</v>
      </c>
      <c r="D6" s="52"/>
      <c r="E6" s="12"/>
      <c r="F6" s="51" t="s">
        <v>25</v>
      </c>
      <c r="G6" s="52"/>
      <c r="H6" s="12"/>
      <c r="I6" s="51" t="s">
        <v>25</v>
      </c>
      <c r="J6" s="52"/>
    </row>
    <row r="7" spans="1:11" s="1" customFormat="1" ht="35.1" customHeight="1">
      <c r="A7" s="13" t="str">
        <f>'Beoordelen kwaliteit'!A8:A8</f>
        <v xml:space="preserve">3. Meerwaarde </v>
      </c>
      <c r="B7" s="7"/>
      <c r="C7" s="41" t="s">
        <v>15</v>
      </c>
      <c r="D7" s="42"/>
      <c r="E7" s="12"/>
      <c r="F7" s="41" t="s">
        <v>15</v>
      </c>
      <c r="G7" s="42"/>
      <c r="H7" s="12"/>
      <c r="I7" s="41" t="s">
        <v>15</v>
      </c>
      <c r="J7" s="42"/>
    </row>
    <row r="8" spans="1:11" s="1" customFormat="1" ht="159.94999999999999" customHeight="1">
      <c r="A8" s="31" t="str">
        <f>'Beoordelen kwaliteit'!A9:A9</f>
        <v xml:space="preserve">Zie bijlage 7a 'kwaliteit'. </v>
      </c>
      <c r="B8" s="7"/>
      <c r="C8" s="56" t="s">
        <v>25</v>
      </c>
      <c r="D8" s="52"/>
      <c r="E8" s="12"/>
      <c r="F8" s="51" t="s">
        <v>25</v>
      </c>
      <c r="G8" s="52"/>
      <c r="H8" s="12"/>
      <c r="I8" s="51" t="s">
        <v>25</v>
      </c>
      <c r="J8" s="52"/>
    </row>
    <row r="9" spans="1:11" s="1" customFormat="1" ht="35.1" customHeight="1">
      <c r="A9" s="36" t="str">
        <f>'Beoordelen kwaliteit'!A10:A10</f>
        <v xml:space="preserve">OPEN VRAAG 7.2  KWALITEIT VAN DIENSTVERLENING EN SERVICE </v>
      </c>
      <c r="B9" s="7"/>
      <c r="C9" s="41" t="s">
        <v>15</v>
      </c>
      <c r="D9" s="42"/>
      <c r="E9" s="12"/>
      <c r="F9" s="41" t="s">
        <v>15</v>
      </c>
      <c r="G9" s="42"/>
      <c r="H9" s="12"/>
      <c r="I9" s="41" t="s">
        <v>15</v>
      </c>
      <c r="J9" s="42"/>
    </row>
    <row r="10" spans="1:11" s="1" customFormat="1" ht="159.94999999999999" customHeight="1">
      <c r="A10" s="31" t="str">
        <f>'Beoordelen kwaliteit'!A11:A11</f>
        <v xml:space="preserve">Zie bijlage 7a 'kwaliteit'. </v>
      </c>
      <c r="B10" s="7"/>
      <c r="C10" s="56" t="s">
        <v>25</v>
      </c>
      <c r="D10" s="52"/>
      <c r="E10" s="12"/>
      <c r="F10" s="51" t="s">
        <v>25</v>
      </c>
      <c r="G10" s="52"/>
      <c r="H10" s="12"/>
      <c r="I10" s="51" t="s">
        <v>25</v>
      </c>
      <c r="J10" s="52"/>
    </row>
    <row r="11" spans="1:11" s="1" customFormat="1" ht="39.950000000000003" customHeight="1">
      <c r="A11" s="29" t="str">
        <f>'Beoordelen kwaliteit'!A12:A12</f>
        <v>OPEN VRAAG  7.3  DUURZAAMHEID</v>
      </c>
      <c r="B11" s="7"/>
      <c r="C11" s="41" t="s">
        <v>15</v>
      </c>
      <c r="D11" s="42"/>
      <c r="E11" s="12"/>
      <c r="F11" s="41" t="s">
        <v>15</v>
      </c>
      <c r="G11" s="42"/>
      <c r="H11" s="12"/>
      <c r="I11" s="41" t="s">
        <v>15</v>
      </c>
      <c r="J11" s="42"/>
    </row>
    <row r="12" spans="1:11" s="1" customFormat="1" ht="129.94999999999999" customHeight="1">
      <c r="A12" s="30" t="str">
        <f>'Beoordelen kwaliteit'!A13:A13</f>
        <v xml:space="preserve">Zie bijlage 7a 'kwaliteit'. </v>
      </c>
      <c r="B12" s="7"/>
      <c r="C12" s="49" t="s">
        <v>25</v>
      </c>
      <c r="D12" s="50"/>
      <c r="E12" s="12"/>
      <c r="F12" s="51" t="s">
        <v>25</v>
      </c>
      <c r="G12" s="52"/>
      <c r="H12" s="12"/>
      <c r="I12" s="51" t="s">
        <v>25</v>
      </c>
      <c r="J12" s="52"/>
    </row>
    <row r="13" spans="1:11" s="1" customFormat="1" ht="39.950000000000003" customHeight="1">
      <c r="A13" s="29" t="str">
        <f>'Beoordelen kwaliteit'!A14:A14</f>
        <v xml:space="preserve">OPEN VRAAG 7.4  ONDERSTEUNING DOCENTEN </v>
      </c>
      <c r="B13" s="7"/>
      <c r="C13" s="41" t="s">
        <v>15</v>
      </c>
      <c r="D13" s="42"/>
      <c r="E13" s="12"/>
      <c r="F13" s="41" t="s">
        <v>15</v>
      </c>
      <c r="G13" s="42"/>
      <c r="H13" s="12"/>
      <c r="I13" s="41" t="s">
        <v>15</v>
      </c>
      <c r="J13" s="42"/>
    </row>
    <row r="14" spans="1:11" s="1" customFormat="1" ht="129.94999999999999" customHeight="1">
      <c r="A14" s="30" t="str">
        <f>'Beoordelen kwaliteit'!A15:A15</f>
        <v xml:space="preserve">Zie bijlage 7a 'kwaliteit'. </v>
      </c>
      <c r="B14" s="7"/>
      <c r="C14" s="49" t="s">
        <v>25</v>
      </c>
      <c r="D14" s="50"/>
      <c r="E14" s="12"/>
      <c r="F14" s="51" t="s">
        <v>25</v>
      </c>
      <c r="G14" s="52"/>
      <c r="H14" s="12"/>
      <c r="I14" s="51" t="s">
        <v>25</v>
      </c>
      <c r="J14" s="52"/>
    </row>
    <row r="15" spans="1:11" s="1" customFormat="1" ht="39.950000000000003" customHeight="1">
      <c r="A15" s="29" t="str">
        <f>'Beoordelen kwaliteit'!A16:A16</f>
        <v>OPEN VRAAG 7.5  UPDATES EN UPGRADES/FIRMWARE EN BEHOUD VEILIGHEID</v>
      </c>
      <c r="B15" s="7"/>
      <c r="C15" s="41" t="s">
        <v>15</v>
      </c>
      <c r="D15" s="42"/>
      <c r="E15" s="12"/>
      <c r="F15" s="41" t="s">
        <v>15</v>
      </c>
      <c r="G15" s="42"/>
      <c r="H15" s="12"/>
      <c r="I15" s="41" t="s">
        <v>15</v>
      </c>
      <c r="J15" s="42"/>
    </row>
    <row r="16" spans="1:11" s="1" customFormat="1" ht="129.94999999999999" customHeight="1">
      <c r="A16" s="31" t="str">
        <f>'Beoordelen kwaliteit'!A17:A17</f>
        <v xml:space="preserve">Zie bijlage 7a 'kwaliteit'. </v>
      </c>
      <c r="B16" s="7"/>
      <c r="C16" s="49" t="s">
        <v>25</v>
      </c>
      <c r="D16" s="50"/>
      <c r="E16" s="12"/>
      <c r="F16" s="51" t="s">
        <v>25</v>
      </c>
      <c r="G16" s="52"/>
      <c r="H16" s="12"/>
      <c r="I16" s="51" t="s">
        <v>25</v>
      </c>
      <c r="J16" s="52"/>
    </row>
    <row r="17" spans="1:10" ht="39.950000000000003" customHeight="1">
      <c r="A17" s="29" t="str">
        <f>'Beoordelen kwaliteit'!A18:A18</f>
        <v>OPEN VRAAG 7.6  MARKTONTWIKKELINGEN</v>
      </c>
      <c r="B17" s="7"/>
      <c r="C17" s="41" t="s">
        <v>15</v>
      </c>
      <c r="D17" s="42"/>
      <c r="E17" s="12"/>
      <c r="F17" s="41" t="s">
        <v>15</v>
      </c>
      <c r="G17" s="42"/>
      <c r="H17" s="12"/>
      <c r="I17" s="41" t="s">
        <v>15</v>
      </c>
      <c r="J17" s="42"/>
    </row>
    <row r="18" spans="1:10" ht="131.1" customHeight="1">
      <c r="A18" s="31" t="str">
        <f>'Beoordelen kwaliteit'!A19:A19</f>
        <v xml:space="preserve">Zie bijlage 7a 'kwaliteit'. </v>
      </c>
      <c r="B18" s="7"/>
      <c r="C18" s="49" t="s">
        <v>25</v>
      </c>
      <c r="D18" s="50"/>
      <c r="E18" s="12"/>
      <c r="F18" s="51" t="s">
        <v>25</v>
      </c>
      <c r="G18" s="52"/>
      <c r="H18" s="12"/>
      <c r="I18" s="51" t="s">
        <v>25</v>
      </c>
      <c r="J18" s="52"/>
    </row>
  </sheetData>
  <sheetProtection algorithmName="SHA-512" hashValue="zbvdzJWkv+42cpozQ8S9n5efGCGbd6wH4C+2n/9t8e+U+jnDaHOgrIZ/eYNq4zw3oVtHXAzZAqUuXjj6KHU+PQ==" saltValue="jguqFphOVMm7hVaOg/5kVw==" spinCount="100000" sheet="1" objects="1" scenarios="1"/>
  <mergeCells count="27">
    <mergeCell ref="C1:D1"/>
    <mergeCell ref="F1:G1"/>
    <mergeCell ref="I1:J1"/>
    <mergeCell ref="C6:D6"/>
    <mergeCell ref="F6:G6"/>
    <mergeCell ref="I6:J6"/>
    <mergeCell ref="C4:D4"/>
    <mergeCell ref="F4:G4"/>
    <mergeCell ref="I4:J4"/>
    <mergeCell ref="C10:D10"/>
    <mergeCell ref="F10:G10"/>
    <mergeCell ref="I10:J10"/>
    <mergeCell ref="C8:D8"/>
    <mergeCell ref="F8:G8"/>
    <mergeCell ref="I8:J8"/>
    <mergeCell ref="C14:D14"/>
    <mergeCell ref="F14:G14"/>
    <mergeCell ref="I14:J14"/>
    <mergeCell ref="C12:D12"/>
    <mergeCell ref="F12:G12"/>
    <mergeCell ref="I12:J12"/>
    <mergeCell ref="C18:D18"/>
    <mergeCell ref="F18:G18"/>
    <mergeCell ref="I18:J18"/>
    <mergeCell ref="C16:D16"/>
    <mergeCell ref="F16:G16"/>
    <mergeCell ref="I16:J16"/>
  </mergeCells>
  <dataValidations count="1">
    <dataValidation type="list" errorStyle="warning" allowBlank="1" showErrorMessage="1" error="Voer juiste waarde in. " sqref="F15 F17 C3 I5 I3 F3 F5 C5 C7 I9 I7 F7 F9 C9 C11 I13 I11 F11 F13 C13 C15 I17 I15 C17" xr:uid="{B35DBC9C-A733-D346-91F3-9CF9F5B349EF}">
      <formula1>SCORE</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59999389629810485"/>
    <pageSetUpPr fitToPage="1"/>
  </sheetPr>
  <dimension ref="A1:K107"/>
  <sheetViews>
    <sheetView showGridLines="0" tabSelected="1" workbookViewId="0">
      <selection activeCell="D108" sqref="D108"/>
    </sheetView>
  </sheetViews>
  <sheetFormatPr defaultColWidth="8.85546875" defaultRowHeight="15"/>
  <cols>
    <col min="1" max="1" width="60.85546875" customWidth="1"/>
    <col min="2" max="2" width="15.7109375" customWidth="1"/>
    <col min="3" max="3" width="1.85546875" customWidth="1"/>
    <col min="4" max="4" width="20.85546875" customWidth="1"/>
    <col min="5" max="5" width="35.85546875" customWidth="1"/>
    <col min="6" max="6" width="1.85546875" customWidth="1"/>
    <col min="7" max="7" width="20.85546875" customWidth="1"/>
    <col min="8" max="8" width="35.85546875" customWidth="1"/>
    <col min="9" max="9" width="1.85546875" customWidth="1"/>
    <col min="10" max="10" width="20.85546875" customWidth="1"/>
    <col min="11" max="11" width="35.85546875" customWidth="1"/>
  </cols>
  <sheetData>
    <row r="1" spans="1:11" ht="45" customHeight="1">
      <c r="A1" s="74" t="s">
        <v>36</v>
      </c>
      <c r="B1" s="75"/>
      <c r="C1" s="75"/>
      <c r="D1" s="75"/>
      <c r="E1" s="75"/>
      <c r="F1" s="75"/>
      <c r="G1" s="75"/>
      <c r="H1" s="75"/>
      <c r="I1" s="75"/>
      <c r="J1" s="75"/>
      <c r="K1" s="76"/>
    </row>
    <row r="2" spans="1:11" s="34" customFormat="1" ht="29.1" customHeight="1">
      <c r="A2" s="77" t="str">
        <f>'Beoordelen kwaliteit'!A3</f>
        <v>OPEN VRAAG 7.1	 PROJECTAANPAK TOTALE LEVERING</v>
      </c>
      <c r="B2" s="77"/>
      <c r="C2" s="43"/>
      <c r="D2" s="44" t="str">
        <f>'Beoordelaar 1'!C1</f>
        <v>Inschrijver 1</v>
      </c>
      <c r="E2" s="45" t="s">
        <v>37</v>
      </c>
      <c r="F2" s="43"/>
      <c r="G2" s="46" t="str">
        <f>'Beoordelaar 1'!F1</f>
        <v>Inschrijver 2</v>
      </c>
      <c r="H2" s="45" t="s">
        <v>37</v>
      </c>
      <c r="I2" s="43"/>
      <c r="J2" s="44" t="str">
        <f>'Beoordelaar 1'!I1</f>
        <v>Inschrijver 3</v>
      </c>
      <c r="K2" s="44" t="s">
        <v>37</v>
      </c>
    </row>
    <row r="3" spans="1:11" ht="20.100000000000001" customHeight="1">
      <c r="A3" s="60" t="str">
        <f>'Beoordelen kwaliteit'!A4:A4</f>
        <v>1. Plan van aanpak</v>
      </c>
      <c r="B3" s="17" t="s">
        <v>38</v>
      </c>
      <c r="C3" s="10"/>
      <c r="D3" s="20" t="str">
        <f>'Beoordelaar 1'!C3</f>
        <v>SCORE:</v>
      </c>
      <c r="E3" s="83" t="s">
        <v>39</v>
      </c>
      <c r="F3" s="10"/>
      <c r="G3" s="21" t="str">
        <f>'Beoordelaar 1'!F3</f>
        <v>SCORE:</v>
      </c>
      <c r="H3" s="80" t="s">
        <v>39</v>
      </c>
      <c r="I3" s="10"/>
      <c r="J3" s="20" t="str">
        <f>'Beoordelaar 1'!I3</f>
        <v>SCORE:</v>
      </c>
      <c r="K3" s="80" t="s">
        <v>39</v>
      </c>
    </row>
    <row r="4" spans="1:11" ht="20.100000000000001" customHeight="1">
      <c r="A4" s="61"/>
      <c r="B4" s="17" t="s">
        <v>40</v>
      </c>
      <c r="C4" s="10"/>
      <c r="D4" s="20" t="str">
        <f>'Beoordelaar 2'!C3</f>
        <v>SCORE:</v>
      </c>
      <c r="E4" s="84"/>
      <c r="F4" s="10"/>
      <c r="G4" s="21" t="str">
        <f>'Beoordelaar 2'!F3</f>
        <v>SCORE:</v>
      </c>
      <c r="H4" s="81"/>
      <c r="I4" s="10"/>
      <c r="J4" s="20" t="str">
        <f>'Beoordelaar 2'!I3</f>
        <v>SCORE:</v>
      </c>
      <c r="K4" s="81"/>
    </row>
    <row r="5" spans="1:11" ht="20.100000000000001" customHeight="1">
      <c r="A5" s="61"/>
      <c r="B5" s="17" t="s">
        <v>41</v>
      </c>
      <c r="C5" s="10"/>
      <c r="D5" s="20" t="str">
        <f>'Beoordelaar 3'!C3</f>
        <v>SCORE:</v>
      </c>
      <c r="E5" s="84"/>
      <c r="F5" s="10"/>
      <c r="G5" s="21" t="str">
        <f>'Beoordelaar 3'!F3</f>
        <v>SCORE:</v>
      </c>
      <c r="H5" s="81"/>
      <c r="I5" s="10"/>
      <c r="J5" s="20" t="str">
        <f>'Beoordelaar 3'!I3</f>
        <v>SCORE:</v>
      </c>
      <c r="K5" s="81"/>
    </row>
    <row r="6" spans="1:11" ht="20.100000000000001" customHeight="1">
      <c r="A6" s="61"/>
      <c r="B6" s="17" t="s">
        <v>42</v>
      </c>
      <c r="C6" s="10"/>
      <c r="D6" s="20" t="str">
        <f>'Beoordelaar 4'!C3</f>
        <v>SCORE:</v>
      </c>
      <c r="E6" s="84"/>
      <c r="F6" s="10"/>
      <c r="G6" s="21" t="str">
        <f>'Beoordelaar 4'!F3</f>
        <v>SCORE:</v>
      </c>
      <c r="H6" s="81"/>
      <c r="I6" s="10"/>
      <c r="J6" s="20" t="str">
        <f>'Beoordelaar 4'!I3</f>
        <v>SCORE:</v>
      </c>
      <c r="K6" s="81"/>
    </row>
    <row r="7" spans="1:11" ht="20.100000000000001" customHeight="1">
      <c r="A7" s="61"/>
      <c r="B7" s="17" t="s">
        <v>43</v>
      </c>
      <c r="C7" s="10"/>
      <c r="D7" s="20" t="str">
        <f>'Beoordelaar 5'!C3</f>
        <v>SCORE:</v>
      </c>
      <c r="E7" s="84"/>
      <c r="F7" s="10"/>
      <c r="G7" s="21" t="str">
        <f>'Beoordelaar 5'!F3</f>
        <v>SCORE:</v>
      </c>
      <c r="H7" s="81"/>
      <c r="I7" s="10"/>
      <c r="J7" s="20" t="str">
        <f>'Beoordelaar 5'!I3</f>
        <v>SCORE:</v>
      </c>
      <c r="K7" s="81"/>
    </row>
    <row r="8" spans="1:11" ht="20.100000000000001" customHeight="1">
      <c r="A8" s="61"/>
      <c r="B8" s="17" t="s">
        <v>44</v>
      </c>
      <c r="C8" s="10"/>
      <c r="D8" s="20" t="str">
        <f>'Beoordelaar 6'!C3</f>
        <v>SCORE:</v>
      </c>
      <c r="E8" s="84"/>
      <c r="F8" s="10"/>
      <c r="G8" s="20" t="str">
        <f>'Beoordelaar 6'!F3</f>
        <v>SCORE:</v>
      </c>
      <c r="H8" s="81"/>
      <c r="I8" s="10"/>
      <c r="J8" s="20" t="str">
        <f>'Beoordelaar 6'!I3</f>
        <v>SCORE:</v>
      </c>
      <c r="K8" s="81"/>
    </row>
    <row r="9" spans="1:11" ht="20.100000000000001" customHeight="1">
      <c r="A9" s="61"/>
      <c r="B9" s="17" t="s">
        <v>45</v>
      </c>
      <c r="C9" s="10"/>
      <c r="D9" s="20" t="str">
        <f>'Beoordelaar 7'!C3</f>
        <v>SCORE:</v>
      </c>
      <c r="E9" s="84"/>
      <c r="F9" s="10"/>
      <c r="G9" s="20" t="str">
        <f>'Beoordelaar 7'!F3</f>
        <v>SCORE:</v>
      </c>
      <c r="H9" s="81"/>
      <c r="I9" s="10"/>
      <c r="J9" s="20" t="str">
        <f>'Beoordelaar 7'!I3</f>
        <v>SCORE:</v>
      </c>
      <c r="K9" s="81"/>
    </row>
    <row r="10" spans="1:11" ht="20.100000000000001" customHeight="1">
      <c r="A10" s="61"/>
      <c r="B10" s="17" t="s">
        <v>46</v>
      </c>
      <c r="C10" s="10"/>
      <c r="D10" s="20" t="str">
        <f>'Beoordelaar 8'!C3</f>
        <v>SCORE:</v>
      </c>
      <c r="E10" s="84"/>
      <c r="F10" s="10"/>
      <c r="G10" s="20" t="str">
        <f>'Beoordelaar 8'!F3</f>
        <v>SCORE:</v>
      </c>
      <c r="H10" s="81"/>
      <c r="I10" s="10"/>
      <c r="J10" s="20" t="str">
        <f>'Beoordelaar 8'!I3</f>
        <v>SCORE:</v>
      </c>
      <c r="K10" s="81"/>
    </row>
    <row r="11" spans="1:11" ht="20.100000000000001" customHeight="1">
      <c r="A11" s="61"/>
      <c r="B11" s="17" t="s">
        <v>47</v>
      </c>
      <c r="C11" s="10"/>
      <c r="D11" s="20" t="str">
        <f>'Beoordelaar 9'!C3</f>
        <v>SCORE:</v>
      </c>
      <c r="E11" s="84"/>
      <c r="F11" s="10"/>
      <c r="G11" s="20" t="str">
        <f>'Beoordelaar 9'!F3</f>
        <v>SCORE:</v>
      </c>
      <c r="H11" s="81"/>
      <c r="I11" s="10"/>
      <c r="J11" s="20" t="str">
        <f>'Beoordelaar 9'!I3</f>
        <v>SCORE:</v>
      </c>
      <c r="K11" s="81"/>
    </row>
    <row r="12" spans="1:11" ht="20.100000000000001" customHeight="1">
      <c r="A12" s="61"/>
      <c r="B12" s="17" t="s">
        <v>48</v>
      </c>
      <c r="C12" s="10"/>
      <c r="D12" s="20" t="str">
        <f>'Beoordelaar 10'!C3</f>
        <v>SCORE:</v>
      </c>
      <c r="E12" s="84"/>
      <c r="F12" s="10"/>
      <c r="G12" s="20" t="str">
        <f>'Beoordelaar 10'!F3</f>
        <v>SCORE:</v>
      </c>
      <c r="H12" s="81"/>
      <c r="I12" s="10"/>
      <c r="J12" s="20" t="str">
        <f>'Beoordelaar 10'!I3</f>
        <v>SCORE:</v>
      </c>
      <c r="K12" s="81"/>
    </row>
    <row r="13" spans="1:11" ht="20.100000000000001" customHeight="1">
      <c r="A13" s="62"/>
      <c r="B13" s="17" t="s">
        <v>49</v>
      </c>
      <c r="C13" s="10"/>
      <c r="D13" s="20" t="str">
        <f>'Beoordelaar 11'!C3</f>
        <v>SCORE:</v>
      </c>
      <c r="E13" s="84"/>
      <c r="F13" s="10"/>
      <c r="G13" s="20" t="str">
        <f>'Beoordelaar 11'!F3</f>
        <v>SCORE:</v>
      </c>
      <c r="H13" s="81"/>
      <c r="I13" s="10"/>
      <c r="J13" s="20" t="str">
        <f>'Beoordelaar 11'!I3</f>
        <v>SCORE:</v>
      </c>
      <c r="K13" s="81"/>
    </row>
    <row r="14" spans="1:11" ht="20.100000000000001" customHeight="1">
      <c r="A14" s="78" t="s">
        <v>50</v>
      </c>
      <c r="B14" s="79"/>
      <c r="C14" s="10"/>
      <c r="D14" s="18" t="s">
        <v>15</v>
      </c>
      <c r="E14" s="84"/>
      <c r="F14" s="10"/>
      <c r="G14" s="19" t="s">
        <v>15</v>
      </c>
      <c r="H14" s="81"/>
      <c r="I14" s="10"/>
      <c r="J14" s="18" t="s">
        <v>15</v>
      </c>
      <c r="K14" s="81"/>
    </row>
    <row r="15" spans="1:11" ht="20.100000000000001" customHeight="1">
      <c r="A15" s="86"/>
      <c r="B15" s="87"/>
      <c r="C15" s="10"/>
      <c r="D15" s="24" t="str">
        <f>IF(D14="Uitmuntend","€ 25.000",IF(D14="Goed","€ 22.500",IF(D14="Voldoende","€ 0",IF(D14="Matig","-€ 75.000",IF(D14="Onvoldoende","UITSLUITING"," ")))))</f>
        <v xml:space="preserve"> </v>
      </c>
      <c r="E15" s="85"/>
      <c r="F15" s="10"/>
      <c r="G15" s="24" t="str">
        <f>IF(G14="Uitmuntend","€ 25.000",IF(G14="Goed","€ 22.500",IF(G14="Voldoende","€ 0",IF(G14="Matig","-€ 75.000",IF(G14="Onvoldoende","UITSLUITING"," ")))))</f>
        <v xml:space="preserve"> </v>
      </c>
      <c r="H15" s="82"/>
      <c r="I15" s="10"/>
      <c r="J15" s="24" t="str">
        <f>IF(J14="Uitmuntend","€ 25.000",IF(J14="Goed","€ 22.500",IF(J14="Voldoende","€ 0",IF(J14="Matig","-€ 75.000",IF(J14="Onvoldoende","UITSLUITING"," ")))))</f>
        <v xml:space="preserve"> </v>
      </c>
      <c r="K15" s="82"/>
    </row>
    <row r="16" spans="1:11" ht="20.100000000000001" customHeight="1">
      <c r="A16" s="60" t="str">
        <f>'Beoordelen kwaliteit'!A6:A6</f>
        <v xml:space="preserve">2. Gespecificeerde offerte </v>
      </c>
      <c r="B16" s="17" t="s">
        <v>38</v>
      </c>
      <c r="C16" s="10"/>
      <c r="D16" s="20" t="str">
        <f>'Beoordelaar 1'!C5</f>
        <v>SCORE:</v>
      </c>
      <c r="E16" s="83" t="s">
        <v>39</v>
      </c>
      <c r="F16" s="10"/>
      <c r="G16" s="21" t="str">
        <f>'Beoordelaar 1'!F5</f>
        <v>SCORE:</v>
      </c>
      <c r="H16" s="80" t="s">
        <v>39</v>
      </c>
      <c r="I16" s="10"/>
      <c r="J16" s="20" t="str">
        <f>'Beoordelaar 1'!I5</f>
        <v>SCORE:</v>
      </c>
      <c r="K16" s="80" t="s">
        <v>39</v>
      </c>
    </row>
    <row r="17" spans="1:11" ht="20.100000000000001" customHeight="1">
      <c r="A17" s="61"/>
      <c r="B17" s="17" t="s">
        <v>40</v>
      </c>
      <c r="C17" s="10"/>
      <c r="D17" s="20" t="str">
        <f>'Beoordelaar 2'!C5</f>
        <v>SCORE:</v>
      </c>
      <c r="E17" s="84"/>
      <c r="F17" s="10"/>
      <c r="G17" s="21" t="str">
        <f>'Beoordelaar 2'!F5</f>
        <v>SCORE:</v>
      </c>
      <c r="H17" s="81"/>
      <c r="I17" s="10"/>
      <c r="J17" s="20" t="str">
        <f>'Beoordelaar 2'!I5</f>
        <v>SCORE:</v>
      </c>
      <c r="K17" s="81"/>
    </row>
    <row r="18" spans="1:11" ht="20.100000000000001" customHeight="1">
      <c r="A18" s="61"/>
      <c r="B18" s="17" t="s">
        <v>41</v>
      </c>
      <c r="C18" s="10"/>
      <c r="D18" s="20" t="str">
        <f>'Beoordelaar 3'!C5</f>
        <v>SCORE:</v>
      </c>
      <c r="E18" s="84"/>
      <c r="F18" s="10"/>
      <c r="G18" s="21" t="str">
        <f>'Beoordelaar 3'!F5</f>
        <v>SCORE:</v>
      </c>
      <c r="H18" s="81"/>
      <c r="I18" s="10"/>
      <c r="J18" s="20" t="str">
        <f>'Beoordelaar 3'!I5</f>
        <v>SCORE:</v>
      </c>
      <c r="K18" s="81"/>
    </row>
    <row r="19" spans="1:11" ht="20.100000000000001" customHeight="1">
      <c r="A19" s="61"/>
      <c r="B19" s="17" t="s">
        <v>42</v>
      </c>
      <c r="C19" s="10"/>
      <c r="D19" s="20" t="str">
        <f>'Beoordelaar 4'!C5</f>
        <v>SCORE:</v>
      </c>
      <c r="E19" s="84"/>
      <c r="F19" s="10"/>
      <c r="G19" s="21" t="str">
        <f>'Beoordelaar 4'!F5</f>
        <v>SCORE:</v>
      </c>
      <c r="H19" s="81"/>
      <c r="I19" s="10"/>
      <c r="J19" s="20" t="str">
        <f>'Beoordelaar 4'!I5</f>
        <v>SCORE:</v>
      </c>
      <c r="K19" s="81"/>
    </row>
    <row r="20" spans="1:11" ht="20.100000000000001" customHeight="1">
      <c r="A20" s="61"/>
      <c r="B20" s="17" t="s">
        <v>43</v>
      </c>
      <c r="C20" s="10"/>
      <c r="D20" s="20" t="str">
        <f>'Beoordelaar 5'!C5</f>
        <v>SCORE:</v>
      </c>
      <c r="E20" s="84"/>
      <c r="F20" s="10"/>
      <c r="G20" s="21" t="str">
        <f>'Beoordelaar 5'!F5</f>
        <v>SCORE:</v>
      </c>
      <c r="H20" s="81"/>
      <c r="I20" s="10"/>
      <c r="J20" s="20" t="str">
        <f>'Beoordelaar 5'!I5</f>
        <v>SCORE:</v>
      </c>
      <c r="K20" s="81"/>
    </row>
    <row r="21" spans="1:11" ht="20.100000000000001" customHeight="1">
      <c r="A21" s="61"/>
      <c r="B21" s="17" t="s">
        <v>44</v>
      </c>
      <c r="C21" s="10"/>
      <c r="D21" s="20" t="str">
        <f>'Beoordelaar 6'!C5</f>
        <v>SCORE:</v>
      </c>
      <c r="E21" s="84"/>
      <c r="F21" s="10"/>
      <c r="G21" s="20" t="str">
        <f>'Beoordelaar 6'!F5</f>
        <v>SCORE:</v>
      </c>
      <c r="H21" s="81"/>
      <c r="I21" s="10"/>
      <c r="J21" s="20" t="str">
        <f>'Beoordelaar 6'!I5</f>
        <v>SCORE:</v>
      </c>
      <c r="K21" s="81"/>
    </row>
    <row r="22" spans="1:11" ht="20.100000000000001" customHeight="1">
      <c r="A22" s="61"/>
      <c r="B22" s="17" t="s">
        <v>45</v>
      </c>
      <c r="C22" s="10"/>
      <c r="D22" s="20" t="str">
        <f>'Beoordelaar 7'!C5</f>
        <v>SCORE:</v>
      </c>
      <c r="E22" s="84"/>
      <c r="F22" s="10"/>
      <c r="G22" s="20" t="str">
        <f>'Beoordelaar 7'!F5</f>
        <v>SCORE:</v>
      </c>
      <c r="H22" s="81"/>
      <c r="I22" s="10"/>
      <c r="J22" s="20" t="str">
        <f>'Beoordelaar 7'!I5</f>
        <v>SCORE:</v>
      </c>
      <c r="K22" s="81"/>
    </row>
    <row r="23" spans="1:11" ht="20.100000000000001" customHeight="1">
      <c r="A23" s="61"/>
      <c r="B23" s="17" t="s">
        <v>46</v>
      </c>
      <c r="C23" s="10"/>
      <c r="D23" s="20" t="str">
        <f>'Beoordelaar 8'!C5</f>
        <v>SCORE:</v>
      </c>
      <c r="E23" s="84"/>
      <c r="F23" s="10"/>
      <c r="G23" s="20" t="str">
        <f>'Beoordelaar 8'!F5</f>
        <v>SCORE:</v>
      </c>
      <c r="H23" s="81"/>
      <c r="I23" s="10"/>
      <c r="J23" s="20" t="str">
        <f>'Beoordelaar 8'!I5</f>
        <v>SCORE:</v>
      </c>
      <c r="K23" s="81"/>
    </row>
    <row r="24" spans="1:11" ht="20.100000000000001" customHeight="1">
      <c r="A24" s="61"/>
      <c r="B24" s="17" t="s">
        <v>47</v>
      </c>
      <c r="C24" s="10"/>
      <c r="D24" s="20" t="str">
        <f>'Beoordelaar 9'!C5</f>
        <v>SCORE:</v>
      </c>
      <c r="E24" s="84"/>
      <c r="F24" s="10"/>
      <c r="G24" s="20" t="str">
        <f>'Beoordelaar 9'!F5</f>
        <v>SCORE:</v>
      </c>
      <c r="H24" s="81"/>
      <c r="I24" s="10"/>
      <c r="J24" s="20" t="str">
        <f>'Beoordelaar 9'!I5</f>
        <v>SCORE:</v>
      </c>
      <c r="K24" s="81"/>
    </row>
    <row r="25" spans="1:11" ht="20.100000000000001" customHeight="1">
      <c r="A25" s="61"/>
      <c r="B25" s="17" t="s">
        <v>48</v>
      </c>
      <c r="C25" s="10"/>
      <c r="D25" s="20" t="str">
        <f>'Beoordelaar 10'!C5</f>
        <v>SCORE:</v>
      </c>
      <c r="E25" s="84"/>
      <c r="F25" s="10"/>
      <c r="G25" s="20" t="str">
        <f>'Beoordelaar 10'!F5</f>
        <v>SCORE:</v>
      </c>
      <c r="H25" s="81"/>
      <c r="I25" s="10"/>
      <c r="J25" s="20" t="str">
        <f>'Beoordelaar 10'!I5</f>
        <v>SCORE:</v>
      </c>
      <c r="K25" s="81"/>
    </row>
    <row r="26" spans="1:11" ht="20.100000000000001" customHeight="1">
      <c r="A26" s="62"/>
      <c r="B26" s="17" t="s">
        <v>49</v>
      </c>
      <c r="C26" s="10"/>
      <c r="D26" s="20" t="str">
        <f>'Beoordelaar 11'!C5</f>
        <v>SCORE:</v>
      </c>
      <c r="E26" s="84"/>
      <c r="F26" s="10"/>
      <c r="G26" s="20" t="str">
        <f>'Beoordelaar 11'!F5</f>
        <v>SCORE:</v>
      </c>
      <c r="H26" s="81"/>
      <c r="I26" s="10"/>
      <c r="J26" s="20" t="str">
        <f>'Beoordelaar 11'!I5</f>
        <v>SCORE:</v>
      </c>
      <c r="K26" s="81"/>
    </row>
    <row r="27" spans="1:11" ht="20.100000000000001" customHeight="1">
      <c r="A27" s="72" t="s">
        <v>50</v>
      </c>
      <c r="B27" s="72"/>
      <c r="C27" s="10"/>
      <c r="D27" s="18" t="s">
        <v>15</v>
      </c>
      <c r="E27" s="84"/>
      <c r="F27" s="10"/>
      <c r="G27" s="19" t="s">
        <v>15</v>
      </c>
      <c r="H27" s="81"/>
      <c r="I27" s="10"/>
      <c r="J27" s="18" t="s">
        <v>15</v>
      </c>
      <c r="K27" s="81"/>
    </row>
    <row r="28" spans="1:11" ht="20.100000000000001" customHeight="1">
      <c r="A28" s="73"/>
      <c r="B28" s="73"/>
      <c r="C28" s="10"/>
      <c r="D28" s="24" t="str">
        <f>IF(D27="Uitmuntend","€ 10.000",IF(D27="Goed","€ 9.000",IF(D27="Voldoende","€ 0",IF(D27="Matig","-€ 30.000",IF(D27="Onvoldoende","UITSLUITING"," ")))))</f>
        <v xml:space="preserve"> </v>
      </c>
      <c r="E28" s="85"/>
      <c r="F28" s="10"/>
      <c r="G28" s="24" t="str">
        <f>IF(G27="Uitmuntend","€ 10.000",IF(G27="Goed","€ 9.000",IF(G27="Voldoende","€ 0",IF(G27="Matig","-€ 30.000",IF(G27="Onvoldoende","UITSLUITING"," ")))))</f>
        <v xml:space="preserve"> </v>
      </c>
      <c r="H28" s="82"/>
      <c r="I28" s="10"/>
      <c r="J28" s="24" t="str">
        <f>IF(J27="Uitmuntend","€ 10.000",IF(J27="Goed","€ 9.000",IF(J27="Voldoende","€ 0",IF(J27="Matig","-€ 30.000",IF(J27="Onvoldoende","UITSLUITING"," ")))))</f>
        <v xml:space="preserve"> </v>
      </c>
      <c r="K28" s="82"/>
    </row>
    <row r="29" spans="1:11" ht="20.100000000000001" customHeight="1">
      <c r="A29" s="60" t="str">
        <f>'Beoordelen kwaliteit'!A8:A8</f>
        <v xml:space="preserve">3. Meerwaarde </v>
      </c>
      <c r="B29" s="17" t="s">
        <v>38</v>
      </c>
      <c r="C29" s="10"/>
      <c r="D29" s="20" t="str">
        <f>'Beoordelaar 1'!C7</f>
        <v>SCORE:</v>
      </c>
      <c r="E29" s="83" t="s">
        <v>39</v>
      </c>
      <c r="F29" s="10"/>
      <c r="G29" s="21" t="str">
        <f>'Beoordelaar 1'!F7</f>
        <v>SCORE:</v>
      </c>
      <c r="H29" s="80" t="s">
        <v>39</v>
      </c>
      <c r="I29" s="10"/>
      <c r="J29" s="20" t="str">
        <f>'Beoordelaar 1'!I7</f>
        <v>SCORE:</v>
      </c>
      <c r="K29" s="80" t="s">
        <v>39</v>
      </c>
    </row>
    <row r="30" spans="1:11" ht="20.100000000000001" customHeight="1">
      <c r="A30" s="61"/>
      <c r="B30" s="17" t="s">
        <v>40</v>
      </c>
      <c r="C30" s="10"/>
      <c r="D30" s="20" t="str">
        <f>'Beoordelaar 2'!C7</f>
        <v>SCORE:</v>
      </c>
      <c r="E30" s="84"/>
      <c r="F30" s="10"/>
      <c r="G30" s="21" t="str">
        <f>'Beoordelaar 2'!F7</f>
        <v>SCORE:</v>
      </c>
      <c r="H30" s="81"/>
      <c r="I30" s="10"/>
      <c r="J30" s="20" t="str">
        <f>'Beoordelaar 2'!I7</f>
        <v>SCORE:</v>
      </c>
      <c r="K30" s="81"/>
    </row>
    <row r="31" spans="1:11" ht="20.100000000000001" customHeight="1">
      <c r="A31" s="61"/>
      <c r="B31" s="17" t="s">
        <v>41</v>
      </c>
      <c r="C31" s="10"/>
      <c r="D31" s="20" t="str">
        <f>'Beoordelaar 3'!C7</f>
        <v>SCORE:</v>
      </c>
      <c r="E31" s="84"/>
      <c r="F31" s="10"/>
      <c r="G31" s="21" t="str">
        <f>'Beoordelaar 3'!F7</f>
        <v>SCORE:</v>
      </c>
      <c r="H31" s="81"/>
      <c r="I31" s="10"/>
      <c r="J31" s="20" t="str">
        <f>'Beoordelaar 3'!I7</f>
        <v>SCORE:</v>
      </c>
      <c r="K31" s="81"/>
    </row>
    <row r="32" spans="1:11" ht="20.100000000000001" customHeight="1">
      <c r="A32" s="61"/>
      <c r="B32" s="17" t="s">
        <v>42</v>
      </c>
      <c r="C32" s="10"/>
      <c r="D32" s="20" t="str">
        <f>'Beoordelaar 4'!C7</f>
        <v>SCORE:</v>
      </c>
      <c r="E32" s="84"/>
      <c r="F32" s="10"/>
      <c r="G32" s="21" t="str">
        <f>'Beoordelaar 4'!F7</f>
        <v>SCORE:</v>
      </c>
      <c r="H32" s="81"/>
      <c r="I32" s="10"/>
      <c r="J32" s="20" t="str">
        <f>'Beoordelaar 4'!I7</f>
        <v>SCORE:</v>
      </c>
      <c r="K32" s="81"/>
    </row>
    <row r="33" spans="1:11" ht="20.100000000000001" customHeight="1">
      <c r="A33" s="61"/>
      <c r="B33" s="17" t="s">
        <v>43</v>
      </c>
      <c r="C33" s="10"/>
      <c r="D33" s="20" t="str">
        <f>'Beoordelaar 5'!C7</f>
        <v>SCORE:</v>
      </c>
      <c r="E33" s="84"/>
      <c r="F33" s="10"/>
      <c r="G33" s="21" t="str">
        <f>'Beoordelaar 5'!F7</f>
        <v>SCORE:</v>
      </c>
      <c r="H33" s="81"/>
      <c r="I33" s="10"/>
      <c r="J33" s="20" t="str">
        <f>'Beoordelaar 5'!I7</f>
        <v>SCORE:</v>
      </c>
      <c r="K33" s="81"/>
    </row>
    <row r="34" spans="1:11" ht="20.100000000000001" customHeight="1">
      <c r="A34" s="61"/>
      <c r="B34" s="17" t="s">
        <v>44</v>
      </c>
      <c r="C34" s="10"/>
      <c r="D34" s="20" t="str">
        <f>'Beoordelaar 6'!C7</f>
        <v>SCORE:</v>
      </c>
      <c r="E34" s="84"/>
      <c r="F34" s="10"/>
      <c r="G34" s="20" t="str">
        <f>'Beoordelaar 6'!F7</f>
        <v>SCORE:</v>
      </c>
      <c r="H34" s="81"/>
      <c r="I34" s="10"/>
      <c r="J34" s="20" t="str">
        <f>'Beoordelaar 6'!I7</f>
        <v>SCORE:</v>
      </c>
      <c r="K34" s="81"/>
    </row>
    <row r="35" spans="1:11" ht="20.100000000000001" customHeight="1">
      <c r="A35" s="61"/>
      <c r="B35" s="17" t="s">
        <v>45</v>
      </c>
      <c r="C35" s="10"/>
      <c r="D35" s="20" t="str">
        <f>'Beoordelaar 7'!C7</f>
        <v>SCORE:</v>
      </c>
      <c r="E35" s="84"/>
      <c r="F35" s="10"/>
      <c r="G35" s="20" t="str">
        <f>'Beoordelaar 7'!F7</f>
        <v>SCORE:</v>
      </c>
      <c r="H35" s="81"/>
      <c r="I35" s="10"/>
      <c r="J35" s="20" t="str">
        <f>'Beoordelaar 7'!I7</f>
        <v>SCORE:</v>
      </c>
      <c r="K35" s="81"/>
    </row>
    <row r="36" spans="1:11" ht="20.100000000000001" customHeight="1">
      <c r="A36" s="61"/>
      <c r="B36" s="17" t="s">
        <v>46</v>
      </c>
      <c r="C36" s="10"/>
      <c r="D36" s="20" t="str">
        <f>'Beoordelaar 8'!C7</f>
        <v>SCORE:</v>
      </c>
      <c r="E36" s="84"/>
      <c r="F36" s="10"/>
      <c r="G36" s="20" t="str">
        <f>'Beoordelaar 8'!F7</f>
        <v>SCORE:</v>
      </c>
      <c r="H36" s="81"/>
      <c r="I36" s="10"/>
      <c r="J36" s="20" t="str">
        <f>'Beoordelaar 8'!I7</f>
        <v>SCORE:</v>
      </c>
      <c r="K36" s="81"/>
    </row>
    <row r="37" spans="1:11" ht="20.100000000000001" customHeight="1">
      <c r="A37" s="61"/>
      <c r="B37" s="17" t="s">
        <v>47</v>
      </c>
      <c r="C37" s="10"/>
      <c r="D37" s="20" t="str">
        <f>'Beoordelaar 9'!C7</f>
        <v>SCORE:</v>
      </c>
      <c r="E37" s="84"/>
      <c r="F37" s="10"/>
      <c r="G37" s="20" t="str">
        <f>'Beoordelaar 9'!F7</f>
        <v>SCORE:</v>
      </c>
      <c r="H37" s="81"/>
      <c r="I37" s="10"/>
      <c r="J37" s="20" t="str">
        <f>'Beoordelaar 9'!I7</f>
        <v>SCORE:</v>
      </c>
      <c r="K37" s="81"/>
    </row>
    <row r="38" spans="1:11" ht="20.100000000000001" customHeight="1">
      <c r="A38" s="61"/>
      <c r="B38" s="17" t="s">
        <v>48</v>
      </c>
      <c r="C38" s="10"/>
      <c r="D38" s="20" t="str">
        <f>'Beoordelaar 10'!C7</f>
        <v>SCORE:</v>
      </c>
      <c r="E38" s="84"/>
      <c r="F38" s="10"/>
      <c r="G38" s="20" t="str">
        <f>'Beoordelaar 10'!F7</f>
        <v>SCORE:</v>
      </c>
      <c r="H38" s="81"/>
      <c r="I38" s="10"/>
      <c r="J38" s="20" t="str">
        <f>'Beoordelaar 10'!I7</f>
        <v>SCORE:</v>
      </c>
      <c r="K38" s="81"/>
    </row>
    <row r="39" spans="1:11" ht="20.100000000000001" customHeight="1">
      <c r="A39" s="62"/>
      <c r="B39" s="17" t="s">
        <v>49</v>
      </c>
      <c r="C39" s="10"/>
      <c r="D39" s="20" t="str">
        <f>'Beoordelaar 11'!C7</f>
        <v>SCORE:</v>
      </c>
      <c r="E39" s="84"/>
      <c r="F39" s="10"/>
      <c r="G39" s="20" t="str">
        <f>'Beoordelaar 11'!F7</f>
        <v>SCORE:</v>
      </c>
      <c r="H39" s="81"/>
      <c r="I39" s="10"/>
      <c r="J39" s="20" t="str">
        <f>'Beoordelaar 11'!I7</f>
        <v>SCORE:</v>
      </c>
      <c r="K39" s="81"/>
    </row>
    <row r="40" spans="1:11" ht="20.100000000000001" customHeight="1">
      <c r="A40" s="72" t="s">
        <v>50</v>
      </c>
      <c r="B40" s="72"/>
      <c r="C40" s="10"/>
      <c r="D40" s="18" t="s">
        <v>15</v>
      </c>
      <c r="E40" s="84"/>
      <c r="F40" s="10"/>
      <c r="G40" s="19" t="s">
        <v>15</v>
      </c>
      <c r="H40" s="81"/>
      <c r="I40" s="10"/>
      <c r="J40" s="18" t="s">
        <v>15</v>
      </c>
      <c r="K40" s="81"/>
    </row>
    <row r="41" spans="1:11" ht="20.100000000000001" customHeight="1">
      <c r="A41" s="73"/>
      <c r="B41" s="73"/>
      <c r="C41" s="10"/>
      <c r="D41" s="24" t="str">
        <f>IF(D40="Uitmuntend","€ 10.000",IF(D40="Goed","€ 9.000",IF(D40="Voldoende","€ 0",IF(D40="Matig","-€ 30.000",IF(D40="Onvoldoende","-€ 60.000"," ")))))</f>
        <v xml:space="preserve"> </v>
      </c>
      <c r="E41" s="85"/>
      <c r="F41" s="10"/>
      <c r="G41" s="24" t="str">
        <f>IF(G40="Uitmuntend","€ 10.000",IF(G40="Goed","€ 9.000",IF(G40="Voldoende","€ 0",IF(G40="Matig","-€ 30.000",IF(G40="Onvoldoende","-€ 60.000"," ")))))</f>
        <v xml:space="preserve"> </v>
      </c>
      <c r="H41" s="82"/>
      <c r="I41" s="10"/>
      <c r="J41" s="24" t="str">
        <f>IF(J40="Uitmuntend","€ 10.000",IF(J40="Goed","€ 9.000",IF(J40="Voldoende","€ 0",IF(J40="Matig","-€ 30.000",IF(J40="Onvoldoende","-€ 60.000"," ")))))</f>
        <v xml:space="preserve"> </v>
      </c>
      <c r="K41" s="82"/>
    </row>
    <row r="42" spans="1:11" ht="20.100000000000001" customHeight="1">
      <c r="A42" s="60" t="str">
        <f>'Beoordelen kwaliteit'!A10:A10</f>
        <v xml:space="preserve">OPEN VRAAG 7.2  KWALITEIT VAN DIENSTVERLENING EN SERVICE </v>
      </c>
      <c r="B42" s="17" t="s">
        <v>38</v>
      </c>
      <c r="C42" s="10"/>
      <c r="D42" s="20" t="str">
        <f>'Beoordelaar 1'!C9</f>
        <v>SCORE:</v>
      </c>
      <c r="E42" s="83" t="s">
        <v>39</v>
      </c>
      <c r="F42" s="10"/>
      <c r="G42" s="21" t="str">
        <f>'Beoordelaar 1'!F9</f>
        <v>SCORE:</v>
      </c>
      <c r="H42" s="80" t="s">
        <v>39</v>
      </c>
      <c r="I42" s="10"/>
      <c r="J42" s="20" t="str">
        <f>'Beoordelaar 1'!I9</f>
        <v>SCORE:</v>
      </c>
      <c r="K42" s="80" t="s">
        <v>39</v>
      </c>
    </row>
    <row r="43" spans="1:11" ht="20.100000000000001" customHeight="1">
      <c r="A43" s="61"/>
      <c r="B43" s="17" t="s">
        <v>40</v>
      </c>
      <c r="C43" s="10"/>
      <c r="D43" s="20" t="str">
        <f>'Beoordelaar 2'!C9</f>
        <v>SCORE:</v>
      </c>
      <c r="E43" s="84"/>
      <c r="F43" s="10"/>
      <c r="G43" s="21" t="str">
        <f>'Beoordelaar 2'!F9</f>
        <v>SCORE:</v>
      </c>
      <c r="H43" s="81"/>
      <c r="I43" s="10"/>
      <c r="J43" s="20" t="str">
        <f>'Beoordelaar 2'!I9</f>
        <v>SCORE:</v>
      </c>
      <c r="K43" s="81"/>
    </row>
    <row r="44" spans="1:11" ht="20.100000000000001" customHeight="1">
      <c r="A44" s="61"/>
      <c r="B44" s="17" t="s">
        <v>41</v>
      </c>
      <c r="C44" s="10"/>
      <c r="D44" s="20" t="str">
        <f>'Beoordelaar 3'!C9</f>
        <v>SCORE:</v>
      </c>
      <c r="E44" s="84"/>
      <c r="F44" s="10"/>
      <c r="G44" s="21" t="str">
        <f>'Beoordelaar 3'!F9</f>
        <v>SCORE:</v>
      </c>
      <c r="H44" s="81"/>
      <c r="I44" s="10"/>
      <c r="J44" s="20" t="str">
        <f>'Beoordelaar 3'!I9</f>
        <v>SCORE:</v>
      </c>
      <c r="K44" s="81"/>
    </row>
    <row r="45" spans="1:11" ht="20.100000000000001" customHeight="1">
      <c r="A45" s="61"/>
      <c r="B45" s="17" t="s">
        <v>42</v>
      </c>
      <c r="C45" s="10"/>
      <c r="D45" s="20" t="str">
        <f>'Beoordelaar 4'!C9</f>
        <v>SCORE:</v>
      </c>
      <c r="E45" s="84"/>
      <c r="F45" s="10"/>
      <c r="G45" s="21" t="str">
        <f>'Beoordelaar 4'!F9</f>
        <v>SCORE:</v>
      </c>
      <c r="H45" s="81"/>
      <c r="I45" s="10"/>
      <c r="J45" s="20" t="str">
        <f>'Beoordelaar 4'!I9</f>
        <v>SCORE:</v>
      </c>
      <c r="K45" s="81"/>
    </row>
    <row r="46" spans="1:11" ht="20.100000000000001" customHeight="1">
      <c r="A46" s="61"/>
      <c r="B46" s="17" t="s">
        <v>43</v>
      </c>
      <c r="C46" s="10"/>
      <c r="D46" s="20" t="str">
        <f>'Beoordelaar 5'!C9</f>
        <v>SCORE:</v>
      </c>
      <c r="E46" s="84"/>
      <c r="F46" s="10"/>
      <c r="G46" s="21" t="str">
        <f>'Beoordelaar 5'!F9</f>
        <v>SCORE:</v>
      </c>
      <c r="H46" s="81"/>
      <c r="I46" s="10"/>
      <c r="J46" s="20" t="str">
        <f>'Beoordelaar 5'!I9</f>
        <v>SCORE:</v>
      </c>
      <c r="K46" s="81"/>
    </row>
    <row r="47" spans="1:11" ht="20.100000000000001" customHeight="1">
      <c r="A47" s="61"/>
      <c r="B47" s="17" t="s">
        <v>44</v>
      </c>
      <c r="C47" s="10"/>
      <c r="D47" s="20" t="str">
        <f>'Beoordelaar 6'!C9</f>
        <v>SCORE:</v>
      </c>
      <c r="E47" s="84"/>
      <c r="F47" s="10"/>
      <c r="G47" s="20" t="str">
        <f>'Beoordelaar 6'!F9</f>
        <v>SCORE:</v>
      </c>
      <c r="H47" s="81"/>
      <c r="I47" s="10"/>
      <c r="J47" s="20" t="str">
        <f>'Beoordelaar 6'!I9</f>
        <v>SCORE:</v>
      </c>
      <c r="K47" s="81"/>
    </row>
    <row r="48" spans="1:11" ht="20.100000000000001" customHeight="1">
      <c r="A48" s="61"/>
      <c r="B48" s="17" t="s">
        <v>45</v>
      </c>
      <c r="C48" s="10"/>
      <c r="D48" s="20" t="str">
        <f>'Beoordelaar 7'!C9</f>
        <v>SCORE:</v>
      </c>
      <c r="E48" s="84"/>
      <c r="F48" s="10"/>
      <c r="G48" s="20" t="str">
        <f>'Beoordelaar 7'!F9</f>
        <v>SCORE:</v>
      </c>
      <c r="H48" s="81"/>
      <c r="I48" s="10"/>
      <c r="J48" s="20" t="str">
        <f>'Beoordelaar 7'!I9</f>
        <v>SCORE:</v>
      </c>
      <c r="K48" s="81"/>
    </row>
    <row r="49" spans="1:11" ht="20.100000000000001" customHeight="1">
      <c r="A49" s="61"/>
      <c r="B49" s="17" t="s">
        <v>46</v>
      </c>
      <c r="C49" s="10"/>
      <c r="D49" s="20" t="str">
        <f>'Beoordelaar 8'!C9</f>
        <v>SCORE:</v>
      </c>
      <c r="E49" s="84"/>
      <c r="F49" s="10"/>
      <c r="G49" s="20" t="str">
        <f>'Beoordelaar 8'!F9</f>
        <v>SCORE:</v>
      </c>
      <c r="H49" s="81"/>
      <c r="I49" s="10"/>
      <c r="J49" s="20" t="str">
        <f>'Beoordelaar 8'!I9</f>
        <v>SCORE:</v>
      </c>
      <c r="K49" s="81"/>
    </row>
    <row r="50" spans="1:11" ht="20.100000000000001" customHeight="1">
      <c r="A50" s="61"/>
      <c r="B50" s="17" t="s">
        <v>47</v>
      </c>
      <c r="C50" s="10"/>
      <c r="D50" s="20" t="str">
        <f>'Beoordelaar 9'!C9</f>
        <v>SCORE:</v>
      </c>
      <c r="E50" s="84"/>
      <c r="F50" s="10"/>
      <c r="G50" s="20" t="str">
        <f>'Beoordelaar 9'!F9</f>
        <v>SCORE:</v>
      </c>
      <c r="H50" s="81"/>
      <c r="I50" s="10"/>
      <c r="J50" s="20" t="str">
        <f>'Beoordelaar 9'!I9</f>
        <v>SCORE:</v>
      </c>
      <c r="K50" s="81"/>
    </row>
    <row r="51" spans="1:11" ht="20.100000000000001" customHeight="1">
      <c r="A51" s="61"/>
      <c r="B51" s="17" t="s">
        <v>48</v>
      </c>
      <c r="C51" s="10"/>
      <c r="D51" s="20" t="str">
        <f>'Beoordelaar 10'!C9</f>
        <v>SCORE:</v>
      </c>
      <c r="E51" s="84"/>
      <c r="F51" s="10"/>
      <c r="G51" s="20" t="str">
        <f>'Beoordelaar 10'!F9</f>
        <v>SCORE:</v>
      </c>
      <c r="H51" s="81"/>
      <c r="I51" s="10"/>
      <c r="J51" s="20" t="str">
        <f>'Beoordelaar 10'!I9</f>
        <v>SCORE:</v>
      </c>
      <c r="K51" s="81"/>
    </row>
    <row r="52" spans="1:11" ht="20.100000000000001" customHeight="1">
      <c r="A52" s="62"/>
      <c r="B52" s="17" t="s">
        <v>49</v>
      </c>
      <c r="C52" s="10"/>
      <c r="D52" s="20" t="str">
        <f>'Beoordelaar 11'!C9</f>
        <v>SCORE:</v>
      </c>
      <c r="E52" s="84"/>
      <c r="F52" s="10"/>
      <c r="G52" s="20" t="str">
        <f>'Beoordelaar 11'!F9</f>
        <v>SCORE:</v>
      </c>
      <c r="H52" s="81"/>
      <c r="I52" s="10"/>
      <c r="J52" s="20" t="str">
        <f>'Beoordelaar 11'!I9</f>
        <v>SCORE:</v>
      </c>
      <c r="K52" s="81"/>
    </row>
    <row r="53" spans="1:11" ht="20.100000000000001" customHeight="1">
      <c r="A53" s="72" t="s">
        <v>50</v>
      </c>
      <c r="B53" s="72"/>
      <c r="C53" s="10"/>
      <c r="D53" s="18" t="s">
        <v>15</v>
      </c>
      <c r="E53" s="84"/>
      <c r="F53" s="10"/>
      <c r="G53" s="18" t="s">
        <v>15</v>
      </c>
      <c r="H53" s="81"/>
      <c r="I53" s="10"/>
      <c r="J53" s="18" t="s">
        <v>15</v>
      </c>
      <c r="K53" s="81"/>
    </row>
    <row r="54" spans="1:11" ht="20.100000000000001" customHeight="1">
      <c r="A54" s="73"/>
      <c r="B54" s="73"/>
      <c r="C54" s="10"/>
      <c r="D54" s="24" t="str">
        <f>IF(D53="Uitmuntend","€ 50.000",IF(D53="Goed","€ 45.000",IF(D53="Voldoende","€ 0",IF(D53="Matig","-€ 100.000",IF(D53="Onvoldoende","UITSLUITING"," ")))))</f>
        <v xml:space="preserve"> </v>
      </c>
      <c r="E54" s="85"/>
      <c r="F54" s="10"/>
      <c r="G54" s="24" t="str">
        <f>IF(G53="Uitmuntend","€ 50.000",IF(G53="Goed","€ 45.000",IF(G53="Voldoende","€ 0",IF(G53="Matig","-€ 100.000",IF(G53="Onvoldoende","UITSLUITING"," ")))))</f>
        <v xml:space="preserve"> </v>
      </c>
      <c r="H54" s="82"/>
      <c r="I54" s="10"/>
      <c r="J54" s="24" t="str">
        <f>IF(J53="Uitmuntend","€ 50.000",IF(J53="Goed","€ 45.000",IF(J53="Voldoende","€ 0",IF(J53="Matig","-€ 100.000",IF(J53="Onvoldoende","UITSLUITING"," ")))))</f>
        <v xml:space="preserve"> </v>
      </c>
      <c r="K54" s="82"/>
    </row>
    <row r="55" spans="1:11" ht="20.100000000000001" customHeight="1">
      <c r="A55" s="60" t="str">
        <f>'Beoordelen kwaliteit'!A12:A12</f>
        <v>OPEN VRAAG  7.3  DUURZAAMHEID</v>
      </c>
      <c r="B55" s="17" t="s">
        <v>38</v>
      </c>
      <c r="C55" s="10"/>
      <c r="D55" s="20" t="str">
        <f>'Beoordelaar 1'!C11</f>
        <v>SCORE:</v>
      </c>
      <c r="E55" s="83" t="s">
        <v>39</v>
      </c>
      <c r="F55" s="10"/>
      <c r="G55" s="21" t="str">
        <f>'Beoordelaar 1'!F11</f>
        <v>SCORE:</v>
      </c>
      <c r="H55" s="80" t="s">
        <v>39</v>
      </c>
      <c r="I55" s="10"/>
      <c r="J55" s="20" t="str">
        <f>'Beoordelaar 1'!I11</f>
        <v>SCORE:</v>
      </c>
      <c r="K55" s="80" t="s">
        <v>39</v>
      </c>
    </row>
    <row r="56" spans="1:11" ht="20.100000000000001" customHeight="1">
      <c r="A56" s="61"/>
      <c r="B56" s="17" t="s">
        <v>40</v>
      </c>
      <c r="C56" s="10"/>
      <c r="D56" s="20" t="str">
        <f>'Beoordelaar 2'!C11</f>
        <v>SCORE:</v>
      </c>
      <c r="E56" s="84"/>
      <c r="F56" s="10"/>
      <c r="G56" s="21" t="str">
        <f>'Beoordelaar 2'!F11</f>
        <v>SCORE:</v>
      </c>
      <c r="H56" s="81"/>
      <c r="I56" s="10"/>
      <c r="J56" s="20" t="str">
        <f>'Beoordelaar 2'!I11</f>
        <v>SCORE:</v>
      </c>
      <c r="K56" s="81"/>
    </row>
    <row r="57" spans="1:11" ht="20.100000000000001" customHeight="1">
      <c r="A57" s="61"/>
      <c r="B57" s="17" t="s">
        <v>41</v>
      </c>
      <c r="C57" s="10"/>
      <c r="D57" s="20" t="str">
        <f>'Beoordelaar 3'!C11</f>
        <v>SCORE:</v>
      </c>
      <c r="E57" s="84"/>
      <c r="F57" s="10"/>
      <c r="G57" s="21" t="str">
        <f>'Beoordelaar 3'!F11</f>
        <v>SCORE:</v>
      </c>
      <c r="H57" s="81"/>
      <c r="I57" s="10"/>
      <c r="J57" s="20" t="str">
        <f>'Beoordelaar 3'!I11</f>
        <v>SCORE:</v>
      </c>
      <c r="K57" s="81"/>
    </row>
    <row r="58" spans="1:11" ht="20.100000000000001" customHeight="1">
      <c r="A58" s="61"/>
      <c r="B58" s="17" t="s">
        <v>42</v>
      </c>
      <c r="C58" s="10"/>
      <c r="D58" s="20" t="str">
        <f>'Beoordelaar 4'!C11</f>
        <v>SCORE:</v>
      </c>
      <c r="E58" s="84"/>
      <c r="F58" s="10"/>
      <c r="G58" s="21" t="str">
        <f>'Beoordelaar 4'!F11</f>
        <v>SCORE:</v>
      </c>
      <c r="H58" s="81"/>
      <c r="I58" s="10"/>
      <c r="J58" s="20" t="str">
        <f>'Beoordelaar 4'!I11</f>
        <v>SCORE:</v>
      </c>
      <c r="K58" s="81"/>
    </row>
    <row r="59" spans="1:11" ht="20.100000000000001" customHeight="1">
      <c r="A59" s="61"/>
      <c r="B59" s="17" t="s">
        <v>43</v>
      </c>
      <c r="C59" s="10"/>
      <c r="D59" s="20" t="str">
        <f>'Beoordelaar 5'!C11</f>
        <v>SCORE:</v>
      </c>
      <c r="E59" s="84"/>
      <c r="F59" s="10"/>
      <c r="G59" s="21" t="str">
        <f>'Beoordelaar 5'!F11</f>
        <v>SCORE:</v>
      </c>
      <c r="H59" s="81"/>
      <c r="I59" s="10"/>
      <c r="J59" s="20" t="str">
        <f>'Beoordelaar 5'!I11</f>
        <v>SCORE:</v>
      </c>
      <c r="K59" s="81"/>
    </row>
    <row r="60" spans="1:11" ht="20.100000000000001" customHeight="1">
      <c r="A60" s="61"/>
      <c r="B60" s="17" t="s">
        <v>44</v>
      </c>
      <c r="C60" s="10"/>
      <c r="D60" s="20" t="str">
        <f>'Beoordelaar 6'!C11</f>
        <v>SCORE:</v>
      </c>
      <c r="E60" s="84"/>
      <c r="F60" s="10"/>
      <c r="G60" s="20" t="str">
        <f>'Beoordelaar 6'!F11</f>
        <v>SCORE:</v>
      </c>
      <c r="H60" s="81"/>
      <c r="I60" s="10"/>
      <c r="J60" s="20" t="str">
        <f>'Beoordelaar 6'!I11</f>
        <v>SCORE:</v>
      </c>
      <c r="K60" s="81"/>
    </row>
    <row r="61" spans="1:11" ht="20.100000000000001" customHeight="1">
      <c r="A61" s="61"/>
      <c r="B61" s="17" t="s">
        <v>45</v>
      </c>
      <c r="C61" s="10"/>
      <c r="D61" s="20" t="str">
        <f>'Beoordelaar 7'!C11</f>
        <v>SCORE:</v>
      </c>
      <c r="E61" s="84"/>
      <c r="F61" s="10"/>
      <c r="G61" s="20" t="str">
        <f>'Beoordelaar 7'!F11</f>
        <v>SCORE:</v>
      </c>
      <c r="H61" s="81"/>
      <c r="I61" s="10"/>
      <c r="J61" s="20" t="str">
        <f>'Beoordelaar 7'!I11</f>
        <v>SCORE:</v>
      </c>
      <c r="K61" s="81"/>
    </row>
    <row r="62" spans="1:11" ht="20.100000000000001" customHeight="1">
      <c r="A62" s="61"/>
      <c r="B62" s="17" t="s">
        <v>46</v>
      </c>
      <c r="C62" s="10"/>
      <c r="D62" s="20" t="str">
        <f>'Beoordelaar 8'!C11</f>
        <v>SCORE:</v>
      </c>
      <c r="E62" s="84"/>
      <c r="F62" s="10"/>
      <c r="G62" s="20" t="str">
        <f>'Beoordelaar 8'!F11</f>
        <v>SCORE:</v>
      </c>
      <c r="H62" s="81"/>
      <c r="I62" s="10"/>
      <c r="J62" s="20" t="str">
        <f>'Beoordelaar 8'!I11</f>
        <v>SCORE:</v>
      </c>
      <c r="K62" s="81"/>
    </row>
    <row r="63" spans="1:11" ht="20.100000000000001" customHeight="1">
      <c r="A63" s="61"/>
      <c r="B63" s="17" t="s">
        <v>47</v>
      </c>
      <c r="C63" s="10"/>
      <c r="D63" s="20" t="str">
        <f>'Beoordelaar 9'!C11</f>
        <v>SCORE:</v>
      </c>
      <c r="E63" s="84"/>
      <c r="F63" s="10"/>
      <c r="G63" s="20" t="str">
        <f>'Beoordelaar 9'!F11</f>
        <v>SCORE:</v>
      </c>
      <c r="H63" s="81"/>
      <c r="I63" s="10"/>
      <c r="J63" s="20" t="str">
        <f>'Beoordelaar 9'!I11</f>
        <v>SCORE:</v>
      </c>
      <c r="K63" s="81"/>
    </row>
    <row r="64" spans="1:11" ht="20.100000000000001" customHeight="1">
      <c r="A64" s="61"/>
      <c r="B64" s="17" t="s">
        <v>48</v>
      </c>
      <c r="C64" s="10"/>
      <c r="D64" s="20" t="str">
        <f>'Beoordelaar 10'!C11</f>
        <v>SCORE:</v>
      </c>
      <c r="E64" s="84"/>
      <c r="F64" s="10"/>
      <c r="G64" s="20" t="str">
        <f>'Beoordelaar 10'!F11</f>
        <v>SCORE:</v>
      </c>
      <c r="H64" s="81"/>
      <c r="I64" s="10"/>
      <c r="J64" s="20" t="str">
        <f>'Beoordelaar 10'!I11</f>
        <v>SCORE:</v>
      </c>
      <c r="K64" s="81"/>
    </row>
    <row r="65" spans="1:11" ht="20.100000000000001" customHeight="1">
      <c r="A65" s="62"/>
      <c r="B65" s="17" t="s">
        <v>49</v>
      </c>
      <c r="C65" s="10"/>
      <c r="D65" s="20" t="str">
        <f>'Beoordelaar 11'!C11</f>
        <v>SCORE:</v>
      </c>
      <c r="E65" s="84"/>
      <c r="F65" s="10"/>
      <c r="G65" s="20" t="str">
        <f>'Beoordelaar 11'!F11</f>
        <v>SCORE:</v>
      </c>
      <c r="H65" s="81"/>
      <c r="I65" s="10"/>
      <c r="J65" s="20" t="str">
        <f>'Beoordelaar 11'!I11</f>
        <v>SCORE:</v>
      </c>
      <c r="K65" s="81"/>
    </row>
    <row r="66" spans="1:11" ht="20.100000000000001" customHeight="1">
      <c r="A66" s="72" t="s">
        <v>50</v>
      </c>
      <c r="B66" s="72"/>
      <c r="C66" s="10"/>
      <c r="D66" s="18" t="s">
        <v>15</v>
      </c>
      <c r="E66" s="84"/>
      <c r="F66" s="10"/>
      <c r="G66" s="18" t="s">
        <v>15</v>
      </c>
      <c r="H66" s="81"/>
      <c r="I66" s="10"/>
      <c r="J66" s="18" t="s">
        <v>15</v>
      </c>
      <c r="K66" s="81"/>
    </row>
    <row r="67" spans="1:11" ht="20.100000000000001" customHeight="1">
      <c r="A67" s="73"/>
      <c r="B67" s="73"/>
      <c r="C67" s="10"/>
      <c r="D67" s="24" t="str">
        <f>IF(D66="Uitmuntend","€ 10.000",IF(D66="Goed","€ 9.000",IF(D66="Voldoende","€ 0",IF(D66="Matig","-€ 20.000",IF(D66="Onvoldoende","UITSLUITING"," ")))))</f>
        <v xml:space="preserve"> </v>
      </c>
      <c r="E67" s="85"/>
      <c r="F67" s="10"/>
      <c r="G67" s="24" t="str">
        <f>IF(G66="Uitmuntend","€ 10.000",IF(G66="Goed","€ 9.000",IF(G66="Voldoende","€ 0",IF(G66="Matig","-€ 20.000",IF(G66="Onvoldoende","UITSLUITING"," ")))))</f>
        <v xml:space="preserve"> </v>
      </c>
      <c r="H67" s="82"/>
      <c r="I67" s="10"/>
      <c r="J67" s="24" t="str">
        <f>IF(J66="Uitmuntend","€ 10.000",IF(J66="Goed","€ 9.000",IF(J66="Voldoende","€ 0",IF(J66="Matig","-€ 20.000",IF(J66="Onvoldoende","UITSLUITING"," ")))))</f>
        <v xml:space="preserve"> </v>
      </c>
      <c r="K67" s="82"/>
    </row>
    <row r="68" spans="1:11" ht="20.100000000000001" customHeight="1">
      <c r="A68" s="60" t="str">
        <f>'Beoordelen kwaliteit'!A14:A14</f>
        <v xml:space="preserve">OPEN VRAAG 7.4  ONDERSTEUNING DOCENTEN </v>
      </c>
      <c r="B68" s="17" t="s">
        <v>38</v>
      </c>
      <c r="C68" s="10"/>
      <c r="D68" s="20" t="str">
        <f>'Beoordelaar 1'!C13</f>
        <v>SCORE:</v>
      </c>
      <c r="E68" s="83" t="s">
        <v>39</v>
      </c>
      <c r="F68" s="10"/>
      <c r="G68" s="21" t="str">
        <f>'Beoordelaar 1'!F13</f>
        <v>SCORE:</v>
      </c>
      <c r="H68" s="80" t="s">
        <v>39</v>
      </c>
      <c r="I68" s="10"/>
      <c r="J68" s="20" t="str">
        <f>'Beoordelaar 1'!I13</f>
        <v>SCORE:</v>
      </c>
      <c r="K68" s="80" t="s">
        <v>39</v>
      </c>
    </row>
    <row r="69" spans="1:11" ht="20.100000000000001" customHeight="1">
      <c r="A69" s="61"/>
      <c r="B69" s="17" t="s">
        <v>40</v>
      </c>
      <c r="C69" s="10"/>
      <c r="D69" s="20" t="str">
        <f>'Beoordelaar 2'!C13</f>
        <v>SCORE:</v>
      </c>
      <c r="E69" s="84"/>
      <c r="F69" s="10"/>
      <c r="G69" s="21" t="str">
        <f>'Beoordelaar 2'!F13</f>
        <v>SCORE:</v>
      </c>
      <c r="H69" s="81"/>
      <c r="I69" s="10"/>
      <c r="J69" s="20" t="str">
        <f>'Beoordelaar 2'!I13</f>
        <v>SCORE:</v>
      </c>
      <c r="K69" s="81"/>
    </row>
    <row r="70" spans="1:11" ht="20.100000000000001" customHeight="1">
      <c r="A70" s="61"/>
      <c r="B70" s="17" t="s">
        <v>41</v>
      </c>
      <c r="C70" s="10"/>
      <c r="D70" s="20" t="str">
        <f>'Beoordelaar 3'!C13</f>
        <v>SCORE:</v>
      </c>
      <c r="E70" s="84"/>
      <c r="F70" s="10"/>
      <c r="G70" s="21" t="str">
        <f>'Beoordelaar 3'!F13</f>
        <v>SCORE:</v>
      </c>
      <c r="H70" s="81"/>
      <c r="I70" s="10"/>
      <c r="J70" s="20" t="str">
        <f>'Beoordelaar 3'!I13</f>
        <v>SCORE:</v>
      </c>
      <c r="K70" s="81"/>
    </row>
    <row r="71" spans="1:11" ht="20.100000000000001" customHeight="1">
      <c r="A71" s="61"/>
      <c r="B71" s="17" t="s">
        <v>42</v>
      </c>
      <c r="C71" s="10"/>
      <c r="D71" s="20" t="str">
        <f>'Beoordelaar 4'!C13</f>
        <v>SCORE:</v>
      </c>
      <c r="E71" s="84"/>
      <c r="F71" s="10"/>
      <c r="G71" s="21" t="str">
        <f>'Beoordelaar 4'!F13</f>
        <v>SCORE:</v>
      </c>
      <c r="H71" s="81"/>
      <c r="I71" s="10"/>
      <c r="J71" s="20" t="str">
        <f>'Beoordelaar 4'!I13</f>
        <v>SCORE:</v>
      </c>
      <c r="K71" s="81"/>
    </row>
    <row r="72" spans="1:11" ht="20.100000000000001" customHeight="1">
      <c r="A72" s="61"/>
      <c r="B72" s="17" t="s">
        <v>43</v>
      </c>
      <c r="C72" s="10"/>
      <c r="D72" s="20" t="str">
        <f>'Beoordelaar 5'!C13</f>
        <v>SCORE:</v>
      </c>
      <c r="E72" s="84"/>
      <c r="F72" s="10"/>
      <c r="G72" s="21" t="str">
        <f>'Beoordelaar 5'!F13</f>
        <v>SCORE:</v>
      </c>
      <c r="H72" s="81"/>
      <c r="I72" s="10"/>
      <c r="J72" s="20" t="str">
        <f>'Beoordelaar 5'!I13</f>
        <v>SCORE:</v>
      </c>
      <c r="K72" s="81"/>
    </row>
    <row r="73" spans="1:11" ht="20.100000000000001" customHeight="1">
      <c r="A73" s="61"/>
      <c r="B73" s="17" t="s">
        <v>44</v>
      </c>
      <c r="C73" s="10"/>
      <c r="D73" s="20" t="str">
        <f>'Beoordelaar 6'!C13</f>
        <v>SCORE:</v>
      </c>
      <c r="E73" s="84"/>
      <c r="F73" s="10"/>
      <c r="G73" s="20" t="str">
        <f>'Beoordelaar 6'!F13</f>
        <v>SCORE:</v>
      </c>
      <c r="H73" s="81"/>
      <c r="I73" s="10"/>
      <c r="J73" s="20" t="str">
        <f>'Beoordelaar 6'!I13</f>
        <v>SCORE:</v>
      </c>
      <c r="K73" s="81"/>
    </row>
    <row r="74" spans="1:11" ht="20.100000000000001" customHeight="1">
      <c r="A74" s="61"/>
      <c r="B74" s="17" t="s">
        <v>45</v>
      </c>
      <c r="C74" s="10"/>
      <c r="D74" s="20" t="str">
        <f>'Beoordelaar 7'!C13</f>
        <v>SCORE:</v>
      </c>
      <c r="E74" s="84"/>
      <c r="F74" s="10"/>
      <c r="G74" s="20" t="str">
        <f>'Beoordelaar 7'!F13</f>
        <v>SCORE:</v>
      </c>
      <c r="H74" s="81"/>
      <c r="I74" s="10"/>
      <c r="J74" s="20" t="str">
        <f>'Beoordelaar 7'!I13</f>
        <v>SCORE:</v>
      </c>
      <c r="K74" s="81"/>
    </row>
    <row r="75" spans="1:11" ht="20.100000000000001" customHeight="1">
      <c r="A75" s="61"/>
      <c r="B75" s="17" t="s">
        <v>46</v>
      </c>
      <c r="C75" s="10"/>
      <c r="D75" s="20" t="str">
        <f>'Beoordelaar 8'!C13</f>
        <v>SCORE:</v>
      </c>
      <c r="E75" s="84"/>
      <c r="F75" s="10"/>
      <c r="G75" s="20" t="str">
        <f>'Beoordelaar 8'!F13</f>
        <v>SCORE:</v>
      </c>
      <c r="H75" s="81"/>
      <c r="I75" s="10"/>
      <c r="J75" s="20" t="str">
        <f>'Beoordelaar 8'!I13</f>
        <v>SCORE:</v>
      </c>
      <c r="K75" s="81"/>
    </row>
    <row r="76" spans="1:11" ht="20.100000000000001" customHeight="1">
      <c r="A76" s="61"/>
      <c r="B76" s="17" t="s">
        <v>47</v>
      </c>
      <c r="C76" s="10"/>
      <c r="D76" s="20" t="str">
        <f>'Beoordelaar 9'!C13</f>
        <v>SCORE:</v>
      </c>
      <c r="E76" s="84"/>
      <c r="F76" s="10"/>
      <c r="G76" s="20" t="str">
        <f>'Beoordelaar 9'!F13</f>
        <v>SCORE:</v>
      </c>
      <c r="H76" s="81"/>
      <c r="I76" s="10"/>
      <c r="J76" s="20" t="str">
        <f>'Beoordelaar 9'!I13</f>
        <v>SCORE:</v>
      </c>
      <c r="K76" s="81"/>
    </row>
    <row r="77" spans="1:11" ht="20.100000000000001" customHeight="1">
      <c r="A77" s="61"/>
      <c r="B77" s="17" t="s">
        <v>48</v>
      </c>
      <c r="C77" s="10"/>
      <c r="D77" s="20" t="str">
        <f>'Beoordelaar 10'!C13</f>
        <v>SCORE:</v>
      </c>
      <c r="E77" s="84"/>
      <c r="F77" s="10"/>
      <c r="G77" s="20" t="str">
        <f>'Beoordelaar 10'!F13</f>
        <v>SCORE:</v>
      </c>
      <c r="H77" s="81"/>
      <c r="I77" s="10"/>
      <c r="J77" s="20" t="str">
        <f>'Beoordelaar 10'!I13</f>
        <v>SCORE:</v>
      </c>
      <c r="K77" s="81"/>
    </row>
    <row r="78" spans="1:11" ht="20.100000000000001" customHeight="1">
      <c r="A78" s="62"/>
      <c r="B78" s="17" t="s">
        <v>49</v>
      </c>
      <c r="C78" s="10"/>
      <c r="D78" s="20" t="str">
        <f>'Beoordelaar 11'!C13</f>
        <v>SCORE:</v>
      </c>
      <c r="E78" s="84"/>
      <c r="F78" s="10"/>
      <c r="G78" s="20" t="str">
        <f>'Beoordelaar 11'!F13</f>
        <v>SCORE:</v>
      </c>
      <c r="H78" s="81"/>
      <c r="I78" s="10"/>
      <c r="J78" s="20" t="str">
        <f>'Beoordelaar 11'!I13</f>
        <v>SCORE:</v>
      </c>
      <c r="K78" s="81"/>
    </row>
    <row r="79" spans="1:11" ht="20.100000000000001" customHeight="1">
      <c r="A79" s="72" t="s">
        <v>50</v>
      </c>
      <c r="B79" s="72"/>
      <c r="C79" s="10"/>
      <c r="D79" s="18" t="s">
        <v>15</v>
      </c>
      <c r="E79" s="84"/>
      <c r="F79" s="10"/>
      <c r="G79" s="18" t="s">
        <v>15</v>
      </c>
      <c r="H79" s="81"/>
      <c r="I79" s="10"/>
      <c r="J79" s="18" t="s">
        <v>15</v>
      </c>
      <c r="K79" s="81"/>
    </row>
    <row r="80" spans="1:11" ht="20.100000000000001" customHeight="1">
      <c r="A80" s="73"/>
      <c r="B80" s="73"/>
      <c r="C80" s="10"/>
      <c r="D80" s="24" t="str">
        <f>IF(D79="Uitmuntend","€ 25.000",IF(D79="Goed","€ 22.500",IF(D79="Voldoende","€ 0",IF(D79="Matig","-€ 50.000",IF(D79="Onvoldoende","UITSLUITING"," ")))))</f>
        <v xml:space="preserve"> </v>
      </c>
      <c r="E80" s="85"/>
      <c r="F80" s="10"/>
      <c r="G80" s="24" t="str">
        <f>IF(G79="Uitmuntend","€ 25.000",IF(G79="Goed","€ 22.500",IF(G79="Voldoende","€ 0",IF(G79="Matig","-€ 50.000",IF(G79="Onvoldoende","UITSLUITING"," ")))))</f>
        <v xml:space="preserve"> </v>
      </c>
      <c r="H80" s="82"/>
      <c r="I80" s="10"/>
      <c r="J80" s="24" t="str">
        <f>IF(J79="Uitmuntend","€ 25.000",IF(J79="Goed","€ 22.500",IF(J79="Voldoende","€ 0",IF(J79="Matig","-€ 50.000",IF(J79="Onvoldoende","UITSLUITING"," ")))))</f>
        <v xml:space="preserve"> </v>
      </c>
      <c r="K80" s="82"/>
    </row>
    <row r="81" spans="1:11" ht="20.100000000000001" customHeight="1">
      <c r="A81" s="60" t="str">
        <f>'Beoordelen kwaliteit'!A16:A16</f>
        <v>OPEN VRAAG 7.5  UPDATES EN UPGRADES/FIRMWARE EN BEHOUD VEILIGHEID</v>
      </c>
      <c r="B81" s="17" t="s">
        <v>38</v>
      </c>
      <c r="C81" s="10"/>
      <c r="D81" s="20" t="str">
        <f>'Beoordelaar 1'!C15</f>
        <v>SCORE:</v>
      </c>
      <c r="E81" s="83" t="s">
        <v>39</v>
      </c>
      <c r="F81" s="10"/>
      <c r="G81" s="21" t="str">
        <f>'Beoordelaar 1'!F15</f>
        <v>SCORE:</v>
      </c>
      <c r="H81" s="80" t="s">
        <v>39</v>
      </c>
      <c r="I81" s="10"/>
      <c r="J81" s="20" t="str">
        <f>'Beoordelaar 1'!I15</f>
        <v>SCORE:</v>
      </c>
      <c r="K81" s="80" t="s">
        <v>39</v>
      </c>
    </row>
    <row r="82" spans="1:11" ht="20.100000000000001" customHeight="1">
      <c r="A82" s="61"/>
      <c r="B82" s="17" t="s">
        <v>40</v>
      </c>
      <c r="C82" s="10"/>
      <c r="D82" s="20" t="str">
        <f>'Beoordelaar 2'!C15</f>
        <v>SCORE:</v>
      </c>
      <c r="E82" s="84"/>
      <c r="F82" s="10"/>
      <c r="G82" s="21" t="str">
        <f>'Beoordelaar 2'!F15</f>
        <v>SCORE:</v>
      </c>
      <c r="H82" s="81"/>
      <c r="I82" s="10"/>
      <c r="J82" s="20" t="str">
        <f>'Beoordelaar 2'!I15</f>
        <v>SCORE:</v>
      </c>
      <c r="K82" s="81"/>
    </row>
    <row r="83" spans="1:11" ht="20.100000000000001" customHeight="1">
      <c r="A83" s="61"/>
      <c r="B83" s="17" t="s">
        <v>41</v>
      </c>
      <c r="C83" s="10"/>
      <c r="D83" s="20" t="str">
        <f>'Beoordelaar 3'!C15</f>
        <v>SCORE:</v>
      </c>
      <c r="E83" s="84"/>
      <c r="F83" s="10"/>
      <c r="G83" s="21" t="str">
        <f>'Beoordelaar 3'!F15</f>
        <v>SCORE:</v>
      </c>
      <c r="H83" s="81"/>
      <c r="I83" s="10"/>
      <c r="J83" s="20" t="str">
        <f>'Beoordelaar 3'!I15</f>
        <v>SCORE:</v>
      </c>
      <c r="K83" s="81"/>
    </row>
    <row r="84" spans="1:11" ht="20.100000000000001" customHeight="1">
      <c r="A84" s="61"/>
      <c r="B84" s="17" t="s">
        <v>42</v>
      </c>
      <c r="C84" s="10"/>
      <c r="D84" s="20" t="str">
        <f>'Beoordelaar 4'!C15</f>
        <v>SCORE:</v>
      </c>
      <c r="E84" s="84"/>
      <c r="F84" s="10"/>
      <c r="G84" s="21" t="str">
        <f>'Beoordelaar 4'!F15</f>
        <v>SCORE:</v>
      </c>
      <c r="H84" s="81"/>
      <c r="I84" s="10"/>
      <c r="J84" s="20" t="str">
        <f>'Beoordelaar 4'!I15</f>
        <v>SCORE:</v>
      </c>
      <c r="K84" s="81"/>
    </row>
    <row r="85" spans="1:11" ht="20.100000000000001" customHeight="1">
      <c r="A85" s="61"/>
      <c r="B85" s="17" t="s">
        <v>43</v>
      </c>
      <c r="C85" s="10"/>
      <c r="D85" s="20" t="str">
        <f>'Beoordelaar 5'!C15</f>
        <v>SCORE:</v>
      </c>
      <c r="E85" s="84"/>
      <c r="F85" s="10"/>
      <c r="G85" s="21" t="str">
        <f>'Beoordelaar 5'!F15</f>
        <v>SCORE:</v>
      </c>
      <c r="H85" s="81"/>
      <c r="I85" s="10"/>
      <c r="J85" s="20" t="str">
        <f>'Beoordelaar 5'!I15</f>
        <v>SCORE:</v>
      </c>
      <c r="K85" s="81"/>
    </row>
    <row r="86" spans="1:11" ht="20.100000000000001" customHeight="1">
      <c r="A86" s="61"/>
      <c r="B86" s="17" t="s">
        <v>44</v>
      </c>
      <c r="C86" s="10"/>
      <c r="D86" s="20" t="str">
        <f>'Beoordelaar 6'!C15</f>
        <v>SCORE:</v>
      </c>
      <c r="E86" s="84"/>
      <c r="F86" s="10"/>
      <c r="G86" s="20" t="str">
        <f>'Beoordelaar 6'!F15</f>
        <v>SCORE:</v>
      </c>
      <c r="H86" s="81"/>
      <c r="I86" s="10"/>
      <c r="J86" s="20" t="str">
        <f>'Beoordelaar 6'!I15</f>
        <v>SCORE:</v>
      </c>
      <c r="K86" s="81"/>
    </row>
    <row r="87" spans="1:11" ht="20.100000000000001" customHeight="1">
      <c r="A87" s="61"/>
      <c r="B87" s="17" t="s">
        <v>45</v>
      </c>
      <c r="C87" s="10"/>
      <c r="D87" s="20" t="str">
        <f>'Beoordelaar 7'!C15</f>
        <v>SCORE:</v>
      </c>
      <c r="E87" s="84"/>
      <c r="F87" s="10"/>
      <c r="G87" s="20" t="str">
        <f>'Beoordelaar 7'!F15</f>
        <v>SCORE:</v>
      </c>
      <c r="H87" s="81"/>
      <c r="I87" s="10"/>
      <c r="J87" s="20" t="str">
        <f>'Beoordelaar 7'!I15</f>
        <v>SCORE:</v>
      </c>
      <c r="K87" s="81"/>
    </row>
    <row r="88" spans="1:11" ht="20.100000000000001" customHeight="1">
      <c r="A88" s="61"/>
      <c r="B88" s="17" t="s">
        <v>46</v>
      </c>
      <c r="C88" s="10"/>
      <c r="D88" s="20" t="str">
        <f>'Beoordelaar 8'!C15</f>
        <v>SCORE:</v>
      </c>
      <c r="E88" s="84"/>
      <c r="F88" s="10"/>
      <c r="G88" s="20" t="str">
        <f>'Beoordelaar 8'!F15</f>
        <v>SCORE:</v>
      </c>
      <c r="H88" s="81"/>
      <c r="I88" s="10"/>
      <c r="J88" s="20" t="str">
        <f>'Beoordelaar 8'!I15</f>
        <v>SCORE:</v>
      </c>
      <c r="K88" s="81"/>
    </row>
    <row r="89" spans="1:11" ht="20.100000000000001" customHeight="1">
      <c r="A89" s="61"/>
      <c r="B89" s="17" t="s">
        <v>47</v>
      </c>
      <c r="C89" s="10"/>
      <c r="D89" s="20" t="str">
        <f>'Beoordelaar 9'!C15</f>
        <v>SCORE:</v>
      </c>
      <c r="E89" s="84"/>
      <c r="F89" s="10"/>
      <c r="G89" s="20" t="str">
        <f>'Beoordelaar 9'!F15</f>
        <v>SCORE:</v>
      </c>
      <c r="H89" s="81"/>
      <c r="I89" s="10"/>
      <c r="J89" s="20" t="str">
        <f>'Beoordelaar 9'!I15</f>
        <v>SCORE:</v>
      </c>
      <c r="K89" s="81"/>
    </row>
    <row r="90" spans="1:11" ht="20.100000000000001" customHeight="1">
      <c r="A90" s="61"/>
      <c r="B90" s="17" t="s">
        <v>48</v>
      </c>
      <c r="C90" s="10"/>
      <c r="D90" s="20" t="str">
        <f>'Beoordelaar 10'!C15</f>
        <v>SCORE:</v>
      </c>
      <c r="E90" s="84"/>
      <c r="F90" s="10"/>
      <c r="G90" s="20" t="str">
        <f>'Beoordelaar 10'!F15</f>
        <v>SCORE:</v>
      </c>
      <c r="H90" s="81"/>
      <c r="I90" s="10"/>
      <c r="J90" s="20" t="str">
        <f>'Beoordelaar 10'!I15</f>
        <v>SCORE:</v>
      </c>
      <c r="K90" s="81"/>
    </row>
    <row r="91" spans="1:11" ht="20.100000000000001" customHeight="1">
      <c r="A91" s="62"/>
      <c r="B91" s="17" t="s">
        <v>49</v>
      </c>
      <c r="C91" s="10"/>
      <c r="D91" s="20" t="str">
        <f>'Beoordelaar 11'!C15</f>
        <v>SCORE:</v>
      </c>
      <c r="E91" s="84"/>
      <c r="F91" s="10"/>
      <c r="G91" s="20" t="str">
        <f>'Beoordelaar 11'!F15</f>
        <v>SCORE:</v>
      </c>
      <c r="H91" s="81"/>
      <c r="I91" s="10"/>
      <c r="J91" s="20" t="str">
        <f>'Beoordelaar 11'!I15</f>
        <v>SCORE:</v>
      </c>
      <c r="K91" s="81"/>
    </row>
    <row r="92" spans="1:11" ht="20.100000000000001" customHeight="1">
      <c r="A92" s="72" t="s">
        <v>50</v>
      </c>
      <c r="B92" s="72"/>
      <c r="C92" s="10"/>
      <c r="D92" s="18" t="s">
        <v>15</v>
      </c>
      <c r="E92" s="84"/>
      <c r="F92" s="10"/>
      <c r="G92" s="18" t="s">
        <v>15</v>
      </c>
      <c r="H92" s="81"/>
      <c r="I92" s="10"/>
      <c r="J92" s="18" t="s">
        <v>15</v>
      </c>
      <c r="K92" s="81"/>
    </row>
    <row r="93" spans="1:11" ht="20.100000000000001" customHeight="1">
      <c r="A93" s="73"/>
      <c r="B93" s="73"/>
      <c r="C93" s="10"/>
      <c r="D93" s="24" t="str">
        <f>IF(D92="Uitmuntend","€ 15.000",IF(D92="Goed","€ 13.500",IF(D92="Voldoende","€ 0",IF(D92="Matig","-€ 30.000",IF(D92="Onvoldoende","UITSLUITING"," ")))))</f>
        <v xml:space="preserve"> </v>
      </c>
      <c r="E93" s="85"/>
      <c r="F93" s="10"/>
      <c r="G93" s="24" t="str">
        <f>IF(G92="Uitmuntend","€ 15.000",IF(G92="Goed","€ 13.500",IF(G92="Voldoende","€ 0",IF(G92="Matig","-€ 30.000",IF(G92="Onvoldoende","UITSLUITING"," ")))))</f>
        <v xml:space="preserve"> </v>
      </c>
      <c r="H93" s="82"/>
      <c r="I93" s="10"/>
      <c r="J93" s="24" t="str">
        <f>IF(J92="Uitmuntend","€ 15.000",IF(J92="Goed","€ 13.500",IF(J92="Voldoende","€ 0",IF(J92="Matig","-€ 30.000",IF(J92="Onvoldoende","UITSLUITING"," ")))))</f>
        <v xml:space="preserve"> </v>
      </c>
      <c r="K93" s="82"/>
    </row>
    <row r="94" spans="1:11" ht="20.100000000000001" customHeight="1">
      <c r="A94" s="60" t="str">
        <f>'Beoordelen kwaliteit'!A18:A18</f>
        <v>OPEN VRAAG 7.6  MARKTONTWIKKELINGEN</v>
      </c>
      <c r="B94" s="37" t="s">
        <v>38</v>
      </c>
      <c r="C94" s="38"/>
      <c r="D94" s="20" t="str">
        <f>'Beoordelaar 1'!C17</f>
        <v>SCORE:</v>
      </c>
      <c r="E94" s="63" t="s">
        <v>39</v>
      </c>
      <c r="F94" s="39"/>
      <c r="G94" s="20" t="str">
        <f>'Beoordelaar 1'!F17</f>
        <v>SCORE:</v>
      </c>
      <c r="H94" s="63" t="s">
        <v>39</v>
      </c>
      <c r="I94" s="38"/>
      <c r="J94" s="20" t="str">
        <f>'Beoordelaar 1'!I17</f>
        <v>SCORE:</v>
      </c>
      <c r="K94" s="63" t="s">
        <v>39</v>
      </c>
    </row>
    <row r="95" spans="1:11" ht="20.100000000000001" customHeight="1">
      <c r="A95" s="61"/>
      <c r="B95" s="40" t="s">
        <v>40</v>
      </c>
      <c r="C95" s="38"/>
      <c r="D95" s="20" t="str">
        <f>'Beoordelaar 2'!C17</f>
        <v>SCORE:</v>
      </c>
      <c r="E95" s="64"/>
      <c r="F95" s="39"/>
      <c r="G95" s="20" t="str">
        <f>'Beoordelaar 2'!F17</f>
        <v>SCORE:</v>
      </c>
      <c r="H95" s="64"/>
      <c r="I95" s="38"/>
      <c r="J95" s="20" t="str">
        <f>'Beoordelaar 2'!I17</f>
        <v>SCORE:</v>
      </c>
      <c r="K95" s="64"/>
    </row>
    <row r="96" spans="1:11" ht="20.100000000000001" customHeight="1">
      <c r="A96" s="61"/>
      <c r="B96" s="40" t="s">
        <v>41</v>
      </c>
      <c r="C96" s="38"/>
      <c r="D96" s="20" t="str">
        <f>'Beoordelaar 3'!C17</f>
        <v>SCORE:</v>
      </c>
      <c r="E96" s="64"/>
      <c r="F96" s="39"/>
      <c r="G96" s="20" t="str">
        <f>'Beoordelaar 3'!F17</f>
        <v>SCORE:</v>
      </c>
      <c r="H96" s="64"/>
      <c r="I96" s="38"/>
      <c r="J96" s="20" t="str">
        <f>'Beoordelaar 3'!I17</f>
        <v>SCORE:</v>
      </c>
      <c r="K96" s="64"/>
    </row>
    <row r="97" spans="1:11" ht="20.100000000000001" customHeight="1">
      <c r="A97" s="61"/>
      <c r="B97" s="40" t="s">
        <v>42</v>
      </c>
      <c r="C97" s="38"/>
      <c r="D97" s="20" t="str">
        <f>'Beoordelaar 4'!C17</f>
        <v>SCORE:</v>
      </c>
      <c r="E97" s="64"/>
      <c r="F97" s="39"/>
      <c r="G97" s="20" t="str">
        <f>'Beoordelaar 4'!F17</f>
        <v>SCORE:</v>
      </c>
      <c r="H97" s="64"/>
      <c r="I97" s="38"/>
      <c r="J97" s="20" t="str">
        <f>'Beoordelaar 4'!I17</f>
        <v>SCORE:</v>
      </c>
      <c r="K97" s="64"/>
    </row>
    <row r="98" spans="1:11" ht="20.100000000000001" customHeight="1">
      <c r="A98" s="61"/>
      <c r="B98" s="40" t="s">
        <v>43</v>
      </c>
      <c r="C98" s="38"/>
      <c r="D98" s="20" t="str">
        <f>'Beoordelaar 5'!C17</f>
        <v>SCORE:</v>
      </c>
      <c r="E98" s="64"/>
      <c r="F98" s="39"/>
      <c r="G98" s="20" t="str">
        <f>'Beoordelaar 5'!F17</f>
        <v>SCORE:</v>
      </c>
      <c r="H98" s="64"/>
      <c r="I98" s="38"/>
      <c r="J98" s="20" t="str">
        <f>'Beoordelaar 5'!I17</f>
        <v>SCORE:</v>
      </c>
      <c r="K98" s="64"/>
    </row>
    <row r="99" spans="1:11" ht="20.100000000000001" customHeight="1">
      <c r="A99" s="61"/>
      <c r="B99" s="17" t="s">
        <v>44</v>
      </c>
      <c r="C99" s="38"/>
      <c r="D99" s="20" t="str">
        <f>'Beoordelaar 6'!C17</f>
        <v>SCORE:</v>
      </c>
      <c r="E99" s="64"/>
      <c r="F99" s="39"/>
      <c r="G99" s="20" t="str">
        <f>'Beoordelaar 6'!F17</f>
        <v>SCORE:</v>
      </c>
      <c r="H99" s="64"/>
      <c r="I99" s="38"/>
      <c r="J99" s="20" t="str">
        <f>'Beoordelaar 6'!I17</f>
        <v>SCORE:</v>
      </c>
      <c r="K99" s="64"/>
    </row>
    <row r="100" spans="1:11" ht="20.100000000000001" customHeight="1">
      <c r="A100" s="61"/>
      <c r="B100" s="17" t="s">
        <v>45</v>
      </c>
      <c r="C100" s="38"/>
      <c r="D100" s="20" t="str">
        <f>'Beoordelaar 7'!C17</f>
        <v>SCORE:</v>
      </c>
      <c r="E100" s="64"/>
      <c r="F100" s="39"/>
      <c r="G100" s="20" t="str">
        <f>'Beoordelaar 7'!F17</f>
        <v>SCORE:</v>
      </c>
      <c r="H100" s="64"/>
      <c r="I100" s="38"/>
      <c r="J100" s="20" t="str">
        <f>'Beoordelaar 7'!I17</f>
        <v>SCORE:</v>
      </c>
      <c r="K100" s="64"/>
    </row>
    <row r="101" spans="1:11" ht="20.100000000000001" customHeight="1">
      <c r="A101" s="61"/>
      <c r="B101" s="17" t="s">
        <v>46</v>
      </c>
      <c r="C101" s="38"/>
      <c r="D101" s="20" t="str">
        <f>'Beoordelaar 8'!C17</f>
        <v>SCORE:</v>
      </c>
      <c r="E101" s="64"/>
      <c r="F101" s="39"/>
      <c r="G101" s="20" t="str">
        <f>'Beoordelaar 8'!F17</f>
        <v>SCORE:</v>
      </c>
      <c r="H101" s="64"/>
      <c r="I101" s="38"/>
      <c r="J101" s="20" t="str">
        <f>'Beoordelaar 8'!I17</f>
        <v>SCORE:</v>
      </c>
      <c r="K101" s="64"/>
    </row>
    <row r="102" spans="1:11" ht="20.100000000000001" customHeight="1">
      <c r="A102" s="61"/>
      <c r="B102" s="17" t="s">
        <v>47</v>
      </c>
      <c r="C102" s="38"/>
      <c r="D102" s="20" t="str">
        <f>'Beoordelaar 9'!C17</f>
        <v>SCORE:</v>
      </c>
      <c r="E102" s="64"/>
      <c r="F102" s="39"/>
      <c r="G102" s="20" t="str">
        <f>'Beoordelaar 9'!F17</f>
        <v>SCORE:</v>
      </c>
      <c r="H102" s="64"/>
      <c r="I102" s="38"/>
      <c r="J102" s="20" t="str">
        <f>'Beoordelaar 9'!I17</f>
        <v>SCORE:</v>
      </c>
      <c r="K102" s="64"/>
    </row>
    <row r="103" spans="1:11" ht="20.100000000000001" customHeight="1">
      <c r="A103" s="61"/>
      <c r="B103" s="17" t="s">
        <v>48</v>
      </c>
      <c r="C103" s="38"/>
      <c r="D103" s="20" t="str">
        <f>'Beoordelaar 10'!C17</f>
        <v>SCORE:</v>
      </c>
      <c r="E103" s="64"/>
      <c r="F103" s="39"/>
      <c r="G103" s="20" t="str">
        <f>'Beoordelaar 10'!F17</f>
        <v>SCORE:</v>
      </c>
      <c r="H103" s="64"/>
      <c r="I103" s="38"/>
      <c r="J103" s="20" t="str">
        <f>'Beoordelaar 10'!I17</f>
        <v>SCORE:</v>
      </c>
      <c r="K103" s="64"/>
    </row>
    <row r="104" spans="1:11" ht="20.100000000000001" customHeight="1">
      <c r="A104" s="62"/>
      <c r="B104" s="17" t="s">
        <v>49</v>
      </c>
      <c r="C104" s="38"/>
      <c r="D104" s="20" t="str">
        <f>'Beoordelaar 11'!C17</f>
        <v>SCORE:</v>
      </c>
      <c r="E104" s="64"/>
      <c r="F104" s="39"/>
      <c r="G104" s="20" t="str">
        <f>'Beoordelaar 11'!F17</f>
        <v>SCORE:</v>
      </c>
      <c r="H104" s="64"/>
      <c r="I104" s="38"/>
      <c r="J104" s="20" t="str">
        <f>'Beoordelaar 11'!I17</f>
        <v>SCORE:</v>
      </c>
      <c r="K104" s="64"/>
    </row>
    <row r="105" spans="1:11" ht="20.100000000000001" customHeight="1">
      <c r="A105" s="70" t="s">
        <v>50</v>
      </c>
      <c r="B105" s="71"/>
      <c r="C105" s="38"/>
      <c r="D105" s="18" t="s">
        <v>15</v>
      </c>
      <c r="E105" s="64"/>
      <c r="F105" s="39"/>
      <c r="G105" s="18" t="s">
        <v>15</v>
      </c>
      <c r="H105" s="64"/>
      <c r="I105" s="38"/>
      <c r="J105" s="18" t="s">
        <v>15</v>
      </c>
      <c r="K105" s="64"/>
    </row>
    <row r="106" spans="1:11" ht="20.100000000000001" customHeight="1">
      <c r="A106" s="68"/>
      <c r="B106" s="69"/>
      <c r="C106" s="38"/>
      <c r="D106" s="24" t="str">
        <f>IF(D105="Uitmuntend","€ 15.000",IF(D105="Goed","€ 13.500",IF(D105="Voldoende","€ 0",IF(D105="Matig","-€ 30.000",IF(D105="Onvoldoende","UITSLUITING"," ")))))</f>
        <v xml:space="preserve"> </v>
      </c>
      <c r="E106" s="65"/>
      <c r="F106" s="39"/>
      <c r="G106" s="24" t="str">
        <f>IF(G105="Uitmuntend","€ 15.000",IF(G105="Goed","€ 13.500",IF(G105="Voldoende","€ 0",IF(G105="Matig","-€ 30.000",IF(G105="Onvoldoende","UITSLUITING"," ")))))</f>
        <v xml:space="preserve"> </v>
      </c>
      <c r="H106" s="65"/>
      <c r="I106" s="38"/>
      <c r="J106" s="24" t="str">
        <f>IF(J105="Uitmuntend","€ 15.000",IF(J105="Goed","€ 13.500",IF(J105="Voldoende","€ 0",IF(J105="Matig","-€ 30.000",IF(J105="Onvoldoende","UITSLUITING"," ")))))</f>
        <v xml:space="preserve"> </v>
      </c>
      <c r="K106" s="65"/>
    </row>
    <row r="107" spans="1:11" s="8" customFormat="1" ht="30" customHeight="1">
      <c r="A107" s="66" t="s">
        <v>51</v>
      </c>
      <c r="B107" s="67"/>
      <c r="C107" s="11"/>
      <c r="D107" s="22" t="e">
        <f>D15+D28+D41+D54+D67+D80+D93+D106</f>
        <v>#VALUE!</v>
      </c>
      <c r="E107" s="23"/>
      <c r="F107" s="11"/>
      <c r="G107" s="22" t="e">
        <f>G15+G28+G41+G54+G67+G80+G93+G106</f>
        <v>#VALUE!</v>
      </c>
      <c r="H107" s="22"/>
      <c r="I107" s="11"/>
      <c r="J107" s="22" t="e">
        <f>J15+J28+J41+J54+J67+J80+J93+G106</f>
        <v>#VALUE!</v>
      </c>
      <c r="K107" s="22"/>
    </row>
  </sheetData>
  <sheetProtection algorithmName="SHA-512" hashValue="bP9ftx+5F5VuXBG2FeO7Tfr5cRMghIVE4Dnyw7vESRFb2xkxVYJP0LE+S3PqeVCmSLWJeD9Tb9aad0Jpe/f+oQ==" saltValue="SE58JWZXwc8FQSH6c907Uw==" spinCount="100000" sheet="1" objects="1" scenarios="1"/>
  <mergeCells count="51">
    <mergeCell ref="E81:E93"/>
    <mergeCell ref="H81:H93"/>
    <mergeCell ref="K81:K93"/>
    <mergeCell ref="A92:B92"/>
    <mergeCell ref="A93:B93"/>
    <mergeCell ref="A81:A91"/>
    <mergeCell ref="K68:K80"/>
    <mergeCell ref="K3:K15"/>
    <mergeCell ref="K16:K28"/>
    <mergeCell ref="K29:K41"/>
    <mergeCell ref="K42:K54"/>
    <mergeCell ref="K55:K67"/>
    <mergeCell ref="E29:E41"/>
    <mergeCell ref="E42:E54"/>
    <mergeCell ref="E55:E67"/>
    <mergeCell ref="E68:E80"/>
    <mergeCell ref="H29:H41"/>
    <mergeCell ref="H42:H54"/>
    <mergeCell ref="A1:K1"/>
    <mergeCell ref="A2:B2"/>
    <mergeCell ref="A14:B14"/>
    <mergeCell ref="H3:H15"/>
    <mergeCell ref="H16:H28"/>
    <mergeCell ref="E3:E15"/>
    <mergeCell ref="E16:E28"/>
    <mergeCell ref="A27:B27"/>
    <mergeCell ref="A28:B28"/>
    <mergeCell ref="A15:B15"/>
    <mergeCell ref="A3:A13"/>
    <mergeCell ref="A16:A26"/>
    <mergeCell ref="K94:K106"/>
    <mergeCell ref="A107:B107"/>
    <mergeCell ref="A106:B106"/>
    <mergeCell ref="A105:B105"/>
    <mergeCell ref="A94:A104"/>
    <mergeCell ref="A29:A39"/>
    <mergeCell ref="A42:A52"/>
    <mergeCell ref="A55:A65"/>
    <mergeCell ref="E94:E106"/>
    <mergeCell ref="H94:H106"/>
    <mergeCell ref="A40:B40"/>
    <mergeCell ref="A41:B41"/>
    <mergeCell ref="A53:B53"/>
    <mergeCell ref="A54:B54"/>
    <mergeCell ref="A66:B66"/>
    <mergeCell ref="A67:B67"/>
    <mergeCell ref="A79:B79"/>
    <mergeCell ref="A80:B80"/>
    <mergeCell ref="A68:A78"/>
    <mergeCell ref="H55:H67"/>
    <mergeCell ref="H68:H80"/>
  </mergeCells>
  <dataValidations count="1">
    <dataValidation type="list" errorStyle="warning" allowBlank="1" showErrorMessage="1" sqref="J14 J27 D14 D27 D40 G14 G27 G40 J40 D53 G53 J53 J66 G66 D66 D79 G79 J79 D92 G92 J92 D105 G105 J105" xr:uid="{00000000-0002-0000-0400-000000000000}">
      <formula1>SCORE</formula1>
    </dataValidation>
  </dataValidation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8" tint="0.59999389629810485"/>
    <pageSetUpPr fitToPage="1"/>
  </sheetPr>
  <dimension ref="A1:K18"/>
  <sheetViews>
    <sheetView showGridLines="0" zoomScaleNormal="100" zoomScalePageLayoutView="85" workbookViewId="0">
      <pane xSplit="1" ySplit="1" topLeftCell="B14" activePane="bottomRight" state="frozen"/>
      <selection pane="bottomRight" activeCell="C4" sqref="C4:D4"/>
      <selection pane="bottomLeft" activeCell="A2" sqref="A2"/>
      <selection pane="topRight" activeCell="B1" sqref="B1"/>
    </sheetView>
  </sheetViews>
  <sheetFormatPr defaultColWidth="8.85546875" defaultRowHeight="12.95"/>
  <cols>
    <col min="1" max="1" width="90.85546875" style="1" customWidth="1"/>
    <col min="2" max="2" width="2.85546875" style="5" customWidth="1"/>
    <col min="3" max="3" width="25.85546875" style="4" customWidth="1"/>
    <col min="4" max="4" width="3.85546875" style="4" customWidth="1"/>
    <col min="5" max="5" width="2.85546875" style="4" customWidth="1"/>
    <col min="6" max="6" width="25.85546875" style="4" customWidth="1"/>
    <col min="7" max="7" width="3.85546875" style="4" customWidth="1"/>
    <col min="8" max="8" width="2.85546875" style="4" customWidth="1"/>
    <col min="9" max="9" width="25.85546875" style="1" customWidth="1"/>
    <col min="10" max="10" width="3.85546875" style="1" customWidth="1"/>
    <col min="11" max="11" width="11.7109375" style="1" bestFit="1" customWidth="1"/>
    <col min="12" max="16384" width="8.85546875" style="1"/>
  </cols>
  <sheetData>
    <row r="1" spans="1:11" ht="90.95" customHeight="1">
      <c r="A1" s="15" t="s">
        <v>21</v>
      </c>
      <c r="B1" s="9"/>
      <c r="C1" s="55" t="s">
        <v>22</v>
      </c>
      <c r="D1" s="54"/>
      <c r="E1" s="9"/>
      <c r="F1" s="53" t="s">
        <v>23</v>
      </c>
      <c r="G1" s="54"/>
      <c r="H1" s="9"/>
      <c r="I1" s="53" t="s">
        <v>24</v>
      </c>
      <c r="J1" s="54"/>
      <c r="K1" s="3"/>
    </row>
    <row r="2" spans="1:11" ht="39.950000000000003" customHeight="1">
      <c r="A2" s="29" t="str">
        <f>'Beoordelen kwaliteit'!A3</f>
        <v>OPEN VRAAG 7.1	 PROJECTAANPAK TOTALE LEVERING</v>
      </c>
      <c r="B2" s="6"/>
      <c r="C2" s="32"/>
      <c r="D2" s="33"/>
      <c r="E2" s="6"/>
      <c r="F2" s="32"/>
      <c r="G2" s="33"/>
      <c r="H2" s="6"/>
      <c r="I2" s="32"/>
      <c r="J2" s="33"/>
    </row>
    <row r="3" spans="1:11" ht="35.1" customHeight="1">
      <c r="A3" s="13" t="str">
        <f>'Beoordelen kwaliteit'!A4</f>
        <v>1. Plan van aanpak</v>
      </c>
      <c r="B3" s="7"/>
      <c r="C3" s="47" t="s">
        <v>15</v>
      </c>
      <c r="D3" s="48"/>
      <c r="E3" s="12"/>
      <c r="F3" s="47" t="s">
        <v>15</v>
      </c>
      <c r="G3" s="48"/>
      <c r="H3" s="12"/>
      <c r="I3" s="47" t="s">
        <v>15</v>
      </c>
      <c r="J3" s="48"/>
    </row>
    <row r="4" spans="1:11" ht="159.94999999999999" customHeight="1">
      <c r="A4" s="31" t="str">
        <f>'Beoordelen kwaliteit'!A5:A5</f>
        <v xml:space="preserve">Zie bijlage 7a 'kwaliteit'. </v>
      </c>
      <c r="B4" s="7"/>
      <c r="C4" s="51" t="s">
        <v>25</v>
      </c>
      <c r="D4" s="52"/>
      <c r="E4" s="12"/>
      <c r="F4" s="51" t="s">
        <v>25</v>
      </c>
      <c r="G4" s="52"/>
      <c r="H4" s="12"/>
      <c r="I4" s="51" t="s">
        <v>25</v>
      </c>
      <c r="J4" s="52"/>
    </row>
    <row r="5" spans="1:11" ht="35.1" customHeight="1">
      <c r="A5" s="13" t="str">
        <f>'Beoordelen kwaliteit'!A6:A6</f>
        <v xml:space="preserve">2. Gespecificeerde offerte </v>
      </c>
      <c r="B5" s="7"/>
      <c r="C5" s="47" t="s">
        <v>15</v>
      </c>
      <c r="D5" s="48"/>
      <c r="E5" s="12"/>
      <c r="F5" s="47" t="s">
        <v>15</v>
      </c>
      <c r="G5" s="48"/>
      <c r="H5" s="12"/>
      <c r="I5" s="47" t="s">
        <v>15</v>
      </c>
      <c r="J5" s="48"/>
    </row>
    <row r="6" spans="1:11" ht="159.94999999999999" customHeight="1">
      <c r="A6" s="31" t="str">
        <f>'Beoordelen kwaliteit'!A7:A7</f>
        <v xml:space="preserve">Zie bijlage 7a 'kwaliteit'. </v>
      </c>
      <c r="B6" s="7"/>
      <c r="C6" s="56" t="s">
        <v>25</v>
      </c>
      <c r="D6" s="52"/>
      <c r="E6" s="12"/>
      <c r="F6" s="51" t="s">
        <v>25</v>
      </c>
      <c r="G6" s="52"/>
      <c r="H6" s="12"/>
      <c r="I6" s="51" t="s">
        <v>25</v>
      </c>
      <c r="J6" s="52"/>
    </row>
    <row r="7" spans="1:11" ht="35.1" customHeight="1">
      <c r="A7" s="13" t="str">
        <f>'Beoordelen kwaliteit'!A8:A8</f>
        <v xml:space="preserve">3. Meerwaarde </v>
      </c>
      <c r="B7" s="7"/>
      <c r="C7" s="47" t="s">
        <v>15</v>
      </c>
      <c r="D7" s="48"/>
      <c r="E7" s="12"/>
      <c r="F7" s="47" t="s">
        <v>15</v>
      </c>
      <c r="G7" s="48"/>
      <c r="H7" s="12"/>
      <c r="I7" s="47" t="s">
        <v>15</v>
      </c>
      <c r="J7" s="48"/>
    </row>
    <row r="8" spans="1:11" ht="159.94999999999999" customHeight="1">
      <c r="A8" s="31" t="str">
        <f>'Beoordelen kwaliteit'!A9:A9</f>
        <v xml:space="preserve">Zie bijlage 7a 'kwaliteit'. </v>
      </c>
      <c r="B8" s="7"/>
      <c r="C8" s="56" t="s">
        <v>25</v>
      </c>
      <c r="D8" s="52"/>
      <c r="E8" s="12"/>
      <c r="F8" s="51" t="s">
        <v>25</v>
      </c>
      <c r="G8" s="52"/>
      <c r="H8" s="12"/>
      <c r="I8" s="51" t="s">
        <v>25</v>
      </c>
      <c r="J8" s="52"/>
    </row>
    <row r="9" spans="1:11" ht="35.1" customHeight="1">
      <c r="A9" s="36" t="str">
        <f>'Beoordelen kwaliteit'!A10:A10</f>
        <v xml:space="preserve">OPEN VRAAG 7.2  KWALITEIT VAN DIENSTVERLENING EN SERVICE </v>
      </c>
      <c r="B9" s="7"/>
      <c r="C9" s="47" t="s">
        <v>15</v>
      </c>
      <c r="D9" s="48"/>
      <c r="E9" s="12"/>
      <c r="F9" s="47" t="s">
        <v>15</v>
      </c>
      <c r="G9" s="48"/>
      <c r="H9" s="12"/>
      <c r="I9" s="47" t="s">
        <v>15</v>
      </c>
      <c r="J9" s="48"/>
    </row>
    <row r="10" spans="1:11" ht="159.94999999999999" customHeight="1">
      <c r="A10" s="31" t="str">
        <f>'Beoordelen kwaliteit'!A11:A11</f>
        <v xml:space="preserve">Zie bijlage 7a 'kwaliteit'. </v>
      </c>
      <c r="B10" s="7"/>
      <c r="C10" s="56" t="s">
        <v>25</v>
      </c>
      <c r="D10" s="52"/>
      <c r="E10" s="12"/>
      <c r="F10" s="51" t="s">
        <v>25</v>
      </c>
      <c r="G10" s="52"/>
      <c r="H10" s="12"/>
      <c r="I10" s="51" t="s">
        <v>25</v>
      </c>
      <c r="J10" s="52"/>
    </row>
    <row r="11" spans="1:11" ht="39.950000000000003" customHeight="1">
      <c r="A11" s="29" t="str">
        <f>'Beoordelen kwaliteit'!A12:A12</f>
        <v>OPEN VRAAG  7.3  DUURZAAMHEID</v>
      </c>
      <c r="B11" s="7"/>
      <c r="C11" s="47" t="s">
        <v>15</v>
      </c>
      <c r="D11" s="48"/>
      <c r="E11" s="12"/>
      <c r="F11" s="47" t="s">
        <v>15</v>
      </c>
      <c r="G11" s="48"/>
      <c r="H11" s="12"/>
      <c r="I11" s="47" t="s">
        <v>15</v>
      </c>
      <c r="J11" s="48"/>
    </row>
    <row r="12" spans="1:11" ht="129.94999999999999" customHeight="1">
      <c r="A12" s="30" t="str">
        <f>'Beoordelen kwaliteit'!A13:A13</f>
        <v xml:space="preserve">Zie bijlage 7a 'kwaliteit'. </v>
      </c>
      <c r="B12" s="7"/>
      <c r="C12" s="49" t="s">
        <v>25</v>
      </c>
      <c r="D12" s="50"/>
      <c r="E12" s="12"/>
      <c r="F12" s="51" t="s">
        <v>25</v>
      </c>
      <c r="G12" s="52"/>
      <c r="H12" s="12"/>
      <c r="I12" s="51" t="s">
        <v>25</v>
      </c>
      <c r="J12" s="52"/>
    </row>
    <row r="13" spans="1:11" ht="39.950000000000003" customHeight="1">
      <c r="A13" s="29" t="str">
        <f>'Beoordelen kwaliteit'!A14:A14</f>
        <v xml:space="preserve">OPEN VRAAG 7.4  ONDERSTEUNING DOCENTEN </v>
      </c>
      <c r="B13" s="7"/>
      <c r="C13" s="47" t="s">
        <v>15</v>
      </c>
      <c r="D13" s="48"/>
      <c r="E13" s="12"/>
      <c r="F13" s="47" t="s">
        <v>15</v>
      </c>
      <c r="G13" s="48"/>
      <c r="H13" s="12"/>
      <c r="I13" s="47" t="s">
        <v>15</v>
      </c>
      <c r="J13" s="48"/>
    </row>
    <row r="14" spans="1:11" ht="129.94999999999999" customHeight="1">
      <c r="A14" s="30" t="str">
        <f>'Beoordelen kwaliteit'!A15:A15</f>
        <v xml:space="preserve">Zie bijlage 7a 'kwaliteit'. </v>
      </c>
      <c r="B14" s="7"/>
      <c r="C14" s="49" t="s">
        <v>25</v>
      </c>
      <c r="D14" s="50"/>
      <c r="E14" s="12"/>
      <c r="F14" s="51" t="s">
        <v>25</v>
      </c>
      <c r="G14" s="52"/>
      <c r="H14" s="12"/>
      <c r="I14" s="51" t="s">
        <v>25</v>
      </c>
      <c r="J14" s="52"/>
    </row>
    <row r="15" spans="1:11" ht="39.950000000000003" customHeight="1">
      <c r="A15" s="29" t="str">
        <f>'Beoordelen kwaliteit'!A16:A16</f>
        <v>OPEN VRAAG 7.5  UPDATES EN UPGRADES/FIRMWARE EN BEHOUD VEILIGHEID</v>
      </c>
      <c r="B15" s="7"/>
      <c r="C15" s="47" t="s">
        <v>15</v>
      </c>
      <c r="D15" s="48"/>
      <c r="E15" s="12"/>
      <c r="F15" s="47" t="s">
        <v>15</v>
      </c>
      <c r="G15" s="48"/>
      <c r="H15" s="12"/>
      <c r="I15" s="47" t="s">
        <v>15</v>
      </c>
      <c r="J15" s="48"/>
    </row>
    <row r="16" spans="1:11" ht="129.94999999999999" customHeight="1">
      <c r="A16" s="31" t="str">
        <f>'Beoordelen kwaliteit'!A17:A17</f>
        <v xml:space="preserve">Zie bijlage 7a 'kwaliteit'. </v>
      </c>
      <c r="B16" s="7"/>
      <c r="C16" s="49" t="s">
        <v>25</v>
      </c>
      <c r="D16" s="50"/>
      <c r="E16" s="12"/>
      <c r="F16" s="51" t="s">
        <v>25</v>
      </c>
      <c r="G16" s="52"/>
      <c r="H16" s="12"/>
      <c r="I16" s="51" t="s">
        <v>25</v>
      </c>
      <c r="J16" s="52"/>
    </row>
    <row r="17" spans="1:10" ht="39.950000000000003" customHeight="1">
      <c r="A17" s="29" t="str">
        <f>'Beoordelen kwaliteit'!A18:A18</f>
        <v>OPEN VRAAG 7.6  MARKTONTWIKKELINGEN</v>
      </c>
      <c r="B17" s="7"/>
      <c r="C17" s="47" t="s">
        <v>15</v>
      </c>
      <c r="D17" s="48"/>
      <c r="E17" s="12"/>
      <c r="F17" s="47" t="s">
        <v>15</v>
      </c>
      <c r="G17" s="48"/>
      <c r="H17" s="12"/>
      <c r="I17" s="47" t="s">
        <v>15</v>
      </c>
      <c r="J17" s="48"/>
    </row>
    <row r="18" spans="1:10" ht="129.94999999999999" customHeight="1">
      <c r="A18" s="31" t="str">
        <f>'Beoordelen kwaliteit'!A19:A19</f>
        <v xml:space="preserve">Zie bijlage 7a 'kwaliteit'. </v>
      </c>
      <c r="B18" s="7"/>
      <c r="C18" s="49" t="s">
        <v>25</v>
      </c>
      <c r="D18" s="50"/>
      <c r="E18" s="12"/>
      <c r="F18" s="51" t="s">
        <v>25</v>
      </c>
      <c r="G18" s="52"/>
      <c r="H18" s="12"/>
      <c r="I18" s="51" t="s">
        <v>25</v>
      </c>
      <c r="J18" s="52"/>
    </row>
  </sheetData>
  <sheetProtection algorithmName="SHA-512" hashValue="ixDta26amMs+j7vffCLmjDVUf8xgxQ3zodGSvWn8ICRRWBCrBWiNvjW1djG0Abj0/uMGRFahY+4e/uzpWKu1FQ==" saltValue="XsOiU8SwZUhPyQf4fjr5Ow==" spinCount="100000" sheet="1" objects="1" scenarios="1"/>
  <mergeCells count="51">
    <mergeCell ref="F10:G10"/>
    <mergeCell ref="I10:J10"/>
    <mergeCell ref="C12:D12"/>
    <mergeCell ref="F12:G12"/>
    <mergeCell ref="I12:J12"/>
    <mergeCell ref="C11:D11"/>
    <mergeCell ref="F11:G11"/>
    <mergeCell ref="I11:J11"/>
    <mergeCell ref="C18:D18"/>
    <mergeCell ref="F18:G18"/>
    <mergeCell ref="I18:J18"/>
    <mergeCell ref="I1:J1"/>
    <mergeCell ref="I4:J4"/>
    <mergeCell ref="C1:D1"/>
    <mergeCell ref="F1:G1"/>
    <mergeCell ref="F4:G4"/>
    <mergeCell ref="I6:J6"/>
    <mergeCell ref="C8:D8"/>
    <mergeCell ref="F8:G8"/>
    <mergeCell ref="I8:J8"/>
    <mergeCell ref="C4:D4"/>
    <mergeCell ref="C6:D6"/>
    <mergeCell ref="F6:G6"/>
    <mergeCell ref="C10:D10"/>
    <mergeCell ref="C3:D3"/>
    <mergeCell ref="F3:G3"/>
    <mergeCell ref="I3:J3"/>
    <mergeCell ref="I5:J5"/>
    <mergeCell ref="F5:G5"/>
    <mergeCell ref="C5:D5"/>
    <mergeCell ref="C7:D7"/>
    <mergeCell ref="F7:G7"/>
    <mergeCell ref="I7:J7"/>
    <mergeCell ref="I9:J9"/>
    <mergeCell ref="F9:G9"/>
    <mergeCell ref="C9:D9"/>
    <mergeCell ref="C17:D17"/>
    <mergeCell ref="F17:G17"/>
    <mergeCell ref="I17:J17"/>
    <mergeCell ref="F13:G13"/>
    <mergeCell ref="I13:J13"/>
    <mergeCell ref="C13:D13"/>
    <mergeCell ref="C15:D15"/>
    <mergeCell ref="F15:G15"/>
    <mergeCell ref="I15:J15"/>
    <mergeCell ref="C16:D16"/>
    <mergeCell ref="F16:G16"/>
    <mergeCell ref="I16:J16"/>
    <mergeCell ref="C14:D14"/>
    <mergeCell ref="F14:G14"/>
    <mergeCell ref="I14:J14"/>
  </mergeCells>
  <dataValidations count="1">
    <dataValidation type="list" errorStyle="warning" allowBlank="1" showErrorMessage="1" error="Voer juiste waarde in. " sqref="C3 C17 F17 C5 F5 F3 I3 I5 C7 C9 F9 F7 I7 I9 C11 F13 F11 C13 I11 I13 C15 F15 I15 I17" xr:uid="{00000000-0002-0000-0100-000000000000}">
      <formula1>SCORE</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pageSetUpPr fitToPage="1"/>
  </sheetPr>
  <dimension ref="A1:K18"/>
  <sheetViews>
    <sheetView showGridLines="0" zoomScale="85" zoomScaleNormal="85" zoomScalePageLayoutView="85" workbookViewId="0">
      <pane xSplit="1" ySplit="1" topLeftCell="B2" activePane="bottomRight" state="frozen"/>
      <selection pane="bottomRight" activeCell="I17" sqref="I17:J17"/>
      <selection pane="bottomLeft" activeCell="A2" sqref="A2"/>
      <selection pane="topRight" activeCell="B1" sqref="B1"/>
    </sheetView>
  </sheetViews>
  <sheetFormatPr defaultColWidth="8.85546875" defaultRowHeight="12.95"/>
  <cols>
    <col min="1" max="1" width="90.85546875" style="1" customWidth="1"/>
    <col min="2" max="2" width="2.85546875" style="5" customWidth="1"/>
    <col min="3" max="3" width="25.85546875" style="4" customWidth="1"/>
    <col min="4" max="4" width="3.85546875" style="4" customWidth="1"/>
    <col min="5" max="5" width="2.85546875" style="4" customWidth="1"/>
    <col min="6" max="6" width="25.85546875" style="4" customWidth="1"/>
    <col min="7" max="7" width="3.85546875" style="4" customWidth="1"/>
    <col min="8" max="8" width="2.85546875" style="4" customWidth="1"/>
    <col min="9" max="9" width="25.85546875" style="1" customWidth="1"/>
    <col min="10" max="10" width="3.85546875" style="1" customWidth="1"/>
    <col min="11" max="16384" width="8.85546875" style="1"/>
  </cols>
  <sheetData>
    <row r="1" spans="1:11" ht="90.95" customHeight="1">
      <c r="A1" s="15" t="s">
        <v>26</v>
      </c>
      <c r="B1" s="9"/>
      <c r="C1" s="59" t="str">
        <f>'Beoordelaar 1'!C1</f>
        <v>Inschrijver 1</v>
      </c>
      <c r="D1" s="58"/>
      <c r="E1" s="9"/>
      <c r="F1" s="57" t="str">
        <f>'Beoordelaar 1'!F1</f>
        <v>Inschrijver 2</v>
      </c>
      <c r="G1" s="58"/>
      <c r="H1" s="9"/>
      <c r="I1" s="57" t="str">
        <f>'Beoordelaar 1'!I1</f>
        <v>Inschrijver 3</v>
      </c>
      <c r="J1" s="58"/>
      <c r="K1" s="3"/>
    </row>
    <row r="2" spans="1:11" ht="39.950000000000003" customHeight="1">
      <c r="A2" s="29" t="str">
        <f>'Beoordelen kwaliteit'!A3</f>
        <v>OPEN VRAAG 7.1	 PROJECTAANPAK TOTALE LEVERING</v>
      </c>
      <c r="B2" s="6"/>
      <c r="C2" s="32"/>
      <c r="D2" s="33"/>
      <c r="E2" s="6"/>
      <c r="F2" s="32"/>
      <c r="G2" s="33"/>
      <c r="H2" s="6"/>
      <c r="I2" s="32"/>
      <c r="J2" s="33"/>
    </row>
    <row r="3" spans="1:11" ht="35.1" customHeight="1">
      <c r="A3" s="13" t="str">
        <f>'Beoordelen kwaliteit'!A4</f>
        <v>1. Plan van aanpak</v>
      </c>
      <c r="B3" s="7"/>
      <c r="C3" s="47" t="s">
        <v>15</v>
      </c>
      <c r="D3" s="48"/>
      <c r="E3" s="12"/>
      <c r="F3" s="47" t="s">
        <v>15</v>
      </c>
      <c r="G3" s="48"/>
      <c r="H3" s="12"/>
      <c r="I3" s="47" t="s">
        <v>15</v>
      </c>
      <c r="J3" s="48"/>
    </row>
    <row r="4" spans="1:11" ht="159.94999999999999" customHeight="1">
      <c r="A4" s="31" t="str">
        <f>'Beoordelen kwaliteit'!A5:A5</f>
        <v xml:space="preserve">Zie bijlage 7a 'kwaliteit'. </v>
      </c>
      <c r="B4" s="7"/>
      <c r="C4" s="51" t="s">
        <v>25</v>
      </c>
      <c r="D4" s="52"/>
      <c r="E4" s="12"/>
      <c r="F4" s="51" t="s">
        <v>25</v>
      </c>
      <c r="G4" s="52"/>
      <c r="H4" s="12"/>
      <c r="I4" s="51" t="s">
        <v>25</v>
      </c>
      <c r="J4" s="52"/>
    </row>
    <row r="5" spans="1:11" ht="35.1" customHeight="1">
      <c r="A5" s="13" t="str">
        <f>'Beoordelen kwaliteit'!A6:A6</f>
        <v xml:space="preserve">2. Gespecificeerde offerte </v>
      </c>
      <c r="B5" s="7"/>
      <c r="C5" s="47" t="s">
        <v>15</v>
      </c>
      <c r="D5" s="48"/>
      <c r="E5" s="12"/>
      <c r="F5" s="47" t="s">
        <v>15</v>
      </c>
      <c r="G5" s="48"/>
      <c r="H5" s="12"/>
      <c r="I5" s="47" t="s">
        <v>15</v>
      </c>
      <c r="J5" s="48"/>
    </row>
    <row r="6" spans="1:11" ht="159.94999999999999" customHeight="1">
      <c r="A6" s="31" t="str">
        <f>'Beoordelen kwaliteit'!A7:A7</f>
        <v xml:space="preserve">Zie bijlage 7a 'kwaliteit'. </v>
      </c>
      <c r="B6" s="7"/>
      <c r="C6" s="56" t="s">
        <v>25</v>
      </c>
      <c r="D6" s="52"/>
      <c r="E6" s="12"/>
      <c r="F6" s="51" t="s">
        <v>25</v>
      </c>
      <c r="G6" s="52"/>
      <c r="H6" s="12"/>
      <c r="I6" s="51" t="s">
        <v>25</v>
      </c>
      <c r="J6" s="52"/>
    </row>
    <row r="7" spans="1:11" ht="35.1" customHeight="1">
      <c r="A7" s="13" t="str">
        <f>'Beoordelen kwaliteit'!A8:A8</f>
        <v xml:space="preserve">3. Meerwaarde </v>
      </c>
      <c r="B7" s="7"/>
      <c r="C7" s="47" t="s">
        <v>15</v>
      </c>
      <c r="D7" s="48"/>
      <c r="E7" s="12"/>
      <c r="F7" s="47" t="s">
        <v>15</v>
      </c>
      <c r="G7" s="48"/>
      <c r="H7" s="12"/>
      <c r="I7" s="47" t="s">
        <v>15</v>
      </c>
      <c r="J7" s="48"/>
    </row>
    <row r="8" spans="1:11" ht="159.94999999999999" customHeight="1">
      <c r="A8" s="31" t="str">
        <f>'Beoordelen kwaliteit'!A9:A9</f>
        <v xml:space="preserve">Zie bijlage 7a 'kwaliteit'. </v>
      </c>
      <c r="B8" s="7"/>
      <c r="C8" s="56" t="s">
        <v>25</v>
      </c>
      <c r="D8" s="52"/>
      <c r="E8" s="12"/>
      <c r="F8" s="51" t="s">
        <v>25</v>
      </c>
      <c r="G8" s="52"/>
      <c r="H8" s="12"/>
      <c r="I8" s="51" t="s">
        <v>25</v>
      </c>
      <c r="J8" s="52"/>
    </row>
    <row r="9" spans="1:11" ht="35.1" customHeight="1">
      <c r="A9" s="36" t="str">
        <f>'Beoordelen kwaliteit'!A10:A10</f>
        <v xml:space="preserve">OPEN VRAAG 7.2  KWALITEIT VAN DIENSTVERLENING EN SERVICE </v>
      </c>
      <c r="B9" s="7"/>
      <c r="C9" s="47" t="s">
        <v>15</v>
      </c>
      <c r="D9" s="48"/>
      <c r="E9" s="12"/>
      <c r="F9" s="47" t="s">
        <v>15</v>
      </c>
      <c r="G9" s="48"/>
      <c r="H9" s="12"/>
      <c r="I9" s="47" t="s">
        <v>15</v>
      </c>
      <c r="J9" s="48"/>
    </row>
    <row r="10" spans="1:11" ht="159.94999999999999" customHeight="1">
      <c r="A10" s="31" t="str">
        <f>'Beoordelen kwaliteit'!A11:A11</f>
        <v xml:space="preserve">Zie bijlage 7a 'kwaliteit'. </v>
      </c>
      <c r="B10" s="7"/>
      <c r="C10" s="56" t="s">
        <v>25</v>
      </c>
      <c r="D10" s="52"/>
      <c r="E10" s="12"/>
      <c r="F10" s="51" t="s">
        <v>25</v>
      </c>
      <c r="G10" s="52"/>
      <c r="H10" s="12"/>
      <c r="I10" s="51" t="s">
        <v>25</v>
      </c>
      <c r="J10" s="52"/>
    </row>
    <row r="11" spans="1:11" ht="39.950000000000003" customHeight="1">
      <c r="A11" s="29" t="str">
        <f>'Beoordelen kwaliteit'!A12:A12</f>
        <v>OPEN VRAAG  7.3  DUURZAAMHEID</v>
      </c>
      <c r="B11" s="7"/>
      <c r="C11" s="47" t="s">
        <v>15</v>
      </c>
      <c r="D11" s="48"/>
      <c r="E11" s="12"/>
      <c r="F11" s="47" t="s">
        <v>15</v>
      </c>
      <c r="G11" s="48"/>
      <c r="H11" s="12"/>
      <c r="I11" s="47" t="s">
        <v>15</v>
      </c>
      <c r="J11" s="48"/>
    </row>
    <row r="12" spans="1:11" ht="129.94999999999999" customHeight="1">
      <c r="A12" s="30" t="str">
        <f>'Beoordelen kwaliteit'!A13:A13</f>
        <v xml:space="preserve">Zie bijlage 7a 'kwaliteit'. </v>
      </c>
      <c r="B12" s="7"/>
      <c r="C12" s="49" t="s">
        <v>25</v>
      </c>
      <c r="D12" s="50"/>
      <c r="E12" s="12"/>
      <c r="F12" s="51" t="s">
        <v>25</v>
      </c>
      <c r="G12" s="52"/>
      <c r="H12" s="12"/>
      <c r="I12" s="51" t="s">
        <v>25</v>
      </c>
      <c r="J12" s="52"/>
    </row>
    <row r="13" spans="1:11" ht="39.950000000000003" customHeight="1">
      <c r="A13" s="29" t="str">
        <f>'Beoordelen kwaliteit'!A14:A14</f>
        <v xml:space="preserve">OPEN VRAAG 7.4  ONDERSTEUNING DOCENTEN </v>
      </c>
      <c r="B13" s="7"/>
      <c r="C13" s="47" t="s">
        <v>15</v>
      </c>
      <c r="D13" s="48"/>
      <c r="E13" s="12"/>
      <c r="F13" s="47" t="s">
        <v>15</v>
      </c>
      <c r="G13" s="48"/>
      <c r="H13" s="12"/>
      <c r="I13" s="47" t="s">
        <v>15</v>
      </c>
      <c r="J13" s="48"/>
    </row>
    <row r="14" spans="1:11" ht="129.94999999999999" customHeight="1">
      <c r="A14" s="30" t="str">
        <f>'Beoordelen kwaliteit'!A15:A15</f>
        <v xml:space="preserve">Zie bijlage 7a 'kwaliteit'. </v>
      </c>
      <c r="B14" s="7"/>
      <c r="C14" s="49" t="s">
        <v>25</v>
      </c>
      <c r="D14" s="50"/>
      <c r="E14" s="12"/>
      <c r="F14" s="51" t="s">
        <v>25</v>
      </c>
      <c r="G14" s="52"/>
      <c r="H14" s="12"/>
      <c r="I14" s="51" t="s">
        <v>25</v>
      </c>
      <c r="J14" s="52"/>
    </row>
    <row r="15" spans="1:11" ht="39.950000000000003" customHeight="1">
      <c r="A15" s="29" t="str">
        <f>'Beoordelen kwaliteit'!A16:A16</f>
        <v>OPEN VRAAG 7.5  UPDATES EN UPGRADES/FIRMWARE EN BEHOUD VEILIGHEID</v>
      </c>
      <c r="B15" s="7"/>
      <c r="C15" s="47" t="s">
        <v>15</v>
      </c>
      <c r="D15" s="48"/>
      <c r="E15" s="12"/>
      <c r="F15" s="47" t="s">
        <v>15</v>
      </c>
      <c r="G15" s="48"/>
      <c r="H15" s="12"/>
      <c r="I15" s="47" t="s">
        <v>15</v>
      </c>
      <c r="J15" s="48"/>
    </row>
    <row r="16" spans="1:11" ht="129.94999999999999" customHeight="1">
      <c r="A16" s="31" t="str">
        <f>'Beoordelen kwaliteit'!A17:A17</f>
        <v xml:space="preserve">Zie bijlage 7a 'kwaliteit'. </v>
      </c>
      <c r="B16" s="7"/>
      <c r="C16" s="49" t="s">
        <v>25</v>
      </c>
      <c r="D16" s="50"/>
      <c r="E16" s="12"/>
      <c r="F16" s="51" t="s">
        <v>25</v>
      </c>
      <c r="G16" s="52"/>
      <c r="H16" s="12"/>
      <c r="I16" s="51" t="s">
        <v>25</v>
      </c>
      <c r="J16" s="52"/>
    </row>
    <row r="17" spans="1:10" ht="39.950000000000003" customHeight="1">
      <c r="A17" s="29" t="str">
        <f>'Beoordelen kwaliteit'!A18:A18</f>
        <v>OPEN VRAAG 7.6  MARKTONTWIKKELINGEN</v>
      </c>
      <c r="B17" s="7"/>
      <c r="C17" s="47" t="s">
        <v>15</v>
      </c>
      <c r="D17" s="48"/>
      <c r="E17" s="12"/>
      <c r="F17" s="47" t="s">
        <v>15</v>
      </c>
      <c r="G17" s="48"/>
      <c r="H17" s="12"/>
      <c r="I17" s="47" t="s">
        <v>15</v>
      </c>
      <c r="J17" s="48"/>
    </row>
    <row r="18" spans="1:10" ht="129.94999999999999" customHeight="1">
      <c r="A18" s="31" t="str">
        <f>'Beoordelen kwaliteit'!A19:A19</f>
        <v xml:space="preserve">Zie bijlage 7a 'kwaliteit'. </v>
      </c>
      <c r="B18" s="7"/>
      <c r="C18" s="49" t="s">
        <v>25</v>
      </c>
      <c r="D18" s="50"/>
      <c r="E18" s="12"/>
      <c r="F18" s="51" t="s">
        <v>25</v>
      </c>
      <c r="G18" s="52"/>
      <c r="H18" s="12"/>
      <c r="I18" s="51" t="s">
        <v>25</v>
      </c>
      <c r="J18" s="52"/>
    </row>
  </sheetData>
  <sheetProtection algorithmName="SHA-512" hashValue="1pU+UtZcJEu28lhvd+ndK3ctZgvj/oR/HGK9C6oCk3hw/KO5UbzDpS068oDsIHVmBii1qzC5VUfzYSGsf5QZIg==" saltValue="VQG9f8gSJCqfWmR+P82YXg==" spinCount="100000" sheet="1" objects="1" scenarios="1"/>
  <mergeCells count="51">
    <mergeCell ref="F10:G10"/>
    <mergeCell ref="I10:J10"/>
    <mergeCell ref="C12:D12"/>
    <mergeCell ref="F12:G12"/>
    <mergeCell ref="I12:J12"/>
    <mergeCell ref="I11:J11"/>
    <mergeCell ref="F11:G11"/>
    <mergeCell ref="C11:D11"/>
    <mergeCell ref="C18:D18"/>
    <mergeCell ref="F18:G18"/>
    <mergeCell ref="I18:J18"/>
    <mergeCell ref="I1:J1"/>
    <mergeCell ref="C4:D4"/>
    <mergeCell ref="F4:G4"/>
    <mergeCell ref="I4:J4"/>
    <mergeCell ref="C1:D1"/>
    <mergeCell ref="F1:G1"/>
    <mergeCell ref="I6:J6"/>
    <mergeCell ref="C6:D6"/>
    <mergeCell ref="F6:G6"/>
    <mergeCell ref="C8:D8"/>
    <mergeCell ref="F8:G8"/>
    <mergeCell ref="I8:J8"/>
    <mergeCell ref="C10:D10"/>
    <mergeCell ref="C3:D3"/>
    <mergeCell ref="F3:G3"/>
    <mergeCell ref="I3:J3"/>
    <mergeCell ref="I5:J5"/>
    <mergeCell ref="F5:G5"/>
    <mergeCell ref="C5:D5"/>
    <mergeCell ref="C7:D7"/>
    <mergeCell ref="F7:G7"/>
    <mergeCell ref="I7:J7"/>
    <mergeCell ref="I9:J9"/>
    <mergeCell ref="F9:G9"/>
    <mergeCell ref="C9:D9"/>
    <mergeCell ref="C17:D17"/>
    <mergeCell ref="F17:G17"/>
    <mergeCell ref="I17:J17"/>
    <mergeCell ref="C13:D13"/>
    <mergeCell ref="F13:G13"/>
    <mergeCell ref="I13:J13"/>
    <mergeCell ref="I15:J15"/>
    <mergeCell ref="F15:G15"/>
    <mergeCell ref="C15:D15"/>
    <mergeCell ref="C16:D16"/>
    <mergeCell ref="F16:G16"/>
    <mergeCell ref="I16:J16"/>
    <mergeCell ref="C14:D14"/>
    <mergeCell ref="F14:G14"/>
    <mergeCell ref="I14:J14"/>
  </mergeCells>
  <dataValidations count="1">
    <dataValidation type="list" errorStyle="warning" allowBlank="1" showErrorMessage="1" error="Voer juiste waarde in. " sqref="C3 C17 F17 I5 I3 F3 F5 C5 C7 I7 C9 F7 I11 I9 F9 F11 C11 C13 C15 F15 F13 I13 I15 I17" xr:uid="{A2636B92-0DD4-E149-BC46-17B9399F73B6}">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pageSetUpPr fitToPage="1"/>
  </sheetPr>
  <dimension ref="A1:K18"/>
  <sheetViews>
    <sheetView showGridLines="0" zoomScaleNormal="100" zoomScalePageLayoutView="85" workbookViewId="0">
      <pane xSplit="1" ySplit="1" topLeftCell="F4" activePane="bottomRight" state="frozen"/>
      <selection pane="bottomRight" activeCell="C17" sqref="C17:D17"/>
      <selection pane="bottomLeft" activeCell="A2" sqref="A2"/>
      <selection pane="topRight" activeCell="B1" sqref="B1"/>
    </sheetView>
  </sheetViews>
  <sheetFormatPr defaultColWidth="8.85546875" defaultRowHeight="12.95"/>
  <cols>
    <col min="1" max="1" width="90.85546875" style="1" customWidth="1"/>
    <col min="2" max="2" width="2.85546875" style="5" customWidth="1"/>
    <col min="3" max="3" width="25.85546875" style="4" customWidth="1"/>
    <col min="4" max="4" width="3.85546875" style="4" customWidth="1"/>
    <col min="5" max="5" width="2.85546875" style="4" customWidth="1"/>
    <col min="6" max="6" width="25.85546875" style="4" customWidth="1"/>
    <col min="7" max="7" width="3.85546875" style="4" customWidth="1"/>
    <col min="8" max="8" width="2.85546875" style="4" customWidth="1"/>
    <col min="9" max="9" width="25.85546875" style="1" customWidth="1"/>
    <col min="10" max="10" width="3.85546875" style="1" customWidth="1"/>
    <col min="11" max="16384" width="8.85546875" style="1"/>
  </cols>
  <sheetData>
    <row r="1" spans="1:11" ht="90" customHeight="1">
      <c r="A1" s="15" t="s">
        <v>27</v>
      </c>
      <c r="B1" s="9"/>
      <c r="C1" s="59" t="str">
        <f>'Beoordelaar 1'!C1</f>
        <v>Inschrijver 1</v>
      </c>
      <c r="D1" s="58"/>
      <c r="E1" s="9"/>
      <c r="F1" s="57" t="str">
        <f>'Beoordelaar 1'!F1</f>
        <v>Inschrijver 2</v>
      </c>
      <c r="G1" s="58"/>
      <c r="H1" s="9"/>
      <c r="I1" s="57" t="str">
        <f>'Beoordelaar 1'!I1</f>
        <v>Inschrijver 3</v>
      </c>
      <c r="J1" s="58"/>
      <c r="K1" s="3"/>
    </row>
    <row r="2" spans="1:11" ht="39.950000000000003" customHeight="1">
      <c r="A2" s="29" t="str">
        <f>'Beoordelen kwaliteit'!A3</f>
        <v>OPEN VRAAG 7.1	 PROJECTAANPAK TOTALE LEVERING</v>
      </c>
      <c r="B2" s="6"/>
      <c r="C2" s="32"/>
      <c r="D2" s="33"/>
      <c r="E2" s="6"/>
      <c r="F2" s="32"/>
      <c r="G2" s="33"/>
      <c r="H2" s="6"/>
      <c r="I2" s="32"/>
      <c r="J2" s="33"/>
    </row>
    <row r="3" spans="1:11" ht="35.1" customHeight="1">
      <c r="A3" s="13" t="str">
        <f>'Beoordelen kwaliteit'!A4</f>
        <v>1. Plan van aanpak</v>
      </c>
      <c r="B3" s="7"/>
      <c r="C3" s="41" t="s">
        <v>15</v>
      </c>
      <c r="D3" s="42"/>
      <c r="E3" s="12"/>
      <c r="F3" s="41" t="s">
        <v>15</v>
      </c>
      <c r="G3" s="42"/>
      <c r="H3" s="12"/>
      <c r="I3" s="41" t="s">
        <v>15</v>
      </c>
      <c r="J3" s="42"/>
    </row>
    <row r="4" spans="1:11" ht="159.94999999999999" customHeight="1">
      <c r="A4" s="31" t="str">
        <f>'Beoordelen kwaliteit'!A5:A5</f>
        <v xml:space="preserve">Zie bijlage 7a 'kwaliteit'. </v>
      </c>
      <c r="B4" s="7"/>
      <c r="C4" s="51" t="s">
        <v>25</v>
      </c>
      <c r="D4" s="52"/>
      <c r="E4" s="12"/>
      <c r="F4" s="51" t="s">
        <v>25</v>
      </c>
      <c r="G4" s="52"/>
      <c r="H4" s="12"/>
      <c r="I4" s="51" t="s">
        <v>25</v>
      </c>
      <c r="J4" s="52"/>
    </row>
    <row r="5" spans="1:11" ht="35.1" customHeight="1">
      <c r="A5" s="13" t="str">
        <f>'Beoordelen kwaliteit'!A6:A6</f>
        <v xml:space="preserve">2. Gespecificeerde offerte </v>
      </c>
      <c r="B5" s="7"/>
      <c r="C5" s="41" t="s">
        <v>15</v>
      </c>
      <c r="D5" s="42"/>
      <c r="E5" s="12"/>
      <c r="F5" s="41" t="s">
        <v>15</v>
      </c>
      <c r="G5" s="42"/>
      <c r="H5" s="12"/>
      <c r="I5" s="41" t="s">
        <v>15</v>
      </c>
      <c r="J5" s="42"/>
    </row>
    <row r="6" spans="1:11" ht="159.94999999999999" customHeight="1">
      <c r="A6" s="31" t="str">
        <f>'Beoordelen kwaliteit'!A7:A7</f>
        <v xml:space="preserve">Zie bijlage 7a 'kwaliteit'. </v>
      </c>
      <c r="B6" s="7"/>
      <c r="C6" s="56" t="s">
        <v>25</v>
      </c>
      <c r="D6" s="52"/>
      <c r="E6" s="12"/>
      <c r="F6" s="51" t="s">
        <v>25</v>
      </c>
      <c r="G6" s="52"/>
      <c r="H6" s="12"/>
      <c r="I6" s="51" t="s">
        <v>25</v>
      </c>
      <c r="J6" s="52"/>
    </row>
    <row r="7" spans="1:11" ht="35.1" customHeight="1">
      <c r="A7" s="13" t="str">
        <f>'Beoordelen kwaliteit'!A8:A8</f>
        <v xml:space="preserve">3. Meerwaarde </v>
      </c>
      <c r="B7" s="7"/>
      <c r="C7" s="41" t="s">
        <v>15</v>
      </c>
      <c r="D7" s="42"/>
      <c r="E7" s="12"/>
      <c r="F7" s="41" t="s">
        <v>15</v>
      </c>
      <c r="G7" s="42"/>
      <c r="H7" s="12"/>
      <c r="I7" s="41" t="s">
        <v>15</v>
      </c>
      <c r="J7" s="42"/>
    </row>
    <row r="8" spans="1:11" ht="159.94999999999999" customHeight="1">
      <c r="A8" s="31" t="str">
        <f>'Beoordelen kwaliteit'!A9:A9</f>
        <v xml:space="preserve">Zie bijlage 7a 'kwaliteit'. </v>
      </c>
      <c r="B8" s="7"/>
      <c r="C8" s="56" t="s">
        <v>25</v>
      </c>
      <c r="D8" s="52"/>
      <c r="E8" s="12"/>
      <c r="F8" s="51" t="s">
        <v>25</v>
      </c>
      <c r="G8" s="52"/>
      <c r="H8" s="12"/>
      <c r="I8" s="51" t="s">
        <v>25</v>
      </c>
      <c r="J8" s="52"/>
    </row>
    <row r="9" spans="1:11" ht="35.1" customHeight="1">
      <c r="A9" s="36" t="str">
        <f>'Beoordelen kwaliteit'!A10:A10</f>
        <v xml:space="preserve">OPEN VRAAG 7.2  KWALITEIT VAN DIENSTVERLENING EN SERVICE </v>
      </c>
      <c r="B9" s="7"/>
      <c r="C9" s="41" t="s">
        <v>15</v>
      </c>
      <c r="D9" s="42"/>
      <c r="E9" s="12"/>
      <c r="F9" s="41" t="s">
        <v>15</v>
      </c>
      <c r="G9" s="42"/>
      <c r="H9" s="12"/>
      <c r="I9" s="41" t="s">
        <v>15</v>
      </c>
      <c r="J9" s="42"/>
    </row>
    <row r="10" spans="1:11" ht="159.94999999999999" customHeight="1">
      <c r="A10" s="31" t="str">
        <f>'Beoordelen kwaliteit'!A11:A11</f>
        <v xml:space="preserve">Zie bijlage 7a 'kwaliteit'. </v>
      </c>
      <c r="B10" s="7"/>
      <c r="C10" s="56" t="s">
        <v>25</v>
      </c>
      <c r="D10" s="52"/>
      <c r="E10" s="12"/>
      <c r="F10" s="51" t="s">
        <v>25</v>
      </c>
      <c r="G10" s="52"/>
      <c r="H10" s="12"/>
      <c r="I10" s="51" t="s">
        <v>25</v>
      </c>
      <c r="J10" s="52"/>
    </row>
    <row r="11" spans="1:11" ht="39.950000000000003" customHeight="1">
      <c r="A11" s="29" t="str">
        <f>'Beoordelen kwaliteit'!A12:A12</f>
        <v>OPEN VRAAG  7.3  DUURZAAMHEID</v>
      </c>
      <c r="B11" s="7"/>
      <c r="C11" s="41" t="s">
        <v>15</v>
      </c>
      <c r="D11" s="42"/>
      <c r="E11" s="12"/>
      <c r="F11" s="41" t="s">
        <v>15</v>
      </c>
      <c r="G11" s="42"/>
      <c r="H11" s="12"/>
      <c r="I11" s="41" t="s">
        <v>15</v>
      </c>
      <c r="J11" s="42"/>
    </row>
    <row r="12" spans="1:11" ht="129.94999999999999" customHeight="1">
      <c r="A12" s="30" t="str">
        <f>'Beoordelen kwaliteit'!A13:A13</f>
        <v xml:space="preserve">Zie bijlage 7a 'kwaliteit'. </v>
      </c>
      <c r="B12" s="7"/>
      <c r="C12" s="49" t="s">
        <v>25</v>
      </c>
      <c r="D12" s="50"/>
      <c r="E12" s="12"/>
      <c r="F12" s="51" t="s">
        <v>25</v>
      </c>
      <c r="G12" s="52"/>
      <c r="H12" s="12"/>
      <c r="I12" s="51" t="s">
        <v>25</v>
      </c>
      <c r="J12" s="52"/>
    </row>
    <row r="13" spans="1:11" ht="39.950000000000003" customHeight="1">
      <c r="A13" s="29" t="str">
        <f>'Beoordelen kwaliteit'!A14:A14</f>
        <v xml:space="preserve">OPEN VRAAG 7.4  ONDERSTEUNING DOCENTEN </v>
      </c>
      <c r="B13" s="7"/>
      <c r="C13" s="41" t="s">
        <v>15</v>
      </c>
      <c r="D13" s="42"/>
      <c r="E13" s="12"/>
      <c r="F13" s="41" t="s">
        <v>15</v>
      </c>
      <c r="G13" s="42"/>
      <c r="H13" s="12"/>
      <c r="I13" s="41" t="s">
        <v>15</v>
      </c>
      <c r="J13" s="42"/>
    </row>
    <row r="14" spans="1:11" ht="129.94999999999999" customHeight="1">
      <c r="A14" s="30" t="str">
        <f>'Beoordelen kwaliteit'!A15:A15</f>
        <v xml:space="preserve">Zie bijlage 7a 'kwaliteit'. </v>
      </c>
      <c r="B14" s="7"/>
      <c r="C14" s="49" t="s">
        <v>25</v>
      </c>
      <c r="D14" s="50"/>
      <c r="E14" s="12"/>
      <c r="F14" s="51" t="s">
        <v>25</v>
      </c>
      <c r="G14" s="52"/>
      <c r="H14" s="12"/>
      <c r="I14" s="51" t="s">
        <v>25</v>
      </c>
      <c r="J14" s="52"/>
    </row>
    <row r="15" spans="1:11" ht="39.950000000000003" customHeight="1">
      <c r="A15" s="29" t="str">
        <f>'Beoordelen kwaliteit'!A16:A16</f>
        <v>OPEN VRAAG 7.5  UPDATES EN UPGRADES/FIRMWARE EN BEHOUD VEILIGHEID</v>
      </c>
      <c r="B15" s="7"/>
      <c r="C15" s="41" t="s">
        <v>15</v>
      </c>
      <c r="D15" s="42"/>
      <c r="E15" s="12"/>
      <c r="F15" s="41" t="s">
        <v>15</v>
      </c>
      <c r="G15" s="42"/>
      <c r="H15" s="12"/>
      <c r="I15" s="41" t="s">
        <v>15</v>
      </c>
      <c r="J15" s="42"/>
    </row>
    <row r="16" spans="1:11" ht="129.94999999999999" customHeight="1">
      <c r="A16" s="31" t="str">
        <f>'Beoordelen kwaliteit'!A17:A17</f>
        <v xml:space="preserve">Zie bijlage 7a 'kwaliteit'. </v>
      </c>
      <c r="B16" s="7"/>
      <c r="C16" s="49" t="s">
        <v>25</v>
      </c>
      <c r="D16" s="50"/>
      <c r="E16" s="12"/>
      <c r="F16" s="51" t="s">
        <v>25</v>
      </c>
      <c r="G16" s="52"/>
      <c r="H16" s="12"/>
      <c r="I16" s="51" t="s">
        <v>25</v>
      </c>
      <c r="J16" s="52"/>
    </row>
    <row r="17" spans="1:10" ht="39" customHeight="1">
      <c r="A17" s="29" t="str">
        <f>'Beoordelen kwaliteit'!A18:A18</f>
        <v>OPEN VRAAG 7.6  MARKTONTWIKKELINGEN</v>
      </c>
      <c r="B17" s="7"/>
      <c r="C17" s="41" t="s">
        <v>15</v>
      </c>
      <c r="D17" s="42"/>
      <c r="E17" s="12"/>
      <c r="F17" s="41" t="s">
        <v>15</v>
      </c>
      <c r="G17" s="42"/>
      <c r="H17" s="12"/>
      <c r="I17" s="41" t="s">
        <v>15</v>
      </c>
      <c r="J17" s="42"/>
    </row>
    <row r="18" spans="1:10" ht="131.1" customHeight="1">
      <c r="A18" s="31" t="str">
        <f>'Beoordelen kwaliteit'!A19:A19</f>
        <v xml:space="preserve">Zie bijlage 7a 'kwaliteit'. </v>
      </c>
      <c r="B18" s="7"/>
      <c r="C18" s="49" t="s">
        <v>25</v>
      </c>
      <c r="D18" s="50"/>
      <c r="E18" s="12"/>
      <c r="F18" s="51" t="s">
        <v>25</v>
      </c>
      <c r="G18" s="52"/>
      <c r="H18" s="12"/>
      <c r="I18" s="51" t="s">
        <v>25</v>
      </c>
      <c r="J18" s="52"/>
    </row>
  </sheetData>
  <sheetProtection algorithmName="SHA-512" hashValue="2WoVeOOWWieNlb3ujQYlOElz4IHnd7KCA0VyfumicFOQ4u8Qb8SC4wODQGOgssR65/T5yzCStz2G7OoDvsg0SQ==" saltValue="gDSvQ1dxd1uzw/MGF2agsw==" spinCount="100000" sheet="1" objects="1" scenarios="1"/>
  <mergeCells count="27">
    <mergeCell ref="F10:G10"/>
    <mergeCell ref="I10:J10"/>
    <mergeCell ref="C12:D12"/>
    <mergeCell ref="F12:G12"/>
    <mergeCell ref="I12:J12"/>
    <mergeCell ref="C18:D18"/>
    <mergeCell ref="F18:G18"/>
    <mergeCell ref="I18:J18"/>
    <mergeCell ref="I1:J1"/>
    <mergeCell ref="C4:D4"/>
    <mergeCell ref="F4:G4"/>
    <mergeCell ref="I4:J4"/>
    <mergeCell ref="C1:D1"/>
    <mergeCell ref="F1:G1"/>
    <mergeCell ref="I6:J6"/>
    <mergeCell ref="C6:D6"/>
    <mergeCell ref="F6:G6"/>
    <mergeCell ref="C8:D8"/>
    <mergeCell ref="F8:G8"/>
    <mergeCell ref="I8:J8"/>
    <mergeCell ref="C10:D10"/>
    <mergeCell ref="C16:D16"/>
    <mergeCell ref="F16:G16"/>
    <mergeCell ref="I16:J16"/>
    <mergeCell ref="C14:D14"/>
    <mergeCell ref="F14:G14"/>
    <mergeCell ref="I14:J14"/>
  </mergeCells>
  <dataValidations count="1">
    <dataValidation type="list" errorStyle="warning" allowBlank="1" showErrorMessage="1" error="Voer juiste waarde in. " sqref="I17 I15 C3 C5 F5 F3 I3 I5 C7 C9 F9 F7 I7 I9 C11 C13 F13 F11 I11 I13 C15 F15 F17 C17" xr:uid="{BF353D64-5AC0-F842-BBFE-347EABEA606F}">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E74A2-DBE5-694D-B2C1-E646024797DC}">
  <sheetPr>
    <tabColor theme="8" tint="0.59999389629810485"/>
  </sheetPr>
  <dimension ref="A1:K18"/>
  <sheetViews>
    <sheetView showGridLines="0" workbookViewId="0">
      <pane ySplit="1" topLeftCell="A2" activePane="bottomLeft" state="frozen"/>
      <selection pane="bottomLeft" activeCell="C17" sqref="C17:D17"/>
    </sheetView>
  </sheetViews>
  <sheetFormatPr defaultColWidth="11.42578125" defaultRowHeight="15"/>
  <cols>
    <col min="1" max="1" width="90.85546875" style="1" customWidth="1"/>
    <col min="2" max="2" width="2.85546875" style="5" customWidth="1"/>
    <col min="3" max="3" width="25.85546875" style="4" customWidth="1"/>
    <col min="4" max="4" width="3.85546875" style="4" customWidth="1"/>
    <col min="5" max="5" width="2.85546875" style="4" customWidth="1"/>
    <col min="6" max="6" width="25.85546875" style="4" customWidth="1"/>
    <col min="7" max="7" width="3.85546875" style="4" customWidth="1"/>
    <col min="8" max="8" width="2.85546875" style="4" customWidth="1"/>
    <col min="9" max="9" width="25.85546875" style="1" customWidth="1"/>
    <col min="10" max="10" width="3.85546875" style="1" customWidth="1"/>
  </cols>
  <sheetData>
    <row r="1" spans="1:11" s="1" customFormat="1" ht="90" customHeight="1">
      <c r="A1" s="15" t="s">
        <v>28</v>
      </c>
      <c r="B1" s="9"/>
      <c r="C1" s="59" t="str">
        <f>'Beoordelaar 1'!C1</f>
        <v>Inschrijver 1</v>
      </c>
      <c r="D1" s="58"/>
      <c r="E1" s="9"/>
      <c r="F1" s="57" t="str">
        <f>'Beoordelaar 1'!F1</f>
        <v>Inschrijver 2</v>
      </c>
      <c r="G1" s="58"/>
      <c r="H1" s="9"/>
      <c r="I1" s="57" t="str">
        <f>'Beoordelaar 1'!I1</f>
        <v>Inschrijver 3</v>
      </c>
      <c r="J1" s="58"/>
      <c r="K1" s="3"/>
    </row>
    <row r="2" spans="1:11" s="1" customFormat="1" ht="39.950000000000003" customHeight="1">
      <c r="A2" s="29" t="str">
        <f>'Beoordelen kwaliteit'!A3</f>
        <v>OPEN VRAAG 7.1	 PROJECTAANPAK TOTALE LEVERING</v>
      </c>
      <c r="B2" s="6"/>
      <c r="C2" s="32"/>
      <c r="D2" s="33"/>
      <c r="E2" s="6"/>
      <c r="F2" s="32"/>
      <c r="G2" s="33"/>
      <c r="H2" s="6"/>
      <c r="I2" s="32"/>
      <c r="J2" s="33"/>
    </row>
    <row r="3" spans="1:11" s="1" customFormat="1" ht="35.1" customHeight="1">
      <c r="A3" s="13" t="str">
        <f>'Beoordelen kwaliteit'!A4</f>
        <v>1. Plan van aanpak</v>
      </c>
      <c r="B3" s="7"/>
      <c r="C3" s="47" t="s">
        <v>15</v>
      </c>
      <c r="D3" s="48"/>
      <c r="E3" s="12"/>
      <c r="F3" s="47" t="s">
        <v>15</v>
      </c>
      <c r="G3" s="48"/>
      <c r="H3" s="12"/>
      <c r="I3" s="47" t="s">
        <v>15</v>
      </c>
      <c r="J3" s="48"/>
    </row>
    <row r="4" spans="1:11" s="1" customFormat="1" ht="159.94999999999999" customHeight="1">
      <c r="A4" s="31" t="str">
        <f>'Beoordelen kwaliteit'!A5:A5</f>
        <v xml:space="preserve">Zie bijlage 7a 'kwaliteit'. </v>
      </c>
      <c r="B4" s="7"/>
      <c r="C4" s="51" t="s">
        <v>25</v>
      </c>
      <c r="D4" s="52"/>
      <c r="E4" s="12"/>
      <c r="F4" s="51" t="s">
        <v>25</v>
      </c>
      <c r="G4" s="52"/>
      <c r="H4" s="12"/>
      <c r="I4" s="51" t="s">
        <v>25</v>
      </c>
      <c r="J4" s="52"/>
    </row>
    <row r="5" spans="1:11" s="1" customFormat="1" ht="35.1" customHeight="1">
      <c r="A5" s="13" t="str">
        <f>'Beoordelen kwaliteit'!A6:A6</f>
        <v xml:space="preserve">2. Gespecificeerde offerte </v>
      </c>
      <c r="B5" s="7"/>
      <c r="C5" s="47" t="s">
        <v>15</v>
      </c>
      <c r="D5" s="48"/>
      <c r="E5" s="12"/>
      <c r="F5" s="47" t="s">
        <v>15</v>
      </c>
      <c r="G5" s="48"/>
      <c r="H5" s="12"/>
      <c r="I5" s="47" t="s">
        <v>15</v>
      </c>
      <c r="J5" s="48"/>
    </row>
    <row r="6" spans="1:11" s="1" customFormat="1" ht="159.94999999999999" customHeight="1">
      <c r="A6" s="31" t="str">
        <f>'Beoordelen kwaliteit'!A7:A7</f>
        <v xml:space="preserve">Zie bijlage 7a 'kwaliteit'. </v>
      </c>
      <c r="B6" s="7"/>
      <c r="C6" s="56" t="s">
        <v>25</v>
      </c>
      <c r="D6" s="52"/>
      <c r="E6" s="12"/>
      <c r="F6" s="51" t="s">
        <v>25</v>
      </c>
      <c r="G6" s="52"/>
      <c r="H6" s="12"/>
      <c r="I6" s="51" t="s">
        <v>25</v>
      </c>
      <c r="J6" s="52"/>
    </row>
    <row r="7" spans="1:11" s="1" customFormat="1" ht="35.1" customHeight="1">
      <c r="A7" s="13" t="str">
        <f>'Beoordelen kwaliteit'!A8:A8</f>
        <v xml:space="preserve">3. Meerwaarde </v>
      </c>
      <c r="B7" s="7"/>
      <c r="C7" s="47" t="s">
        <v>15</v>
      </c>
      <c r="D7" s="48"/>
      <c r="E7" s="12"/>
      <c r="F7" s="47" t="s">
        <v>15</v>
      </c>
      <c r="G7" s="48"/>
      <c r="H7" s="12"/>
      <c r="I7" s="47" t="s">
        <v>15</v>
      </c>
      <c r="J7" s="48"/>
    </row>
    <row r="8" spans="1:11" s="1" customFormat="1" ht="159.94999999999999" customHeight="1">
      <c r="A8" s="31" t="str">
        <f>'Beoordelen kwaliteit'!A9:A9</f>
        <v xml:space="preserve">Zie bijlage 7a 'kwaliteit'. </v>
      </c>
      <c r="B8" s="7"/>
      <c r="C8" s="56" t="s">
        <v>25</v>
      </c>
      <c r="D8" s="52"/>
      <c r="E8" s="12"/>
      <c r="F8" s="51" t="s">
        <v>25</v>
      </c>
      <c r="G8" s="52"/>
      <c r="H8" s="12"/>
      <c r="I8" s="51" t="s">
        <v>25</v>
      </c>
      <c r="J8" s="52"/>
    </row>
    <row r="9" spans="1:11" s="1" customFormat="1" ht="35.1" customHeight="1">
      <c r="A9" s="36" t="str">
        <f>'Beoordelen kwaliteit'!A10:A10</f>
        <v xml:space="preserve">OPEN VRAAG 7.2  KWALITEIT VAN DIENSTVERLENING EN SERVICE </v>
      </c>
      <c r="B9" s="7"/>
      <c r="C9" s="47" t="s">
        <v>15</v>
      </c>
      <c r="D9" s="48"/>
      <c r="E9" s="12"/>
      <c r="F9" s="47" t="s">
        <v>15</v>
      </c>
      <c r="G9" s="48"/>
      <c r="H9" s="12"/>
      <c r="I9" s="47" t="s">
        <v>15</v>
      </c>
      <c r="J9" s="48"/>
    </row>
    <row r="10" spans="1:11" s="1" customFormat="1" ht="159.94999999999999" customHeight="1">
      <c r="A10" s="31" t="str">
        <f>'Beoordelen kwaliteit'!A11:A11</f>
        <v xml:space="preserve">Zie bijlage 7a 'kwaliteit'. </v>
      </c>
      <c r="B10" s="7"/>
      <c r="C10" s="56" t="s">
        <v>25</v>
      </c>
      <c r="D10" s="52"/>
      <c r="E10" s="12"/>
      <c r="F10" s="51" t="s">
        <v>25</v>
      </c>
      <c r="G10" s="52"/>
      <c r="H10" s="12"/>
      <c r="I10" s="51" t="s">
        <v>25</v>
      </c>
      <c r="J10" s="52"/>
    </row>
    <row r="11" spans="1:11" s="1" customFormat="1" ht="39.950000000000003" customHeight="1">
      <c r="A11" s="29" t="str">
        <f>'Beoordelen kwaliteit'!A12:A12</f>
        <v>OPEN VRAAG  7.3  DUURZAAMHEID</v>
      </c>
      <c r="B11" s="7"/>
      <c r="C11" s="47" t="s">
        <v>15</v>
      </c>
      <c r="D11" s="48"/>
      <c r="E11" s="12"/>
      <c r="F11" s="47" t="s">
        <v>15</v>
      </c>
      <c r="G11" s="48"/>
      <c r="H11" s="12"/>
      <c r="I11" s="47" t="s">
        <v>15</v>
      </c>
      <c r="J11" s="48"/>
    </row>
    <row r="12" spans="1:11" s="1" customFormat="1" ht="129.94999999999999" customHeight="1">
      <c r="A12" s="30" t="str">
        <f>'Beoordelen kwaliteit'!A13:A13</f>
        <v xml:space="preserve">Zie bijlage 7a 'kwaliteit'. </v>
      </c>
      <c r="B12" s="7"/>
      <c r="C12" s="49" t="s">
        <v>25</v>
      </c>
      <c r="D12" s="50"/>
      <c r="E12" s="12"/>
      <c r="F12" s="51" t="s">
        <v>25</v>
      </c>
      <c r="G12" s="52"/>
      <c r="H12" s="12"/>
      <c r="I12" s="51" t="s">
        <v>25</v>
      </c>
      <c r="J12" s="52"/>
    </row>
    <row r="13" spans="1:11" s="1" customFormat="1" ht="39.950000000000003" customHeight="1">
      <c r="A13" s="29" t="str">
        <f>'Beoordelen kwaliteit'!A14:A14</f>
        <v xml:space="preserve">OPEN VRAAG 7.4  ONDERSTEUNING DOCENTEN </v>
      </c>
      <c r="B13" s="7"/>
      <c r="C13" s="47" t="s">
        <v>15</v>
      </c>
      <c r="D13" s="48"/>
      <c r="E13" s="12"/>
      <c r="F13" s="47" t="s">
        <v>15</v>
      </c>
      <c r="G13" s="48"/>
      <c r="H13" s="12"/>
      <c r="I13" s="47" t="s">
        <v>15</v>
      </c>
      <c r="J13" s="48"/>
    </row>
    <row r="14" spans="1:11" s="1" customFormat="1" ht="129.94999999999999" customHeight="1">
      <c r="A14" s="30" t="str">
        <f>'Beoordelen kwaliteit'!A15:A15</f>
        <v xml:space="preserve">Zie bijlage 7a 'kwaliteit'. </v>
      </c>
      <c r="B14" s="7"/>
      <c r="C14" s="49" t="s">
        <v>25</v>
      </c>
      <c r="D14" s="50"/>
      <c r="E14" s="12"/>
      <c r="F14" s="51" t="s">
        <v>25</v>
      </c>
      <c r="G14" s="52"/>
      <c r="H14" s="12"/>
      <c r="I14" s="51" t="s">
        <v>25</v>
      </c>
      <c r="J14" s="52"/>
    </row>
    <row r="15" spans="1:11" s="1" customFormat="1" ht="39.950000000000003" customHeight="1">
      <c r="A15" s="29" t="str">
        <f>'Beoordelen kwaliteit'!A16:A16</f>
        <v>OPEN VRAAG 7.5  UPDATES EN UPGRADES/FIRMWARE EN BEHOUD VEILIGHEID</v>
      </c>
      <c r="B15" s="7"/>
      <c r="C15" s="47" t="s">
        <v>15</v>
      </c>
      <c r="D15" s="48"/>
      <c r="E15" s="12"/>
      <c r="F15" s="47" t="s">
        <v>15</v>
      </c>
      <c r="G15" s="48"/>
      <c r="H15" s="12"/>
      <c r="I15" s="47" t="s">
        <v>15</v>
      </c>
      <c r="J15" s="48"/>
    </row>
    <row r="16" spans="1:11" s="1" customFormat="1" ht="129.94999999999999" customHeight="1">
      <c r="A16" s="31" t="str">
        <f>'Beoordelen kwaliteit'!A17:A17</f>
        <v xml:space="preserve">Zie bijlage 7a 'kwaliteit'. </v>
      </c>
      <c r="B16" s="7"/>
      <c r="C16" s="49" t="s">
        <v>25</v>
      </c>
      <c r="D16" s="50"/>
      <c r="E16" s="12"/>
      <c r="F16" s="51" t="s">
        <v>25</v>
      </c>
      <c r="G16" s="52"/>
      <c r="H16" s="12"/>
      <c r="I16" s="51" t="s">
        <v>25</v>
      </c>
      <c r="J16" s="52"/>
    </row>
    <row r="17" spans="1:10" ht="39.950000000000003" customHeight="1">
      <c r="A17" s="29" t="str">
        <f>'Beoordelen kwaliteit'!A18:A18</f>
        <v>OPEN VRAAG 7.6  MARKTONTWIKKELINGEN</v>
      </c>
      <c r="B17" s="7"/>
      <c r="C17" s="47" t="s">
        <v>15</v>
      </c>
      <c r="D17" s="48"/>
      <c r="E17" s="12"/>
      <c r="F17" s="47" t="s">
        <v>15</v>
      </c>
      <c r="G17" s="48"/>
      <c r="H17" s="12"/>
      <c r="I17" s="47" t="s">
        <v>15</v>
      </c>
      <c r="J17" s="48"/>
    </row>
    <row r="18" spans="1:10" ht="131.1" customHeight="1">
      <c r="A18" s="31" t="str">
        <f>'Beoordelen kwaliteit'!A19:A19</f>
        <v xml:space="preserve">Zie bijlage 7a 'kwaliteit'. </v>
      </c>
      <c r="B18" s="7"/>
      <c r="C18" s="49" t="s">
        <v>25</v>
      </c>
      <c r="D18" s="50"/>
      <c r="E18" s="12"/>
      <c r="F18" s="51" t="s">
        <v>25</v>
      </c>
      <c r="G18" s="52"/>
      <c r="H18" s="12"/>
      <c r="I18" s="51" t="s">
        <v>25</v>
      </c>
      <c r="J18" s="52"/>
    </row>
  </sheetData>
  <sheetProtection algorithmName="SHA-512" hashValue="dmyRlMIV5/GZ1v6NcV1Rm2KJVSWeO55CJ52bXWG2IlcyHrcLADiglIn053qFJMneYMaFcG3gT+G2QGAk3cSA2Q==" saltValue="GskCFmkY7TJTnahcJ+6IQA==" spinCount="100000" sheet="1" objects="1" scenarios="1"/>
  <mergeCells count="51">
    <mergeCell ref="F10:G10"/>
    <mergeCell ref="I10:J10"/>
    <mergeCell ref="C12:D12"/>
    <mergeCell ref="F12:G12"/>
    <mergeCell ref="I12:J12"/>
    <mergeCell ref="C11:D11"/>
    <mergeCell ref="F11:G11"/>
    <mergeCell ref="I11:J11"/>
    <mergeCell ref="C18:D18"/>
    <mergeCell ref="F18:G18"/>
    <mergeCell ref="I18:J18"/>
    <mergeCell ref="C1:D1"/>
    <mergeCell ref="F1:G1"/>
    <mergeCell ref="I1:J1"/>
    <mergeCell ref="C4:D4"/>
    <mergeCell ref="F4:G4"/>
    <mergeCell ref="I4:J4"/>
    <mergeCell ref="C6:D6"/>
    <mergeCell ref="F6:G6"/>
    <mergeCell ref="I6:J6"/>
    <mergeCell ref="C8:D8"/>
    <mergeCell ref="F8:G8"/>
    <mergeCell ref="I8:J8"/>
    <mergeCell ref="C10:D10"/>
    <mergeCell ref="C3:D3"/>
    <mergeCell ref="F3:G3"/>
    <mergeCell ref="I3:J3"/>
    <mergeCell ref="I5:J5"/>
    <mergeCell ref="F5:G5"/>
    <mergeCell ref="C5:D5"/>
    <mergeCell ref="C7:D7"/>
    <mergeCell ref="F7:G7"/>
    <mergeCell ref="I7:J7"/>
    <mergeCell ref="I9:J9"/>
    <mergeCell ref="F9:G9"/>
    <mergeCell ref="C9:D9"/>
    <mergeCell ref="I17:J17"/>
    <mergeCell ref="F17:G17"/>
    <mergeCell ref="C17:D17"/>
    <mergeCell ref="C13:D13"/>
    <mergeCell ref="F13:G13"/>
    <mergeCell ref="I13:J13"/>
    <mergeCell ref="C15:D15"/>
    <mergeCell ref="F15:G15"/>
    <mergeCell ref="I15:J15"/>
    <mergeCell ref="C14:D14"/>
    <mergeCell ref="F14:G14"/>
    <mergeCell ref="I14:J14"/>
    <mergeCell ref="C16:D16"/>
    <mergeCell ref="F16:G16"/>
    <mergeCell ref="I16:J16"/>
  </mergeCells>
  <dataValidations count="1">
    <dataValidation type="list" errorStyle="warning" allowBlank="1" showErrorMessage="1" error="Voer juiste waarde in. " sqref="F15 C3 F17 I5 I3 F3 F5 C5 C7 I9 I7 F7 F9 C9 C11 F11 F13 I13 I11 C13 C15 I17 I15 C17" xr:uid="{7C454F32-875E-CE47-917D-3BC84F536A18}">
      <formula1>SCORE</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061F9-6D59-894F-A0AB-80E701DFEDD7}">
  <sheetPr>
    <tabColor theme="8" tint="0.59999389629810485"/>
  </sheetPr>
  <dimension ref="A1:K18"/>
  <sheetViews>
    <sheetView showGridLines="0" workbookViewId="0">
      <pane ySplit="1" topLeftCell="A14" activePane="bottomLeft" state="frozen"/>
      <selection pane="bottomLeft" activeCell="C17" sqref="C17:D17"/>
    </sheetView>
  </sheetViews>
  <sheetFormatPr defaultColWidth="11.42578125" defaultRowHeight="15"/>
  <cols>
    <col min="1" max="1" width="90.85546875" style="1" customWidth="1"/>
    <col min="2" max="2" width="2.85546875" style="5" customWidth="1"/>
    <col min="3" max="3" width="25.85546875" style="4" customWidth="1"/>
    <col min="4" max="4" width="3.85546875" style="4" customWidth="1"/>
    <col min="5" max="5" width="2.85546875" style="4" customWidth="1"/>
    <col min="6" max="6" width="25.85546875" style="4" customWidth="1"/>
    <col min="7" max="7" width="3.85546875" style="4" customWidth="1"/>
    <col min="8" max="8" width="2.85546875" style="4" customWidth="1"/>
    <col min="9" max="9" width="25.85546875" style="1" customWidth="1"/>
    <col min="10" max="10" width="3.85546875" style="1" customWidth="1"/>
  </cols>
  <sheetData>
    <row r="1" spans="1:11" s="1" customFormat="1" ht="90" customHeight="1">
      <c r="A1" s="15" t="s">
        <v>29</v>
      </c>
      <c r="B1" s="9"/>
      <c r="C1" s="59" t="str">
        <f>'Beoordelaar 1'!C1</f>
        <v>Inschrijver 1</v>
      </c>
      <c r="D1" s="58"/>
      <c r="E1" s="9"/>
      <c r="F1" s="57" t="str">
        <f>'Beoordelaar 1'!F1</f>
        <v>Inschrijver 2</v>
      </c>
      <c r="G1" s="58"/>
      <c r="H1" s="9"/>
      <c r="I1" s="57" t="str">
        <f>'Beoordelaar 1'!I1</f>
        <v>Inschrijver 3</v>
      </c>
      <c r="J1" s="58"/>
      <c r="K1" s="3"/>
    </row>
    <row r="2" spans="1:11" s="1" customFormat="1" ht="39.950000000000003" customHeight="1">
      <c r="A2" s="29" t="str">
        <f>'Beoordelen kwaliteit'!A3</f>
        <v>OPEN VRAAG 7.1	 PROJECTAANPAK TOTALE LEVERING</v>
      </c>
      <c r="B2" s="6"/>
      <c r="C2" s="32"/>
      <c r="D2" s="33"/>
      <c r="E2" s="6"/>
      <c r="F2" s="32"/>
      <c r="G2" s="33"/>
      <c r="H2" s="6"/>
      <c r="I2" s="32"/>
      <c r="J2" s="33"/>
    </row>
    <row r="3" spans="1:11" s="1" customFormat="1" ht="35.1" customHeight="1">
      <c r="A3" s="13" t="str">
        <f>'Beoordelen kwaliteit'!A4</f>
        <v>1. Plan van aanpak</v>
      </c>
      <c r="B3" s="7"/>
      <c r="C3" s="47" t="s">
        <v>15</v>
      </c>
      <c r="D3" s="48"/>
      <c r="E3" s="12"/>
      <c r="F3" s="47" t="s">
        <v>15</v>
      </c>
      <c r="G3" s="48"/>
      <c r="H3" s="12"/>
      <c r="I3" s="47" t="s">
        <v>15</v>
      </c>
      <c r="J3" s="48"/>
    </row>
    <row r="4" spans="1:11" s="1" customFormat="1" ht="159.94999999999999" customHeight="1">
      <c r="A4" s="31" t="str">
        <f>'Beoordelen kwaliteit'!A5:A5</f>
        <v xml:space="preserve">Zie bijlage 7a 'kwaliteit'. </v>
      </c>
      <c r="B4" s="7"/>
      <c r="C4" s="51" t="s">
        <v>25</v>
      </c>
      <c r="D4" s="52"/>
      <c r="E4" s="12"/>
      <c r="F4" s="51" t="s">
        <v>25</v>
      </c>
      <c r="G4" s="52"/>
      <c r="H4" s="12"/>
      <c r="I4" s="51" t="s">
        <v>25</v>
      </c>
      <c r="J4" s="52"/>
    </row>
    <row r="5" spans="1:11" s="1" customFormat="1" ht="35.1" customHeight="1">
      <c r="A5" s="13" t="str">
        <f>'Beoordelen kwaliteit'!A6:A6</f>
        <v xml:space="preserve">2. Gespecificeerde offerte </v>
      </c>
      <c r="B5" s="7"/>
      <c r="C5" s="47" t="s">
        <v>15</v>
      </c>
      <c r="D5" s="48"/>
      <c r="E5" s="12"/>
      <c r="F5" s="47" t="s">
        <v>15</v>
      </c>
      <c r="G5" s="48"/>
      <c r="H5" s="12"/>
      <c r="I5" s="47" t="s">
        <v>15</v>
      </c>
      <c r="J5" s="48"/>
    </row>
    <row r="6" spans="1:11" s="1" customFormat="1" ht="159.94999999999999" customHeight="1">
      <c r="A6" s="31" t="str">
        <f>'Beoordelen kwaliteit'!A7:A7</f>
        <v xml:space="preserve">Zie bijlage 7a 'kwaliteit'. </v>
      </c>
      <c r="B6" s="7"/>
      <c r="C6" s="56" t="s">
        <v>25</v>
      </c>
      <c r="D6" s="52"/>
      <c r="E6" s="12"/>
      <c r="F6" s="51" t="s">
        <v>25</v>
      </c>
      <c r="G6" s="52"/>
      <c r="H6" s="12"/>
      <c r="I6" s="51" t="s">
        <v>25</v>
      </c>
      <c r="J6" s="52"/>
    </row>
    <row r="7" spans="1:11" s="1" customFormat="1" ht="35.1" customHeight="1">
      <c r="A7" s="13" t="str">
        <f>'Beoordelen kwaliteit'!A8:A8</f>
        <v xml:space="preserve">3. Meerwaarde </v>
      </c>
      <c r="B7" s="7"/>
      <c r="C7" s="47" t="s">
        <v>15</v>
      </c>
      <c r="D7" s="48"/>
      <c r="E7" s="12"/>
      <c r="F7" s="47" t="s">
        <v>15</v>
      </c>
      <c r="G7" s="48"/>
      <c r="H7" s="12"/>
      <c r="I7" s="47" t="s">
        <v>15</v>
      </c>
      <c r="J7" s="48"/>
    </row>
    <row r="8" spans="1:11" s="1" customFormat="1" ht="159.94999999999999" customHeight="1">
      <c r="A8" s="31" t="str">
        <f>'Beoordelen kwaliteit'!A9:A9</f>
        <v xml:space="preserve">Zie bijlage 7a 'kwaliteit'. </v>
      </c>
      <c r="B8" s="7"/>
      <c r="C8" s="56" t="s">
        <v>25</v>
      </c>
      <c r="D8" s="52"/>
      <c r="E8" s="12"/>
      <c r="F8" s="51" t="s">
        <v>25</v>
      </c>
      <c r="G8" s="52"/>
      <c r="H8" s="12"/>
      <c r="I8" s="51" t="s">
        <v>25</v>
      </c>
      <c r="J8" s="52"/>
    </row>
    <row r="9" spans="1:11" s="1" customFormat="1" ht="35.1" customHeight="1">
      <c r="A9" s="36" t="str">
        <f>'Beoordelen kwaliteit'!A10:A10</f>
        <v xml:space="preserve">OPEN VRAAG 7.2  KWALITEIT VAN DIENSTVERLENING EN SERVICE </v>
      </c>
      <c r="B9" s="7"/>
      <c r="C9" s="47" t="s">
        <v>15</v>
      </c>
      <c r="D9" s="48"/>
      <c r="E9" s="12"/>
      <c r="F9" s="47" t="s">
        <v>15</v>
      </c>
      <c r="G9" s="48"/>
      <c r="H9" s="12"/>
      <c r="I9" s="47" t="s">
        <v>15</v>
      </c>
      <c r="J9" s="48"/>
    </row>
    <row r="10" spans="1:11" s="1" customFormat="1" ht="159.94999999999999" customHeight="1">
      <c r="A10" s="31" t="str">
        <f>'Beoordelen kwaliteit'!A11:A11</f>
        <v xml:space="preserve">Zie bijlage 7a 'kwaliteit'. </v>
      </c>
      <c r="B10" s="7"/>
      <c r="C10" s="56" t="s">
        <v>25</v>
      </c>
      <c r="D10" s="52"/>
      <c r="E10" s="12"/>
      <c r="F10" s="51" t="s">
        <v>25</v>
      </c>
      <c r="G10" s="52"/>
      <c r="H10" s="12"/>
      <c r="I10" s="51" t="s">
        <v>25</v>
      </c>
      <c r="J10" s="52"/>
    </row>
    <row r="11" spans="1:11" s="1" customFormat="1" ht="39.950000000000003" customHeight="1">
      <c r="A11" s="29" t="str">
        <f>'Beoordelen kwaliteit'!A12:A12</f>
        <v>OPEN VRAAG  7.3  DUURZAAMHEID</v>
      </c>
      <c r="B11" s="7"/>
      <c r="C11" s="47" t="s">
        <v>15</v>
      </c>
      <c r="D11" s="48"/>
      <c r="E11" s="12"/>
      <c r="F11" s="47" t="s">
        <v>15</v>
      </c>
      <c r="G11" s="48"/>
      <c r="H11" s="12"/>
      <c r="I11" s="47" t="s">
        <v>15</v>
      </c>
      <c r="J11" s="48"/>
    </row>
    <row r="12" spans="1:11" s="1" customFormat="1" ht="129.94999999999999" customHeight="1">
      <c r="A12" s="30" t="str">
        <f>'Beoordelen kwaliteit'!A13:A13</f>
        <v xml:space="preserve">Zie bijlage 7a 'kwaliteit'. </v>
      </c>
      <c r="B12" s="7"/>
      <c r="C12" s="49" t="s">
        <v>25</v>
      </c>
      <c r="D12" s="50"/>
      <c r="E12" s="12"/>
      <c r="F12" s="51" t="s">
        <v>25</v>
      </c>
      <c r="G12" s="52"/>
      <c r="H12" s="12"/>
      <c r="I12" s="51" t="s">
        <v>25</v>
      </c>
      <c r="J12" s="52"/>
    </row>
    <row r="13" spans="1:11" s="1" customFormat="1" ht="39.950000000000003" customHeight="1">
      <c r="A13" s="29" t="str">
        <f>'Beoordelen kwaliteit'!A14:A14</f>
        <v xml:space="preserve">OPEN VRAAG 7.4  ONDERSTEUNING DOCENTEN </v>
      </c>
      <c r="B13" s="7"/>
      <c r="C13" s="47" t="s">
        <v>15</v>
      </c>
      <c r="D13" s="48"/>
      <c r="E13" s="12"/>
      <c r="F13" s="47" t="s">
        <v>15</v>
      </c>
      <c r="G13" s="48"/>
      <c r="H13" s="12"/>
      <c r="I13" s="47" t="s">
        <v>15</v>
      </c>
      <c r="J13" s="48"/>
    </row>
    <row r="14" spans="1:11" s="1" customFormat="1" ht="129.94999999999999" customHeight="1">
      <c r="A14" s="30" t="str">
        <f>'Beoordelen kwaliteit'!A15:A15</f>
        <v xml:space="preserve">Zie bijlage 7a 'kwaliteit'. </v>
      </c>
      <c r="B14" s="7"/>
      <c r="C14" s="49" t="s">
        <v>25</v>
      </c>
      <c r="D14" s="50"/>
      <c r="E14" s="12"/>
      <c r="F14" s="51" t="s">
        <v>25</v>
      </c>
      <c r="G14" s="52"/>
      <c r="H14" s="12"/>
      <c r="I14" s="51" t="s">
        <v>25</v>
      </c>
      <c r="J14" s="52"/>
    </row>
    <row r="15" spans="1:11" s="1" customFormat="1" ht="39.950000000000003" customHeight="1">
      <c r="A15" s="29" t="str">
        <f>'Beoordelen kwaliteit'!A16:A16</f>
        <v>OPEN VRAAG 7.5  UPDATES EN UPGRADES/FIRMWARE EN BEHOUD VEILIGHEID</v>
      </c>
      <c r="B15" s="7"/>
      <c r="C15" s="47" t="s">
        <v>15</v>
      </c>
      <c r="D15" s="48"/>
      <c r="E15" s="12"/>
      <c r="F15" s="47" t="s">
        <v>15</v>
      </c>
      <c r="G15" s="48"/>
      <c r="H15" s="12"/>
      <c r="I15" s="47" t="s">
        <v>15</v>
      </c>
      <c r="J15" s="48"/>
    </row>
    <row r="16" spans="1:11" s="1" customFormat="1" ht="129.94999999999999" customHeight="1">
      <c r="A16" s="31" t="str">
        <f>'Beoordelen kwaliteit'!A17:A17</f>
        <v xml:space="preserve">Zie bijlage 7a 'kwaliteit'. </v>
      </c>
      <c r="B16" s="7"/>
      <c r="C16" s="49" t="s">
        <v>25</v>
      </c>
      <c r="D16" s="50"/>
      <c r="E16" s="12"/>
      <c r="F16" s="51" t="s">
        <v>25</v>
      </c>
      <c r="G16" s="52"/>
      <c r="H16" s="12"/>
      <c r="I16" s="51" t="s">
        <v>25</v>
      </c>
      <c r="J16" s="52"/>
    </row>
    <row r="17" spans="1:10" ht="39.950000000000003" customHeight="1">
      <c r="A17" s="29" t="str">
        <f>'Beoordelen kwaliteit'!A18:A18</f>
        <v>OPEN VRAAG 7.6  MARKTONTWIKKELINGEN</v>
      </c>
      <c r="B17" s="7"/>
      <c r="C17" s="47" t="s">
        <v>15</v>
      </c>
      <c r="D17" s="48"/>
      <c r="E17" s="12"/>
      <c r="F17" s="47" t="s">
        <v>15</v>
      </c>
      <c r="G17" s="48"/>
      <c r="H17" s="12"/>
      <c r="I17" s="47" t="s">
        <v>15</v>
      </c>
      <c r="J17" s="48"/>
    </row>
    <row r="18" spans="1:10" ht="131.1" customHeight="1">
      <c r="A18" s="31" t="str">
        <f>'Beoordelen kwaliteit'!A19:A19</f>
        <v xml:space="preserve">Zie bijlage 7a 'kwaliteit'. </v>
      </c>
      <c r="B18" s="7"/>
      <c r="C18" s="49" t="s">
        <v>25</v>
      </c>
      <c r="D18" s="50"/>
      <c r="E18" s="12"/>
      <c r="F18" s="51" t="s">
        <v>25</v>
      </c>
      <c r="G18" s="52"/>
      <c r="H18" s="12"/>
      <c r="I18" s="51" t="s">
        <v>25</v>
      </c>
      <c r="J18" s="52"/>
    </row>
  </sheetData>
  <sheetProtection algorithmName="SHA-512" hashValue="knwbB0bTd6uWe2u+DquMYe/yVRmJWMlfmDr3rir9AjTBoAHnZaFaBh0M0vvfgDI52RDiU2WrZfCtLSFx0mN6TA==" saltValue="mRJRvtYpR0fk4M5m1MmzIg==" spinCount="100000" sheet="1" objects="1" scenarios="1"/>
  <mergeCells count="51">
    <mergeCell ref="F10:G10"/>
    <mergeCell ref="I10:J10"/>
    <mergeCell ref="C12:D12"/>
    <mergeCell ref="F12:G12"/>
    <mergeCell ref="I12:J12"/>
    <mergeCell ref="C11:D11"/>
    <mergeCell ref="F11:G11"/>
    <mergeCell ref="I11:J11"/>
    <mergeCell ref="C18:D18"/>
    <mergeCell ref="F18:G18"/>
    <mergeCell ref="I18:J18"/>
    <mergeCell ref="C1:D1"/>
    <mergeCell ref="F1:G1"/>
    <mergeCell ref="I1:J1"/>
    <mergeCell ref="C4:D4"/>
    <mergeCell ref="F4:G4"/>
    <mergeCell ref="I4:J4"/>
    <mergeCell ref="C6:D6"/>
    <mergeCell ref="F6:G6"/>
    <mergeCell ref="I6:J6"/>
    <mergeCell ref="C8:D8"/>
    <mergeCell ref="F8:G8"/>
    <mergeCell ref="I8:J8"/>
    <mergeCell ref="C10:D10"/>
    <mergeCell ref="C3:D3"/>
    <mergeCell ref="F3:G3"/>
    <mergeCell ref="I3:J3"/>
    <mergeCell ref="I5:J5"/>
    <mergeCell ref="F5:G5"/>
    <mergeCell ref="C5:D5"/>
    <mergeCell ref="C7:D7"/>
    <mergeCell ref="F7:G7"/>
    <mergeCell ref="I7:J7"/>
    <mergeCell ref="I9:J9"/>
    <mergeCell ref="F9:G9"/>
    <mergeCell ref="C9:D9"/>
    <mergeCell ref="I17:J17"/>
    <mergeCell ref="F17:G17"/>
    <mergeCell ref="C17:D17"/>
    <mergeCell ref="I13:J13"/>
    <mergeCell ref="F13:G13"/>
    <mergeCell ref="C13:D13"/>
    <mergeCell ref="C15:D15"/>
    <mergeCell ref="F15:G15"/>
    <mergeCell ref="I15:J15"/>
    <mergeCell ref="C14:D14"/>
    <mergeCell ref="F14:G14"/>
    <mergeCell ref="I14:J14"/>
    <mergeCell ref="C16:D16"/>
    <mergeCell ref="F16:G16"/>
    <mergeCell ref="I16:J16"/>
  </mergeCells>
  <dataValidations count="1">
    <dataValidation type="list" errorStyle="warning" allowBlank="1" showErrorMessage="1" error="Voer juiste waarde in. " sqref="F15 C3 F17 I5 I3 F3 F5 C5 C7 I9 I7 F7 F9 C9 C11 I13 I11 F11 F13 C13 C15 I17 I15 C17" xr:uid="{74A2235B-510C-5740-9444-8573809CBBC6}">
      <formula1>SCORE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194EB-F242-094B-B01A-2956F4F7C68A}">
  <sheetPr>
    <tabColor theme="8" tint="0.59999389629810485"/>
  </sheetPr>
  <dimension ref="A1:K18"/>
  <sheetViews>
    <sheetView showGridLines="0" topLeftCell="A12" workbookViewId="0">
      <selection activeCell="I17" sqref="I17:J17"/>
    </sheetView>
  </sheetViews>
  <sheetFormatPr defaultColWidth="11.42578125" defaultRowHeight="15"/>
  <cols>
    <col min="1" max="1" width="90.85546875" style="1" customWidth="1"/>
    <col min="2" max="2" width="2.85546875" style="5" customWidth="1"/>
    <col min="3" max="3" width="25.85546875" style="4" customWidth="1"/>
    <col min="4" max="4" width="3.85546875" style="4" customWidth="1"/>
    <col min="5" max="5" width="2.85546875" style="4" customWidth="1"/>
    <col min="6" max="6" width="25.85546875" style="4" customWidth="1"/>
    <col min="7" max="7" width="3.85546875" style="4" customWidth="1"/>
    <col min="8" max="8" width="2.85546875" style="4" customWidth="1"/>
    <col min="9" max="9" width="25.85546875" style="1" customWidth="1"/>
    <col min="10" max="10" width="3.85546875" style="1" customWidth="1"/>
  </cols>
  <sheetData>
    <row r="1" spans="1:11" s="1" customFormat="1" ht="90" customHeight="1">
      <c r="A1" s="15" t="s">
        <v>30</v>
      </c>
      <c r="B1" s="9"/>
      <c r="C1" s="59" t="str">
        <f>'Beoordelaar 1'!C1</f>
        <v>Inschrijver 1</v>
      </c>
      <c r="D1" s="58"/>
      <c r="E1" s="9"/>
      <c r="F1" s="57" t="str">
        <f>'Beoordelaar 1'!F1</f>
        <v>Inschrijver 2</v>
      </c>
      <c r="G1" s="58"/>
      <c r="H1" s="9"/>
      <c r="I1" s="57" t="str">
        <f>'Beoordelaar 1'!I1</f>
        <v>Inschrijver 3</v>
      </c>
      <c r="J1" s="58"/>
      <c r="K1" s="3"/>
    </row>
    <row r="2" spans="1:11" s="1" customFormat="1" ht="39.950000000000003" customHeight="1">
      <c r="A2" s="29" t="str">
        <f>'Beoordelen kwaliteit'!A3</f>
        <v>OPEN VRAAG 7.1	 PROJECTAANPAK TOTALE LEVERING</v>
      </c>
      <c r="B2" s="6"/>
      <c r="C2" s="32"/>
      <c r="D2" s="33"/>
      <c r="E2" s="6"/>
      <c r="F2" s="32"/>
      <c r="G2" s="33"/>
      <c r="H2" s="6"/>
      <c r="I2" s="32"/>
      <c r="J2" s="33"/>
    </row>
    <row r="3" spans="1:11" s="1" customFormat="1" ht="35.1" customHeight="1">
      <c r="A3" s="13" t="str">
        <f>'Beoordelen kwaliteit'!A4</f>
        <v>1. Plan van aanpak</v>
      </c>
      <c r="B3" s="7"/>
      <c r="C3" s="47" t="s">
        <v>15</v>
      </c>
      <c r="D3" s="48"/>
      <c r="E3" s="12"/>
      <c r="F3" s="47" t="s">
        <v>15</v>
      </c>
      <c r="G3" s="48"/>
      <c r="H3" s="12"/>
      <c r="I3" s="47" t="s">
        <v>15</v>
      </c>
      <c r="J3" s="48"/>
    </row>
    <row r="4" spans="1:11" s="1" customFormat="1" ht="159.94999999999999" customHeight="1">
      <c r="A4" s="31" t="str">
        <f>'Beoordelen kwaliteit'!A5:A5</f>
        <v xml:space="preserve">Zie bijlage 7a 'kwaliteit'. </v>
      </c>
      <c r="B4" s="7"/>
      <c r="C4" s="51" t="s">
        <v>25</v>
      </c>
      <c r="D4" s="52"/>
      <c r="E4" s="12"/>
      <c r="F4" s="51" t="s">
        <v>25</v>
      </c>
      <c r="G4" s="52"/>
      <c r="H4" s="12"/>
      <c r="I4" s="51" t="s">
        <v>25</v>
      </c>
      <c r="J4" s="52"/>
    </row>
    <row r="5" spans="1:11" s="1" customFormat="1" ht="35.1" customHeight="1">
      <c r="A5" s="13" t="str">
        <f>'Beoordelen kwaliteit'!A6:A6</f>
        <v xml:space="preserve">2. Gespecificeerde offerte </v>
      </c>
      <c r="B5" s="7"/>
      <c r="C5" s="47" t="s">
        <v>15</v>
      </c>
      <c r="D5" s="48"/>
      <c r="E5" s="12"/>
      <c r="F5" s="47" t="s">
        <v>15</v>
      </c>
      <c r="G5" s="48"/>
      <c r="H5" s="12"/>
      <c r="I5" s="47" t="s">
        <v>15</v>
      </c>
      <c r="J5" s="48"/>
    </row>
    <row r="6" spans="1:11" s="1" customFormat="1" ht="159.94999999999999" customHeight="1">
      <c r="A6" s="31" t="str">
        <f>'Beoordelen kwaliteit'!A7:A7</f>
        <v xml:space="preserve">Zie bijlage 7a 'kwaliteit'. </v>
      </c>
      <c r="B6" s="7"/>
      <c r="C6" s="56" t="s">
        <v>25</v>
      </c>
      <c r="D6" s="52"/>
      <c r="E6" s="12"/>
      <c r="F6" s="51" t="s">
        <v>25</v>
      </c>
      <c r="G6" s="52"/>
      <c r="H6" s="12"/>
      <c r="I6" s="51" t="s">
        <v>25</v>
      </c>
      <c r="J6" s="52"/>
    </row>
    <row r="7" spans="1:11" s="1" customFormat="1" ht="35.1" customHeight="1">
      <c r="A7" s="13" t="str">
        <f>'Beoordelen kwaliteit'!A8:A8</f>
        <v xml:space="preserve">3. Meerwaarde </v>
      </c>
      <c r="B7" s="7"/>
      <c r="C7" s="47" t="s">
        <v>15</v>
      </c>
      <c r="D7" s="48"/>
      <c r="E7" s="12"/>
      <c r="F7" s="47" t="s">
        <v>15</v>
      </c>
      <c r="G7" s="48"/>
      <c r="H7" s="12"/>
      <c r="I7" s="47" t="s">
        <v>15</v>
      </c>
      <c r="J7" s="48"/>
    </row>
    <row r="8" spans="1:11" s="1" customFormat="1" ht="159.94999999999999" customHeight="1">
      <c r="A8" s="31" t="str">
        <f>'Beoordelen kwaliteit'!A9:A9</f>
        <v xml:space="preserve">Zie bijlage 7a 'kwaliteit'. </v>
      </c>
      <c r="B8" s="7"/>
      <c r="C8" s="56" t="s">
        <v>25</v>
      </c>
      <c r="D8" s="52"/>
      <c r="E8" s="12"/>
      <c r="F8" s="51" t="s">
        <v>25</v>
      </c>
      <c r="G8" s="52"/>
      <c r="H8" s="12"/>
      <c r="I8" s="51" t="s">
        <v>25</v>
      </c>
      <c r="J8" s="52"/>
    </row>
    <row r="9" spans="1:11" s="1" customFormat="1" ht="35.1" customHeight="1">
      <c r="A9" s="36" t="str">
        <f>'Beoordelen kwaliteit'!A10:A10</f>
        <v xml:space="preserve">OPEN VRAAG 7.2  KWALITEIT VAN DIENSTVERLENING EN SERVICE </v>
      </c>
      <c r="B9" s="7"/>
      <c r="C9" s="47" t="s">
        <v>15</v>
      </c>
      <c r="D9" s="48"/>
      <c r="E9" s="12"/>
      <c r="F9" s="47" t="s">
        <v>15</v>
      </c>
      <c r="G9" s="48"/>
      <c r="H9" s="12"/>
      <c r="I9" s="47" t="s">
        <v>15</v>
      </c>
      <c r="J9" s="48"/>
    </row>
    <row r="10" spans="1:11" s="1" customFormat="1" ht="159.94999999999999" customHeight="1">
      <c r="A10" s="31" t="str">
        <f>'Beoordelen kwaliteit'!A11:A11</f>
        <v xml:space="preserve">Zie bijlage 7a 'kwaliteit'. </v>
      </c>
      <c r="B10" s="7"/>
      <c r="C10" s="56" t="s">
        <v>25</v>
      </c>
      <c r="D10" s="52"/>
      <c r="E10" s="12"/>
      <c r="F10" s="51" t="s">
        <v>25</v>
      </c>
      <c r="G10" s="52"/>
      <c r="H10" s="12"/>
      <c r="I10" s="51" t="s">
        <v>25</v>
      </c>
      <c r="J10" s="52"/>
    </row>
    <row r="11" spans="1:11" s="1" customFormat="1" ht="39.950000000000003" customHeight="1">
      <c r="A11" s="29" t="str">
        <f>'Beoordelen kwaliteit'!A12:A12</f>
        <v>OPEN VRAAG  7.3  DUURZAAMHEID</v>
      </c>
      <c r="B11" s="7"/>
      <c r="C11" s="47" t="s">
        <v>15</v>
      </c>
      <c r="D11" s="48"/>
      <c r="E11" s="12"/>
      <c r="F11" s="47" t="s">
        <v>15</v>
      </c>
      <c r="G11" s="48"/>
      <c r="H11" s="12"/>
      <c r="I11" s="47" t="s">
        <v>15</v>
      </c>
      <c r="J11" s="48"/>
    </row>
    <row r="12" spans="1:11" s="1" customFormat="1" ht="129.94999999999999" customHeight="1">
      <c r="A12" s="30" t="str">
        <f>'Beoordelen kwaliteit'!A13:A13</f>
        <v xml:space="preserve">Zie bijlage 7a 'kwaliteit'. </v>
      </c>
      <c r="B12" s="7"/>
      <c r="C12" s="49" t="s">
        <v>25</v>
      </c>
      <c r="D12" s="50"/>
      <c r="E12" s="12"/>
      <c r="F12" s="51" t="s">
        <v>25</v>
      </c>
      <c r="G12" s="52"/>
      <c r="H12" s="12"/>
      <c r="I12" s="51" t="s">
        <v>25</v>
      </c>
      <c r="J12" s="52"/>
    </row>
    <row r="13" spans="1:11" s="1" customFormat="1" ht="39.950000000000003" customHeight="1">
      <c r="A13" s="29" t="str">
        <f>'Beoordelen kwaliteit'!A14:A14</f>
        <v xml:space="preserve">OPEN VRAAG 7.4  ONDERSTEUNING DOCENTEN </v>
      </c>
      <c r="B13" s="7"/>
      <c r="C13" s="47" t="s">
        <v>15</v>
      </c>
      <c r="D13" s="48"/>
      <c r="E13" s="12"/>
      <c r="F13" s="47" t="s">
        <v>15</v>
      </c>
      <c r="G13" s="48"/>
      <c r="H13" s="12"/>
      <c r="I13" s="47" t="s">
        <v>15</v>
      </c>
      <c r="J13" s="48"/>
    </row>
    <row r="14" spans="1:11" s="1" customFormat="1" ht="129.94999999999999" customHeight="1">
      <c r="A14" s="30" t="str">
        <f>'Beoordelen kwaliteit'!A15:A15</f>
        <v xml:space="preserve">Zie bijlage 7a 'kwaliteit'. </v>
      </c>
      <c r="B14" s="7"/>
      <c r="C14" s="49" t="s">
        <v>25</v>
      </c>
      <c r="D14" s="50"/>
      <c r="E14" s="12"/>
      <c r="F14" s="51" t="s">
        <v>25</v>
      </c>
      <c r="G14" s="52"/>
      <c r="H14" s="12"/>
      <c r="I14" s="51" t="s">
        <v>25</v>
      </c>
      <c r="J14" s="52"/>
    </row>
    <row r="15" spans="1:11" s="1" customFormat="1" ht="39.950000000000003" customHeight="1">
      <c r="A15" s="29" t="str">
        <f>'Beoordelen kwaliteit'!A16:A16</f>
        <v>OPEN VRAAG 7.5  UPDATES EN UPGRADES/FIRMWARE EN BEHOUD VEILIGHEID</v>
      </c>
      <c r="B15" s="7"/>
      <c r="C15" s="47" t="s">
        <v>15</v>
      </c>
      <c r="D15" s="48"/>
      <c r="E15" s="12"/>
      <c r="F15" s="47" t="s">
        <v>15</v>
      </c>
      <c r="G15" s="48"/>
      <c r="H15" s="12"/>
      <c r="I15" s="47" t="s">
        <v>15</v>
      </c>
      <c r="J15" s="48"/>
    </row>
    <row r="16" spans="1:11" s="1" customFormat="1" ht="129.94999999999999" customHeight="1">
      <c r="A16" s="31" t="str">
        <f>'Beoordelen kwaliteit'!A17:A17</f>
        <v xml:space="preserve">Zie bijlage 7a 'kwaliteit'. </v>
      </c>
      <c r="B16" s="7"/>
      <c r="C16" s="49" t="s">
        <v>25</v>
      </c>
      <c r="D16" s="50"/>
      <c r="E16" s="12"/>
      <c r="F16" s="51" t="s">
        <v>25</v>
      </c>
      <c r="G16" s="52"/>
      <c r="H16" s="12"/>
      <c r="I16" s="51" t="s">
        <v>25</v>
      </c>
      <c r="J16" s="52"/>
    </row>
    <row r="17" spans="1:10" ht="39.950000000000003" customHeight="1">
      <c r="A17" s="29" t="str">
        <f>'Beoordelen kwaliteit'!A18:A18</f>
        <v>OPEN VRAAG 7.6  MARKTONTWIKKELINGEN</v>
      </c>
      <c r="B17" s="7"/>
      <c r="C17" s="47" t="s">
        <v>15</v>
      </c>
      <c r="D17" s="48"/>
      <c r="E17" s="12"/>
      <c r="F17" s="47" t="s">
        <v>15</v>
      </c>
      <c r="G17" s="48"/>
      <c r="H17" s="12"/>
      <c r="I17" s="47" t="s">
        <v>15</v>
      </c>
      <c r="J17" s="48"/>
    </row>
    <row r="18" spans="1:10" ht="131.1" customHeight="1">
      <c r="A18" s="31" t="str">
        <f>'Beoordelen kwaliteit'!A19:A19</f>
        <v xml:space="preserve">Zie bijlage 7a 'kwaliteit'. </v>
      </c>
      <c r="B18" s="7"/>
      <c r="C18" s="49" t="s">
        <v>25</v>
      </c>
      <c r="D18" s="50"/>
      <c r="E18" s="12"/>
      <c r="F18" s="51" t="s">
        <v>25</v>
      </c>
      <c r="G18" s="52"/>
      <c r="H18" s="12"/>
      <c r="I18" s="51" t="s">
        <v>25</v>
      </c>
      <c r="J18" s="52"/>
    </row>
  </sheetData>
  <sheetProtection algorithmName="SHA-512" hashValue="ViKSPu546OQLqloFQTZqSVaLFMC8Gh4lXsisf9IXNaS+mHCyJMPShxWRBqv3uDiVRkZhqAWEdwBKcbe2jl6bKw==" saltValue="OIbm5kHHuKrOpUKMwBs5Zw==" spinCount="100000" sheet="1" objects="1" scenarios="1"/>
  <mergeCells count="51">
    <mergeCell ref="C1:D1"/>
    <mergeCell ref="F1:G1"/>
    <mergeCell ref="I1:J1"/>
    <mergeCell ref="C3:D3"/>
    <mergeCell ref="F3:G3"/>
    <mergeCell ref="I3:J3"/>
    <mergeCell ref="C4:D4"/>
    <mergeCell ref="F4:G4"/>
    <mergeCell ref="I4:J4"/>
    <mergeCell ref="C5:D5"/>
    <mergeCell ref="F5:G5"/>
    <mergeCell ref="I5:J5"/>
    <mergeCell ref="C6:D6"/>
    <mergeCell ref="F6:G6"/>
    <mergeCell ref="I6:J6"/>
    <mergeCell ref="C7:D7"/>
    <mergeCell ref="F7:G7"/>
    <mergeCell ref="I7:J7"/>
    <mergeCell ref="C8:D8"/>
    <mergeCell ref="F8:G8"/>
    <mergeCell ref="I8:J8"/>
    <mergeCell ref="C9:D9"/>
    <mergeCell ref="F9:G9"/>
    <mergeCell ref="I9:J9"/>
    <mergeCell ref="C10:D10"/>
    <mergeCell ref="F10:G10"/>
    <mergeCell ref="I10:J10"/>
    <mergeCell ref="C11:D11"/>
    <mergeCell ref="F11:G11"/>
    <mergeCell ref="I11:J11"/>
    <mergeCell ref="C12:D12"/>
    <mergeCell ref="F12:G12"/>
    <mergeCell ref="I12:J12"/>
    <mergeCell ref="C13:D13"/>
    <mergeCell ref="F13:G13"/>
    <mergeCell ref="I13:J13"/>
    <mergeCell ref="C14:D14"/>
    <mergeCell ref="F14:G14"/>
    <mergeCell ref="I14:J14"/>
    <mergeCell ref="C15:D15"/>
    <mergeCell ref="F15:G15"/>
    <mergeCell ref="I15:J15"/>
    <mergeCell ref="C18:D18"/>
    <mergeCell ref="F18:G18"/>
    <mergeCell ref="I18:J18"/>
    <mergeCell ref="C16:D16"/>
    <mergeCell ref="F16:G16"/>
    <mergeCell ref="I16:J16"/>
    <mergeCell ref="C17:D17"/>
    <mergeCell ref="F17:G17"/>
    <mergeCell ref="I17:J17"/>
  </mergeCells>
  <dataValidations count="1">
    <dataValidation type="list" errorStyle="warning" allowBlank="1" showErrorMessage="1" error="Voer juiste waarde in. " sqref="F15 C3 I15 C5 F5 F3 I3 I5 C7 C9 F9 F7 I7 I9 C11 C13 F13 F11 I11 I13 C15 C17 F17 I17" xr:uid="{1789CB37-CD52-CB4B-BA70-5DDBE5A2089F}">
      <formula1>SCORE</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D2D52-5CCE-4246-9763-E9EBD7CBBD39}">
  <sheetPr>
    <tabColor theme="8" tint="0.59999389629810485"/>
  </sheetPr>
  <dimension ref="A1:K18"/>
  <sheetViews>
    <sheetView showGridLines="0" topLeftCell="A14" workbookViewId="0">
      <selection activeCell="C17" sqref="C17:D17"/>
    </sheetView>
  </sheetViews>
  <sheetFormatPr defaultColWidth="11.42578125" defaultRowHeight="15"/>
  <cols>
    <col min="1" max="1" width="90.85546875" style="1" customWidth="1"/>
    <col min="2" max="2" width="2.85546875" style="5" customWidth="1"/>
    <col min="3" max="3" width="25.85546875" style="4" customWidth="1"/>
    <col min="4" max="4" width="3.85546875" style="4" customWidth="1"/>
    <col min="5" max="5" width="2.85546875" style="4" customWidth="1"/>
    <col min="6" max="6" width="25.85546875" style="4" customWidth="1"/>
    <col min="7" max="7" width="3.85546875" style="4" customWidth="1"/>
    <col min="8" max="8" width="2.85546875" style="4" customWidth="1"/>
    <col min="9" max="9" width="25.85546875" style="1" customWidth="1"/>
    <col min="10" max="10" width="3.85546875" style="1" customWidth="1"/>
  </cols>
  <sheetData>
    <row r="1" spans="1:11" s="1" customFormat="1" ht="90" customHeight="1">
      <c r="A1" s="15" t="s">
        <v>31</v>
      </c>
      <c r="B1" s="9"/>
      <c r="C1" s="59" t="str">
        <f>'Beoordelaar 1'!C1</f>
        <v>Inschrijver 1</v>
      </c>
      <c r="D1" s="58"/>
      <c r="E1" s="9"/>
      <c r="F1" s="57" t="str">
        <f>'Beoordelaar 1'!F1</f>
        <v>Inschrijver 2</v>
      </c>
      <c r="G1" s="58"/>
      <c r="H1" s="9"/>
      <c r="I1" s="57" t="str">
        <f>'Beoordelaar 1'!I1</f>
        <v>Inschrijver 3</v>
      </c>
      <c r="J1" s="58"/>
      <c r="K1" s="3"/>
    </row>
    <row r="2" spans="1:11" s="1" customFormat="1" ht="39.950000000000003" customHeight="1">
      <c r="A2" s="29" t="str">
        <f>'Beoordelen kwaliteit'!A3</f>
        <v>OPEN VRAAG 7.1	 PROJECTAANPAK TOTALE LEVERING</v>
      </c>
      <c r="B2" s="6"/>
      <c r="C2" s="32"/>
      <c r="D2" s="33"/>
      <c r="E2" s="6"/>
      <c r="F2" s="32"/>
      <c r="G2" s="33"/>
      <c r="H2" s="6"/>
      <c r="I2" s="32"/>
      <c r="J2" s="33"/>
    </row>
    <row r="3" spans="1:11" s="1" customFormat="1" ht="35.1" customHeight="1">
      <c r="A3" s="13" t="str">
        <f>'Beoordelen kwaliteit'!A4</f>
        <v>1. Plan van aanpak</v>
      </c>
      <c r="B3" s="7"/>
      <c r="C3" s="47" t="s">
        <v>15</v>
      </c>
      <c r="D3" s="48"/>
      <c r="E3" s="12"/>
      <c r="F3" s="47" t="s">
        <v>15</v>
      </c>
      <c r="G3" s="48"/>
      <c r="H3" s="12"/>
      <c r="I3" s="47" t="s">
        <v>15</v>
      </c>
      <c r="J3" s="48"/>
    </row>
    <row r="4" spans="1:11" s="1" customFormat="1" ht="159.94999999999999" customHeight="1">
      <c r="A4" s="31" t="str">
        <f>'Beoordelen kwaliteit'!A5:A5</f>
        <v xml:space="preserve">Zie bijlage 7a 'kwaliteit'. </v>
      </c>
      <c r="B4" s="7"/>
      <c r="C4" s="51" t="s">
        <v>25</v>
      </c>
      <c r="D4" s="52"/>
      <c r="E4" s="12"/>
      <c r="F4" s="51" t="s">
        <v>25</v>
      </c>
      <c r="G4" s="52"/>
      <c r="H4" s="12"/>
      <c r="I4" s="51" t="s">
        <v>25</v>
      </c>
      <c r="J4" s="52"/>
    </row>
    <row r="5" spans="1:11" s="1" customFormat="1" ht="35.1" customHeight="1">
      <c r="A5" s="13" t="str">
        <f>'Beoordelen kwaliteit'!A6:A6</f>
        <v xml:space="preserve">2. Gespecificeerde offerte </v>
      </c>
      <c r="B5" s="7"/>
      <c r="C5" s="47" t="s">
        <v>15</v>
      </c>
      <c r="D5" s="48"/>
      <c r="E5" s="12"/>
      <c r="F5" s="47" t="s">
        <v>15</v>
      </c>
      <c r="G5" s="48"/>
      <c r="H5" s="12"/>
      <c r="I5" s="47" t="s">
        <v>15</v>
      </c>
      <c r="J5" s="48"/>
    </row>
    <row r="6" spans="1:11" s="1" customFormat="1" ht="159.94999999999999" customHeight="1">
      <c r="A6" s="31" t="str">
        <f>'Beoordelen kwaliteit'!A7:A7</f>
        <v xml:space="preserve">Zie bijlage 7a 'kwaliteit'. </v>
      </c>
      <c r="B6" s="7"/>
      <c r="C6" s="56" t="s">
        <v>25</v>
      </c>
      <c r="D6" s="52"/>
      <c r="E6" s="12"/>
      <c r="F6" s="51" t="s">
        <v>25</v>
      </c>
      <c r="G6" s="52"/>
      <c r="H6" s="12"/>
      <c r="I6" s="51" t="s">
        <v>25</v>
      </c>
      <c r="J6" s="52"/>
    </row>
    <row r="7" spans="1:11" s="1" customFormat="1" ht="35.1" customHeight="1">
      <c r="A7" s="13" t="str">
        <f>'Beoordelen kwaliteit'!A8:A8</f>
        <v xml:space="preserve">3. Meerwaarde </v>
      </c>
      <c r="B7" s="7"/>
      <c r="C7" s="47" t="s">
        <v>15</v>
      </c>
      <c r="D7" s="48"/>
      <c r="E7" s="12"/>
      <c r="F7" s="47" t="s">
        <v>15</v>
      </c>
      <c r="G7" s="48"/>
      <c r="H7" s="12"/>
      <c r="I7" s="47" t="s">
        <v>15</v>
      </c>
      <c r="J7" s="48"/>
    </row>
    <row r="8" spans="1:11" s="1" customFormat="1" ht="159.94999999999999" customHeight="1">
      <c r="A8" s="31" t="str">
        <f>'Beoordelen kwaliteit'!A9:A9</f>
        <v xml:space="preserve">Zie bijlage 7a 'kwaliteit'. </v>
      </c>
      <c r="B8" s="7"/>
      <c r="C8" s="56" t="s">
        <v>25</v>
      </c>
      <c r="D8" s="52"/>
      <c r="E8" s="12"/>
      <c r="F8" s="51" t="s">
        <v>25</v>
      </c>
      <c r="G8" s="52"/>
      <c r="H8" s="12"/>
      <c r="I8" s="51" t="s">
        <v>25</v>
      </c>
      <c r="J8" s="52"/>
    </row>
    <row r="9" spans="1:11" s="1" customFormat="1" ht="35.1" customHeight="1">
      <c r="A9" s="36" t="str">
        <f>'Beoordelen kwaliteit'!A10:A10</f>
        <v xml:space="preserve">OPEN VRAAG 7.2  KWALITEIT VAN DIENSTVERLENING EN SERVICE </v>
      </c>
      <c r="B9" s="7"/>
      <c r="C9" s="47" t="s">
        <v>15</v>
      </c>
      <c r="D9" s="48"/>
      <c r="E9" s="12"/>
      <c r="F9" s="47" t="s">
        <v>15</v>
      </c>
      <c r="G9" s="48"/>
      <c r="H9" s="12"/>
      <c r="I9" s="47" t="s">
        <v>15</v>
      </c>
      <c r="J9" s="48"/>
    </row>
    <row r="10" spans="1:11" s="1" customFormat="1" ht="159.94999999999999" customHeight="1">
      <c r="A10" s="31" t="str">
        <f>'Beoordelen kwaliteit'!A11:A11</f>
        <v xml:space="preserve">Zie bijlage 7a 'kwaliteit'. </v>
      </c>
      <c r="B10" s="7"/>
      <c r="C10" s="56" t="s">
        <v>25</v>
      </c>
      <c r="D10" s="52"/>
      <c r="E10" s="12"/>
      <c r="F10" s="51" t="s">
        <v>25</v>
      </c>
      <c r="G10" s="52"/>
      <c r="H10" s="12"/>
      <c r="I10" s="51" t="s">
        <v>25</v>
      </c>
      <c r="J10" s="52"/>
    </row>
    <row r="11" spans="1:11" s="1" customFormat="1" ht="39.950000000000003" customHeight="1">
      <c r="A11" s="29" t="str">
        <f>'Beoordelen kwaliteit'!A12:A12</f>
        <v>OPEN VRAAG  7.3  DUURZAAMHEID</v>
      </c>
      <c r="B11" s="7"/>
      <c r="C11" s="47" t="s">
        <v>15</v>
      </c>
      <c r="D11" s="48"/>
      <c r="E11" s="12"/>
      <c r="F11" s="47" t="s">
        <v>15</v>
      </c>
      <c r="G11" s="48"/>
      <c r="H11" s="12"/>
      <c r="I11" s="47" t="s">
        <v>15</v>
      </c>
      <c r="J11" s="48"/>
    </row>
    <row r="12" spans="1:11" s="1" customFormat="1" ht="129.94999999999999" customHeight="1">
      <c r="A12" s="30" t="str">
        <f>'Beoordelen kwaliteit'!A13:A13</f>
        <v xml:space="preserve">Zie bijlage 7a 'kwaliteit'. </v>
      </c>
      <c r="B12" s="7"/>
      <c r="C12" s="49" t="s">
        <v>25</v>
      </c>
      <c r="D12" s="50"/>
      <c r="E12" s="12"/>
      <c r="F12" s="51" t="s">
        <v>25</v>
      </c>
      <c r="G12" s="52"/>
      <c r="H12" s="12"/>
      <c r="I12" s="51" t="s">
        <v>25</v>
      </c>
      <c r="J12" s="52"/>
    </row>
    <row r="13" spans="1:11" s="1" customFormat="1" ht="39.950000000000003" customHeight="1">
      <c r="A13" s="29" t="str">
        <f>'Beoordelen kwaliteit'!A14:A14</f>
        <v xml:space="preserve">OPEN VRAAG 7.4  ONDERSTEUNING DOCENTEN </v>
      </c>
      <c r="B13" s="7"/>
      <c r="C13" s="47" t="s">
        <v>15</v>
      </c>
      <c r="D13" s="48"/>
      <c r="E13" s="12"/>
      <c r="F13" s="47" t="s">
        <v>15</v>
      </c>
      <c r="G13" s="48"/>
      <c r="H13" s="12"/>
      <c r="I13" s="47" t="s">
        <v>15</v>
      </c>
      <c r="J13" s="48"/>
    </row>
    <row r="14" spans="1:11" s="1" customFormat="1" ht="129.94999999999999" customHeight="1">
      <c r="A14" s="30" t="str">
        <f>'Beoordelen kwaliteit'!A15:A15</f>
        <v xml:space="preserve">Zie bijlage 7a 'kwaliteit'. </v>
      </c>
      <c r="B14" s="7"/>
      <c r="C14" s="49" t="s">
        <v>25</v>
      </c>
      <c r="D14" s="50"/>
      <c r="E14" s="12"/>
      <c r="F14" s="51" t="s">
        <v>25</v>
      </c>
      <c r="G14" s="52"/>
      <c r="H14" s="12"/>
      <c r="I14" s="51" t="s">
        <v>25</v>
      </c>
      <c r="J14" s="52"/>
    </row>
    <row r="15" spans="1:11" s="1" customFormat="1" ht="39.950000000000003" customHeight="1">
      <c r="A15" s="29" t="str">
        <f>'Beoordelen kwaliteit'!A16:A16</f>
        <v>OPEN VRAAG 7.5  UPDATES EN UPGRADES/FIRMWARE EN BEHOUD VEILIGHEID</v>
      </c>
      <c r="B15" s="7"/>
      <c r="C15" s="47" t="s">
        <v>15</v>
      </c>
      <c r="D15" s="48"/>
      <c r="E15" s="12"/>
      <c r="F15" s="47" t="s">
        <v>15</v>
      </c>
      <c r="G15" s="48"/>
      <c r="H15" s="12"/>
      <c r="I15" s="47" t="s">
        <v>15</v>
      </c>
      <c r="J15" s="48"/>
    </row>
    <row r="16" spans="1:11" s="1" customFormat="1" ht="129.94999999999999" customHeight="1">
      <c r="A16" s="31" t="str">
        <f>'Beoordelen kwaliteit'!A17:A17</f>
        <v xml:space="preserve">Zie bijlage 7a 'kwaliteit'. </v>
      </c>
      <c r="B16" s="7"/>
      <c r="C16" s="49" t="s">
        <v>25</v>
      </c>
      <c r="D16" s="50"/>
      <c r="E16" s="12"/>
      <c r="F16" s="51" t="s">
        <v>25</v>
      </c>
      <c r="G16" s="52"/>
      <c r="H16" s="12"/>
      <c r="I16" s="51" t="s">
        <v>25</v>
      </c>
      <c r="J16" s="52"/>
    </row>
    <row r="17" spans="1:10" ht="39.950000000000003" customHeight="1">
      <c r="A17" s="29" t="str">
        <f>'Beoordelen kwaliteit'!A18:A18</f>
        <v>OPEN VRAAG 7.6  MARKTONTWIKKELINGEN</v>
      </c>
      <c r="B17" s="7"/>
      <c r="C17" s="47" t="s">
        <v>15</v>
      </c>
      <c r="D17" s="48"/>
      <c r="E17" s="12"/>
      <c r="F17" s="47" t="s">
        <v>15</v>
      </c>
      <c r="G17" s="48"/>
      <c r="H17" s="12"/>
      <c r="I17" s="47" t="s">
        <v>15</v>
      </c>
      <c r="J17" s="48"/>
    </row>
    <row r="18" spans="1:10" ht="131.1" customHeight="1">
      <c r="A18" s="31" t="str">
        <f>'Beoordelen kwaliteit'!A19:A19</f>
        <v xml:space="preserve">Zie bijlage 7a 'kwaliteit'. </v>
      </c>
      <c r="B18" s="7"/>
      <c r="C18" s="49" t="s">
        <v>25</v>
      </c>
      <c r="D18" s="50"/>
      <c r="E18" s="12"/>
      <c r="F18" s="51" t="s">
        <v>25</v>
      </c>
      <c r="G18" s="52"/>
      <c r="H18" s="12"/>
      <c r="I18" s="51" t="s">
        <v>25</v>
      </c>
      <c r="J18" s="52"/>
    </row>
  </sheetData>
  <sheetProtection algorithmName="SHA-512" hashValue="AmfPbQhpU5ipM80Dd7NfIPOFjZfRyl5rqM5FfjYBkls5+p8DeVFVioKChWpeezZtj+erB09HYVBfSeelbGoGrA==" saltValue="YFK+kHBawSbh9LcuV+YiuQ==" spinCount="100000" sheet="1" objects="1" scenarios="1"/>
  <mergeCells count="51">
    <mergeCell ref="C1:D1"/>
    <mergeCell ref="F1:G1"/>
    <mergeCell ref="I1:J1"/>
    <mergeCell ref="C3:D3"/>
    <mergeCell ref="F3:G3"/>
    <mergeCell ref="I3:J3"/>
    <mergeCell ref="C4:D4"/>
    <mergeCell ref="F4:G4"/>
    <mergeCell ref="I4:J4"/>
    <mergeCell ref="C5:D5"/>
    <mergeCell ref="F5:G5"/>
    <mergeCell ref="I5:J5"/>
    <mergeCell ref="C6:D6"/>
    <mergeCell ref="F6:G6"/>
    <mergeCell ref="I6:J6"/>
    <mergeCell ref="C7:D7"/>
    <mergeCell ref="F7:G7"/>
    <mergeCell ref="I7:J7"/>
    <mergeCell ref="C8:D8"/>
    <mergeCell ref="F8:G8"/>
    <mergeCell ref="I8:J8"/>
    <mergeCell ref="C9:D9"/>
    <mergeCell ref="F9:G9"/>
    <mergeCell ref="I9:J9"/>
    <mergeCell ref="C10:D10"/>
    <mergeCell ref="F10:G10"/>
    <mergeCell ref="I10:J10"/>
    <mergeCell ref="C11:D11"/>
    <mergeCell ref="F11:G11"/>
    <mergeCell ref="I11:J11"/>
    <mergeCell ref="C12:D12"/>
    <mergeCell ref="F12:G12"/>
    <mergeCell ref="I12:J12"/>
    <mergeCell ref="C13:D13"/>
    <mergeCell ref="F13:G13"/>
    <mergeCell ref="I13:J13"/>
    <mergeCell ref="C14:D14"/>
    <mergeCell ref="F14:G14"/>
    <mergeCell ref="I14:J14"/>
    <mergeCell ref="C15:D15"/>
    <mergeCell ref="F15:G15"/>
    <mergeCell ref="I15:J15"/>
    <mergeCell ref="C18:D18"/>
    <mergeCell ref="F18:G18"/>
    <mergeCell ref="I18:J18"/>
    <mergeCell ref="C16:D16"/>
    <mergeCell ref="F16:G16"/>
    <mergeCell ref="I16:J16"/>
    <mergeCell ref="C17:D17"/>
    <mergeCell ref="F17:G17"/>
    <mergeCell ref="I17:J17"/>
  </mergeCells>
  <dataValidations count="1">
    <dataValidation type="list" errorStyle="warning" allowBlank="1" showErrorMessage="1" error="Voer juiste waarde in. " sqref="F15 C3 F17 I5 I3 F3 F5 C5 C7 I9 I7 F7 F9 C9 C11 I13 I11 F11 F13 C13 C15 I17 I15 C17" xr:uid="{DB4F2158-AE23-1F46-9670-46244A6BEAFA}">
      <formula1>SCORE</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2476F-7299-D047-8B46-D449ABF096A2}">
  <sheetPr>
    <tabColor theme="8" tint="0.59999389629810485"/>
  </sheetPr>
  <dimension ref="A1:K18"/>
  <sheetViews>
    <sheetView showGridLines="0" workbookViewId="0">
      <selection activeCell="C17" sqref="C17:D17"/>
    </sheetView>
  </sheetViews>
  <sheetFormatPr defaultColWidth="11.42578125" defaultRowHeight="15"/>
  <cols>
    <col min="1" max="1" width="90.85546875" style="1" customWidth="1"/>
    <col min="2" max="2" width="2.85546875" style="5" customWidth="1"/>
    <col min="3" max="3" width="25.85546875" style="4" customWidth="1"/>
    <col min="4" max="4" width="3.85546875" style="4" customWidth="1"/>
    <col min="5" max="5" width="2.85546875" style="4" customWidth="1"/>
    <col min="6" max="6" width="25.85546875" style="4" customWidth="1"/>
    <col min="7" max="7" width="3.85546875" style="4" customWidth="1"/>
    <col min="8" max="8" width="2.85546875" style="4" customWidth="1"/>
    <col min="9" max="9" width="25.85546875" style="1" customWidth="1"/>
    <col min="10" max="10" width="3.85546875" style="1" customWidth="1"/>
  </cols>
  <sheetData>
    <row r="1" spans="1:11" s="1" customFormat="1" ht="90" customHeight="1">
      <c r="A1" s="15" t="s">
        <v>32</v>
      </c>
      <c r="B1" s="9"/>
      <c r="C1" s="59" t="str">
        <f>'Beoordelaar 1'!C1</f>
        <v>Inschrijver 1</v>
      </c>
      <c r="D1" s="58"/>
      <c r="E1" s="9"/>
      <c r="F1" s="57" t="str">
        <f>'Beoordelaar 1'!F1</f>
        <v>Inschrijver 2</v>
      </c>
      <c r="G1" s="58"/>
      <c r="H1" s="9"/>
      <c r="I1" s="57" t="str">
        <f>'Beoordelaar 1'!I1</f>
        <v>Inschrijver 3</v>
      </c>
      <c r="J1" s="58"/>
      <c r="K1" s="3"/>
    </row>
    <row r="2" spans="1:11" s="1" customFormat="1" ht="39.950000000000003" customHeight="1">
      <c r="A2" s="29" t="str">
        <f>'Beoordelen kwaliteit'!A3</f>
        <v>OPEN VRAAG 7.1	 PROJECTAANPAK TOTALE LEVERING</v>
      </c>
      <c r="B2" s="6"/>
      <c r="C2" s="32"/>
      <c r="D2" s="33"/>
      <c r="E2" s="6"/>
      <c r="F2" s="32"/>
      <c r="G2" s="33"/>
      <c r="H2" s="6"/>
      <c r="I2" s="32"/>
      <c r="J2" s="33"/>
    </row>
    <row r="3" spans="1:11" s="1" customFormat="1" ht="35.1" customHeight="1">
      <c r="A3" s="13" t="str">
        <f>'Beoordelen kwaliteit'!A4</f>
        <v>1. Plan van aanpak</v>
      </c>
      <c r="B3" s="7"/>
      <c r="C3" s="47" t="s">
        <v>15</v>
      </c>
      <c r="D3" s="48"/>
      <c r="E3" s="12"/>
      <c r="F3" s="47" t="s">
        <v>15</v>
      </c>
      <c r="G3" s="48"/>
      <c r="H3" s="12"/>
      <c r="I3" s="47" t="s">
        <v>15</v>
      </c>
      <c r="J3" s="48"/>
    </row>
    <row r="4" spans="1:11" s="1" customFormat="1" ht="159.94999999999999" customHeight="1">
      <c r="A4" s="31" t="str">
        <f>'Beoordelen kwaliteit'!A5:A5</f>
        <v xml:space="preserve">Zie bijlage 7a 'kwaliteit'. </v>
      </c>
      <c r="B4" s="7"/>
      <c r="C4" s="51" t="s">
        <v>25</v>
      </c>
      <c r="D4" s="52"/>
      <c r="E4" s="12"/>
      <c r="F4" s="51" t="s">
        <v>25</v>
      </c>
      <c r="G4" s="52"/>
      <c r="H4" s="12"/>
      <c r="I4" s="51" t="s">
        <v>25</v>
      </c>
      <c r="J4" s="52"/>
    </row>
    <row r="5" spans="1:11" s="1" customFormat="1" ht="35.1" customHeight="1">
      <c r="A5" s="13" t="str">
        <f>'Beoordelen kwaliteit'!A6:A6</f>
        <v xml:space="preserve">2. Gespecificeerde offerte </v>
      </c>
      <c r="B5" s="7"/>
      <c r="C5" s="47" t="s">
        <v>15</v>
      </c>
      <c r="D5" s="48"/>
      <c r="E5" s="12"/>
      <c r="F5" s="47" t="s">
        <v>15</v>
      </c>
      <c r="G5" s="48"/>
      <c r="H5" s="12"/>
      <c r="I5" s="47" t="s">
        <v>15</v>
      </c>
      <c r="J5" s="48"/>
    </row>
    <row r="6" spans="1:11" s="1" customFormat="1" ht="159.94999999999999" customHeight="1">
      <c r="A6" s="31" t="str">
        <f>'Beoordelen kwaliteit'!A7:A7</f>
        <v xml:space="preserve">Zie bijlage 7a 'kwaliteit'. </v>
      </c>
      <c r="B6" s="7"/>
      <c r="C6" s="56" t="s">
        <v>25</v>
      </c>
      <c r="D6" s="52"/>
      <c r="E6" s="12"/>
      <c r="F6" s="51" t="s">
        <v>25</v>
      </c>
      <c r="G6" s="52"/>
      <c r="H6" s="12"/>
      <c r="I6" s="51" t="s">
        <v>25</v>
      </c>
      <c r="J6" s="52"/>
    </row>
    <row r="7" spans="1:11" s="1" customFormat="1" ht="35.1" customHeight="1">
      <c r="A7" s="13" t="str">
        <f>'Beoordelen kwaliteit'!A8:A8</f>
        <v xml:space="preserve">3. Meerwaarde </v>
      </c>
      <c r="B7" s="7"/>
      <c r="C7" s="47" t="s">
        <v>15</v>
      </c>
      <c r="D7" s="48"/>
      <c r="E7" s="12"/>
      <c r="F7" s="47" t="s">
        <v>15</v>
      </c>
      <c r="G7" s="48"/>
      <c r="H7" s="12"/>
      <c r="I7" s="47" t="s">
        <v>15</v>
      </c>
      <c r="J7" s="48"/>
    </row>
    <row r="8" spans="1:11" s="1" customFormat="1" ht="159.94999999999999" customHeight="1">
      <c r="A8" s="31" t="str">
        <f>'Beoordelen kwaliteit'!A9:A9</f>
        <v xml:space="preserve">Zie bijlage 7a 'kwaliteit'. </v>
      </c>
      <c r="B8" s="7"/>
      <c r="C8" s="56" t="s">
        <v>25</v>
      </c>
      <c r="D8" s="52"/>
      <c r="E8" s="12"/>
      <c r="F8" s="51" t="s">
        <v>25</v>
      </c>
      <c r="G8" s="52"/>
      <c r="H8" s="12"/>
      <c r="I8" s="51" t="s">
        <v>25</v>
      </c>
      <c r="J8" s="52"/>
    </row>
    <row r="9" spans="1:11" s="1" customFormat="1" ht="35.1" customHeight="1">
      <c r="A9" s="36" t="str">
        <f>'Beoordelen kwaliteit'!A10:A10</f>
        <v xml:space="preserve">OPEN VRAAG 7.2  KWALITEIT VAN DIENSTVERLENING EN SERVICE </v>
      </c>
      <c r="B9" s="7"/>
      <c r="C9" s="47" t="s">
        <v>15</v>
      </c>
      <c r="D9" s="48"/>
      <c r="E9" s="12"/>
      <c r="F9" s="47" t="s">
        <v>15</v>
      </c>
      <c r="G9" s="48"/>
      <c r="H9" s="12"/>
      <c r="I9" s="47" t="s">
        <v>15</v>
      </c>
      <c r="J9" s="48"/>
    </row>
    <row r="10" spans="1:11" s="1" customFormat="1" ht="159.94999999999999" customHeight="1">
      <c r="A10" s="31" t="str">
        <f>'Beoordelen kwaliteit'!A11:A11</f>
        <v xml:space="preserve">Zie bijlage 7a 'kwaliteit'. </v>
      </c>
      <c r="B10" s="7"/>
      <c r="C10" s="56" t="s">
        <v>25</v>
      </c>
      <c r="D10" s="52"/>
      <c r="E10" s="12"/>
      <c r="F10" s="51" t="s">
        <v>25</v>
      </c>
      <c r="G10" s="52"/>
      <c r="H10" s="12"/>
      <c r="I10" s="51" t="s">
        <v>25</v>
      </c>
      <c r="J10" s="52"/>
    </row>
    <row r="11" spans="1:11" s="1" customFormat="1" ht="39.950000000000003" customHeight="1">
      <c r="A11" s="29" t="str">
        <f>'Beoordelen kwaliteit'!A12:A12</f>
        <v>OPEN VRAAG  7.3  DUURZAAMHEID</v>
      </c>
      <c r="B11" s="7"/>
      <c r="C11" s="47" t="s">
        <v>15</v>
      </c>
      <c r="D11" s="48"/>
      <c r="E11" s="12"/>
      <c r="F11" s="47" t="s">
        <v>15</v>
      </c>
      <c r="G11" s="48"/>
      <c r="H11" s="12"/>
      <c r="I11" s="47" t="s">
        <v>15</v>
      </c>
      <c r="J11" s="48"/>
    </row>
    <row r="12" spans="1:11" s="1" customFormat="1" ht="129.94999999999999" customHeight="1">
      <c r="A12" s="30" t="str">
        <f>'Beoordelen kwaliteit'!A13:A13</f>
        <v xml:space="preserve">Zie bijlage 7a 'kwaliteit'. </v>
      </c>
      <c r="B12" s="7"/>
      <c r="C12" s="49" t="s">
        <v>25</v>
      </c>
      <c r="D12" s="50"/>
      <c r="E12" s="12"/>
      <c r="F12" s="51" t="s">
        <v>25</v>
      </c>
      <c r="G12" s="52"/>
      <c r="H12" s="12"/>
      <c r="I12" s="51" t="s">
        <v>25</v>
      </c>
      <c r="J12" s="52"/>
    </row>
    <row r="13" spans="1:11" s="1" customFormat="1" ht="39.950000000000003" customHeight="1">
      <c r="A13" s="29" t="str">
        <f>'Beoordelen kwaliteit'!A14:A14</f>
        <v xml:space="preserve">OPEN VRAAG 7.4  ONDERSTEUNING DOCENTEN </v>
      </c>
      <c r="B13" s="7"/>
      <c r="C13" s="47" t="s">
        <v>15</v>
      </c>
      <c r="D13" s="48"/>
      <c r="E13" s="12"/>
      <c r="F13" s="47" t="s">
        <v>15</v>
      </c>
      <c r="G13" s="48"/>
      <c r="H13" s="12"/>
      <c r="I13" s="47" t="s">
        <v>15</v>
      </c>
      <c r="J13" s="48"/>
    </row>
    <row r="14" spans="1:11" s="1" customFormat="1" ht="129.94999999999999" customHeight="1">
      <c r="A14" s="30" t="str">
        <f>'Beoordelen kwaliteit'!A15:A15</f>
        <v xml:space="preserve">Zie bijlage 7a 'kwaliteit'. </v>
      </c>
      <c r="B14" s="7"/>
      <c r="C14" s="49" t="s">
        <v>25</v>
      </c>
      <c r="D14" s="50"/>
      <c r="E14" s="12"/>
      <c r="F14" s="51" t="s">
        <v>25</v>
      </c>
      <c r="G14" s="52"/>
      <c r="H14" s="12"/>
      <c r="I14" s="51" t="s">
        <v>25</v>
      </c>
      <c r="J14" s="52"/>
    </row>
    <row r="15" spans="1:11" s="1" customFormat="1" ht="39.950000000000003" customHeight="1">
      <c r="A15" s="29" t="str">
        <f>'Beoordelen kwaliteit'!A16:A16</f>
        <v>OPEN VRAAG 7.5  UPDATES EN UPGRADES/FIRMWARE EN BEHOUD VEILIGHEID</v>
      </c>
      <c r="B15" s="7"/>
      <c r="C15" s="47" t="s">
        <v>15</v>
      </c>
      <c r="D15" s="48"/>
      <c r="E15" s="12"/>
      <c r="F15" s="47" t="s">
        <v>15</v>
      </c>
      <c r="G15" s="48"/>
      <c r="H15" s="12"/>
      <c r="I15" s="47" t="s">
        <v>15</v>
      </c>
      <c r="J15" s="48"/>
    </row>
    <row r="16" spans="1:11" s="1" customFormat="1" ht="129.94999999999999" customHeight="1">
      <c r="A16" s="31" t="str">
        <f>'Beoordelen kwaliteit'!A17:A17</f>
        <v xml:space="preserve">Zie bijlage 7a 'kwaliteit'. </v>
      </c>
      <c r="B16" s="7"/>
      <c r="C16" s="49" t="s">
        <v>25</v>
      </c>
      <c r="D16" s="50"/>
      <c r="E16" s="12"/>
      <c r="F16" s="51" t="s">
        <v>25</v>
      </c>
      <c r="G16" s="52"/>
      <c r="H16" s="12"/>
      <c r="I16" s="51" t="s">
        <v>25</v>
      </c>
      <c r="J16" s="52"/>
    </row>
    <row r="17" spans="1:10" ht="39.950000000000003" customHeight="1">
      <c r="A17" s="29" t="str">
        <f>'Beoordelen kwaliteit'!A18:A18</f>
        <v>OPEN VRAAG 7.6  MARKTONTWIKKELINGEN</v>
      </c>
      <c r="B17" s="7"/>
      <c r="C17" s="47" t="s">
        <v>15</v>
      </c>
      <c r="D17" s="48"/>
      <c r="E17" s="12"/>
      <c r="F17" s="47" t="s">
        <v>15</v>
      </c>
      <c r="G17" s="48"/>
      <c r="H17" s="12"/>
      <c r="I17" s="47" t="s">
        <v>15</v>
      </c>
      <c r="J17" s="48"/>
    </row>
    <row r="18" spans="1:10" ht="131.1" customHeight="1">
      <c r="A18" s="31" t="str">
        <f>'Beoordelen kwaliteit'!A19:A19</f>
        <v xml:space="preserve">Zie bijlage 7a 'kwaliteit'. </v>
      </c>
      <c r="B18" s="7"/>
      <c r="C18" s="49" t="s">
        <v>25</v>
      </c>
      <c r="D18" s="50"/>
      <c r="E18" s="12"/>
      <c r="F18" s="51" t="s">
        <v>25</v>
      </c>
      <c r="G18" s="52"/>
      <c r="H18" s="12"/>
      <c r="I18" s="51" t="s">
        <v>25</v>
      </c>
      <c r="J18" s="52"/>
    </row>
  </sheetData>
  <sheetProtection algorithmName="SHA-512" hashValue="+rVuFUHL2ee8vaplG8XbyeytwuRHvhrCHf65h91OMF5FAFN6oxjDQY8SkaQ2xLyXqItJZnkKPDMoBblQr7OSiA==" saltValue="tFbs9lfeFPkxlnrW/00dzw==" spinCount="100000" sheet="1" objects="1" scenarios="1"/>
  <mergeCells count="51">
    <mergeCell ref="C1:D1"/>
    <mergeCell ref="F1:G1"/>
    <mergeCell ref="I1:J1"/>
    <mergeCell ref="C3:D3"/>
    <mergeCell ref="F3:G3"/>
    <mergeCell ref="I3:J3"/>
    <mergeCell ref="C4:D4"/>
    <mergeCell ref="F4:G4"/>
    <mergeCell ref="I4:J4"/>
    <mergeCell ref="C5:D5"/>
    <mergeCell ref="F5:G5"/>
    <mergeCell ref="I5:J5"/>
    <mergeCell ref="C6:D6"/>
    <mergeCell ref="F6:G6"/>
    <mergeCell ref="I6:J6"/>
    <mergeCell ref="C7:D7"/>
    <mergeCell ref="F7:G7"/>
    <mergeCell ref="I7:J7"/>
    <mergeCell ref="C8:D8"/>
    <mergeCell ref="F8:G8"/>
    <mergeCell ref="I8:J8"/>
    <mergeCell ref="C9:D9"/>
    <mergeCell ref="F9:G9"/>
    <mergeCell ref="I9:J9"/>
    <mergeCell ref="C10:D10"/>
    <mergeCell ref="F10:G10"/>
    <mergeCell ref="I10:J10"/>
    <mergeCell ref="C11:D11"/>
    <mergeCell ref="F11:G11"/>
    <mergeCell ref="I11:J11"/>
    <mergeCell ref="C12:D12"/>
    <mergeCell ref="F12:G12"/>
    <mergeCell ref="I12:J12"/>
    <mergeCell ref="C13:D13"/>
    <mergeCell ref="F13:G13"/>
    <mergeCell ref="I13:J13"/>
    <mergeCell ref="C14:D14"/>
    <mergeCell ref="F14:G14"/>
    <mergeCell ref="I14:J14"/>
    <mergeCell ref="C15:D15"/>
    <mergeCell ref="F15:G15"/>
    <mergeCell ref="I15:J15"/>
    <mergeCell ref="C18:D18"/>
    <mergeCell ref="F18:G18"/>
    <mergeCell ref="I18:J18"/>
    <mergeCell ref="C16:D16"/>
    <mergeCell ref="F16:G16"/>
    <mergeCell ref="I16:J16"/>
    <mergeCell ref="C17:D17"/>
    <mergeCell ref="F17:G17"/>
    <mergeCell ref="I17:J17"/>
  </mergeCells>
  <dataValidations count="1">
    <dataValidation type="list" errorStyle="warning" allowBlank="1" showErrorMessage="1" error="Voer juiste waarde in. " sqref="F15 C3 F17 I5 I3 F3 F5 C5 C7 I9 I7 F7 F9 C9 C11 I13 I11 F11 F13 C13 C15 I17 I15 C17" xr:uid="{5553A84A-0BD5-5E4D-9F76-45ACA24E5CF1}">
      <formula1>SCORE</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5ab2cf32e48d1b6a7448349eada59c36">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cdc4819a3088082993f6a327ac3ab85"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7A7DE5D8-5877-4A90-8FC3-26BF421B63C8}"/>
</file>

<file path=customXml/itemProps2.xml><?xml version="1.0" encoding="utf-8"?>
<ds:datastoreItem xmlns:ds="http://schemas.openxmlformats.org/officeDocument/2006/customXml" ds:itemID="{4AF995A0-C4E4-4E8E-8DA9-3B398984FE8E}"/>
</file>

<file path=customXml/itemProps3.xml><?xml version="1.0" encoding="utf-8"?>
<ds:datastoreItem xmlns:ds="http://schemas.openxmlformats.org/officeDocument/2006/customXml" ds:itemID="{8C71AAC8-0C8A-43B7-8F2B-C28E19DB12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Christopher Raaphorst</cp:lastModifiedBy>
  <cp:revision/>
  <dcterms:created xsi:type="dcterms:W3CDTF">2006-09-16T00:00:00Z</dcterms:created>
  <dcterms:modified xsi:type="dcterms:W3CDTF">2024-06-25T11:57:25Z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0x010100414D7FE01F1C814E8926F87E62D0719E</vt:lpwstr>
  </property>
  <property fmtid="{D5CDD505-2E9C-101B-9397-08002B2CF9AE}" pid="3" name="MediaServiceImageTags">
    <vt:lpwstr/>
  </property>
</Properties>
</file>