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MvD Organisatieadvies/Klanten/Rijnvicus/Aanbestedingen 2025/Poedercoating/Docs Tenderned/"/>
    </mc:Choice>
  </mc:AlternateContent>
  <xr:revisionPtr revIDLastSave="21" documentId="14_{F45DD8B3-D427-4A9B-AE60-D0817480370C}" xr6:coauthVersionLast="47" xr6:coauthVersionMax="47" xr10:uidLastSave="{AB72A191-9A04-417B-8BF9-C286C1B94631}"/>
  <bookViews>
    <workbookView xWindow="-110" yWindow="-110" windowWidth="19420" windowHeight="10420" xr2:uid="{A2E19289-4A8E-4D37-AC1B-5666114CA73B}"/>
  </bookViews>
  <sheets>
    <sheet name="Prijzenblad" sheetId="1" r:id="rId1"/>
    <sheet name="Volum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H6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" i="1"/>
  <c r="H4" i="1" s="1"/>
  <c r="D8" i="1"/>
  <c r="H8" i="1" s="1"/>
  <c r="M6" i="1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D7" i="1"/>
  <c r="H7" i="1" s="1"/>
  <c r="D5" i="1"/>
  <c r="H5" i="1" s="1"/>
  <c r="D9" i="1"/>
  <c r="H9" i="1" s="1"/>
  <c r="D10" i="1"/>
  <c r="H10" i="1" s="1"/>
  <c r="D11" i="1"/>
  <c r="D12" i="1"/>
  <c r="H12" i="1" s="1"/>
  <c r="D13" i="1"/>
  <c r="D14" i="1"/>
  <c r="D15" i="1"/>
  <c r="H15" i="1" s="1"/>
  <c r="D16" i="1"/>
  <c r="H16" i="1" s="1"/>
  <c r="D17" i="1"/>
  <c r="H17" i="1" s="1"/>
  <c r="D18" i="1"/>
  <c r="H18" i="1" s="1"/>
  <c r="D19" i="1"/>
  <c r="H19" i="1" s="1"/>
  <c r="D20" i="1"/>
  <c r="H20" i="1" s="1"/>
  <c r="D21" i="1"/>
  <c r="H21" i="1" s="1"/>
  <c r="D22" i="1"/>
  <c r="H22" i="1" s="1"/>
  <c r="D23" i="1"/>
  <c r="D24" i="1"/>
  <c r="H24" i="1" s="1"/>
  <c r="D25" i="1"/>
  <c r="D26" i="1"/>
  <c r="D27" i="1"/>
  <c r="H27" i="1" s="1"/>
  <c r="D28" i="1"/>
  <c r="H28" i="1" s="1"/>
  <c r="D29" i="1"/>
  <c r="H29" i="1" s="1"/>
  <c r="D30" i="1"/>
  <c r="H30" i="1" s="1"/>
  <c r="D31" i="1"/>
  <c r="H31" i="1" s="1"/>
  <c r="D32" i="1"/>
  <c r="H32" i="1" s="1"/>
  <c r="D33" i="1"/>
  <c r="H33" i="1" s="1"/>
  <c r="D34" i="1"/>
  <c r="H34" i="1" s="1"/>
  <c r="D35" i="1"/>
  <c r="H35" i="1" s="1"/>
  <c r="D36" i="1"/>
  <c r="H36" i="1" s="1"/>
  <c r="D37" i="1"/>
  <c r="D38" i="1"/>
  <c r="D39" i="1"/>
  <c r="H39" i="1" s="1"/>
  <c r="D40" i="1"/>
  <c r="H40" i="1" s="1"/>
  <c r="D41" i="1"/>
  <c r="H41" i="1" s="1"/>
  <c r="D42" i="1"/>
  <c r="H42" i="1" s="1"/>
  <c r="D43" i="1"/>
  <c r="H43" i="1" s="1"/>
  <c r="D44" i="1"/>
  <c r="H44" i="1" s="1"/>
  <c r="D45" i="1"/>
  <c r="H45" i="1" s="1"/>
  <c r="F46" i="1"/>
  <c r="E46" i="1"/>
  <c r="G46" i="1" s="1"/>
  <c r="H38" i="1" l="1"/>
  <c r="H26" i="1"/>
  <c r="H14" i="1"/>
  <c r="H37" i="1"/>
  <c r="H25" i="1"/>
  <c r="H46" i="1" s="1"/>
  <c r="K10" i="1" s="1"/>
  <c r="H13" i="1"/>
  <c r="H23" i="1"/>
  <c r="H11" i="1"/>
</calcChain>
</file>

<file path=xl/sharedStrings.xml><?xml version="1.0" encoding="utf-8"?>
<sst xmlns="http://schemas.openxmlformats.org/spreadsheetml/2006/main" count="221" uniqueCount="105">
  <si>
    <t>Prijzenblad Aanbesteding Poedercoating 2025</t>
  </si>
  <si>
    <t>prijs 
referentieproduct</t>
  </si>
  <si>
    <t>Externe bewerking</t>
  </si>
  <si>
    <t>Omschrijving</t>
  </si>
  <si>
    <t>Percentage prijsverhouding</t>
  </si>
  <si>
    <t>Aanbieding inclusief transport van en naar Rijnvicus</t>
  </si>
  <si>
    <t>Volume 2023</t>
  </si>
  <si>
    <t>Volume 2024</t>
  </si>
  <si>
    <t>EX01</t>
  </si>
  <si>
    <t>EPX SPECIALE PRIJS</t>
  </si>
  <si>
    <t>EX02</t>
  </si>
  <si>
    <t>??-VAKS KOOI &lt;36</t>
  </si>
  <si>
    <t>Instelkosten</t>
  </si>
  <si>
    <t>Uitgangspunt bij beoordeling - aantal orders per jaar</t>
  </si>
  <si>
    <t>Totaalbedrag dat wordt meegenomen in beoordeling</t>
  </si>
  <si>
    <t>EX03</t>
  </si>
  <si>
    <t>??-VAKS KOOI &gt;36</t>
  </si>
  <si>
    <t>EX04</t>
  </si>
  <si>
    <t>BUIS ????/???</t>
  </si>
  <si>
    <t>EX05</t>
  </si>
  <si>
    <t>VOET ???D/Z</t>
  </si>
  <si>
    <t>EX06</t>
  </si>
  <si>
    <t>?? VAKS BAKRIJ</t>
  </si>
  <si>
    <t>EX07</t>
  </si>
  <si>
    <t>TPH</t>
  </si>
  <si>
    <t>EX08</t>
  </si>
  <si>
    <t>EPX BINNENWERK</t>
  </si>
  <si>
    <t>EX09</t>
  </si>
  <si>
    <t>VOET TBSTD</t>
  </si>
  <si>
    <t>EX10</t>
  </si>
  <si>
    <t>??-VAKS TBKOOI / HM MND SCHAP</t>
  </si>
  <si>
    <t>EX11</t>
  </si>
  <si>
    <t>EPX WANDREK</t>
  </si>
  <si>
    <t>EX12</t>
  </si>
  <si>
    <t>EPX MAND/ SCHAP klein</t>
  </si>
  <si>
    <t>EX13</t>
  </si>
  <si>
    <t>EPX MAND GROOT</t>
  </si>
  <si>
    <t>EX14</t>
  </si>
  <si>
    <t>EPX REK</t>
  </si>
  <si>
    <t>EX15</t>
  </si>
  <si>
    <t>STELBUS/ DEEL WINDBEUGEL</t>
  </si>
  <si>
    <t>EX16</t>
  </si>
  <si>
    <t>EPX OP RIJ 1mm&lt;EUROHAAK&lt;150mm</t>
  </si>
  <si>
    <t>EX17</t>
  </si>
  <si>
    <t>EPX WANDREK GROOT</t>
  </si>
  <si>
    <t>EX18</t>
  </si>
  <si>
    <t>EPX 150mm&lt;ART OP RIJ&lt;350</t>
  </si>
  <si>
    <t>EX19</t>
  </si>
  <si>
    <t>EPX REK GROOT</t>
  </si>
  <si>
    <t>EX20</t>
  </si>
  <si>
    <t>EPX krant.std.klein</t>
  </si>
  <si>
    <t>EX21</t>
  </si>
  <si>
    <t>EPX krant std med.</t>
  </si>
  <si>
    <t>EX22</t>
  </si>
  <si>
    <t>EPX krant.stnd.groot</t>
  </si>
  <si>
    <t>EX23</t>
  </si>
  <si>
    <t>EPX KRANTSTD XTR GROOT</t>
  </si>
  <si>
    <t>EX24</t>
  </si>
  <si>
    <t>EPX BEUGEL KRNTSTD</t>
  </si>
  <si>
    <t>EX25</t>
  </si>
  <si>
    <t>EPX BEUGEL</t>
  </si>
  <si>
    <t>EX26</t>
  </si>
  <si>
    <t>EPX BAKSTD A4</t>
  </si>
  <si>
    <t>EX27</t>
  </si>
  <si>
    <t>EPX BAKSTD A3</t>
  </si>
  <si>
    <t>EX28</t>
  </si>
  <si>
    <t>PERFOKOOI GROOT</t>
  </si>
  <si>
    <t>EX29</t>
  </si>
  <si>
    <t>BI-WERK DRAAD/ DEEL WINDBEUGEL</t>
  </si>
  <si>
    <t>EX30</t>
  </si>
  <si>
    <t>EPX KRANTSTD GROOT</t>
  </si>
  <si>
    <t>EX31</t>
  </si>
  <si>
    <t>EPX STD SPECIAAL</t>
  </si>
  <si>
    <t>EX32</t>
  </si>
  <si>
    <t>EX33</t>
  </si>
  <si>
    <t>EPX DISPLAY 2000MM</t>
  </si>
  <si>
    <t>EX34</t>
  </si>
  <si>
    <t>POOT COMBI BUIS / VOET</t>
  </si>
  <si>
    <t>EX35</t>
  </si>
  <si>
    <t>PLAATWERK</t>
  </si>
  <si>
    <t>EX36</t>
  </si>
  <si>
    <t>KAST MIDDELGROOT</t>
  </si>
  <si>
    <t>EX37</t>
  </si>
  <si>
    <t>HM RAL7016 ??-VAKS KOOI&lt;36 &lt;2M</t>
  </si>
  <si>
    <t>EX42</t>
  </si>
  <si>
    <t>HALLMARK WANDREK</t>
  </si>
  <si>
    <t>EX44</t>
  </si>
  <si>
    <t>KOOI KLEIN&amp;LAAG</t>
  </si>
  <si>
    <t>EX46</t>
  </si>
  <si>
    <t>HOGE MAND middel</t>
  </si>
  <si>
    <t>EX47</t>
  </si>
  <si>
    <t>KLEIN DRAADWERK</t>
  </si>
  <si>
    <t>EX48</t>
  </si>
  <si>
    <t>EPX PLAATWERK</t>
  </si>
  <si>
    <t>gemiddeld</t>
  </si>
  <si>
    <t>aantal</t>
  </si>
  <si>
    <t xml:space="preserve">2023 - 2024 </t>
  </si>
  <si>
    <t/>
  </si>
  <si>
    <t>Totaal</t>
  </si>
  <si>
    <t>Gemiddeld volume 2023 en 2024</t>
  </si>
  <si>
    <t>Totaal €</t>
  </si>
  <si>
    <t>Uitgangspunt voor het onderdeel prijs = TCO voor 4 jaar gebaseerd op gemiddelde volume van 2023 en afgegeven prijs incl. instelkosten</t>
  </si>
  <si>
    <t>TCO 4 jaar</t>
  </si>
  <si>
    <t>Cel K6 altijd invullen  - als er geen sprake is van instelkosten 0 invullen</t>
  </si>
  <si>
    <t>In dit werkblad dient u alleen cel D6 en cel K6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</si>
</sst>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%"/>
    <numFmt numFmtId="165" formatCode="&quot;€&quot;\ #,##0"/>
  </numFmts>
  <fonts count="14" x14ac:knownFonts="1">
    <font>
      <sz val="11"/>
      <color theme="1"/>
      <name val="Calibri"/>
      <family val="2"/>
      <scheme val="minor"/>
    </font>
    <font>
      <sz val="8"/>
      <color rgb="FF535353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FF0000"/>
      <name val="Tahoma"/>
      <family val="2"/>
    </font>
    <font>
      <b/>
      <sz val="9"/>
      <name val="Calibri"/>
      <family val="2"/>
      <scheme val="minor"/>
    </font>
    <font>
      <sz val="9"/>
      <color theme="1"/>
      <name val="Tahoma"/>
      <family val="2"/>
    </font>
    <font>
      <b/>
      <sz val="9"/>
      <color rgb="FF000000"/>
      <name val="Calibri"/>
      <family val="2"/>
      <scheme val="minor"/>
    </font>
    <font>
      <sz val="8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ABABA"/>
      </left>
      <right style="thin">
        <color rgb="FFBABABA"/>
      </right>
      <top style="thin">
        <color rgb="FFBABABA"/>
      </top>
      <bottom style="thin">
        <color rgb="FFBABAB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4" borderId="0" xfId="0" applyFont="1" applyFill="1" applyAlignment="1">
      <alignment horizontal="left"/>
    </xf>
    <xf numFmtId="0" fontId="2" fillId="0" borderId="0" xfId="0" applyFont="1"/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/>
    <xf numFmtId="44" fontId="2" fillId="0" borderId="0" xfId="0" applyNumberFormat="1" applyFont="1"/>
    <xf numFmtId="44" fontId="2" fillId="3" borderId="1" xfId="0" applyNumberFormat="1" applyFont="1" applyFill="1" applyBorder="1" applyProtection="1">
      <protection locked="0"/>
    </xf>
    <xf numFmtId="0" fontId="5" fillId="0" borderId="0" xfId="0" applyFont="1"/>
    <xf numFmtId="3" fontId="0" fillId="0" borderId="0" xfId="0" applyNumberFormat="1"/>
    <xf numFmtId="1" fontId="0" fillId="0" borderId="0" xfId="0" applyNumberFormat="1" applyAlignment="1">
      <alignment horizontal="left"/>
    </xf>
    <xf numFmtId="3" fontId="6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8" fillId="5" borderId="2" xfId="0" applyFont="1" applyFill="1" applyBorder="1" applyAlignment="1">
      <alignment horizontal="center" vertical="top" wrapText="1"/>
    </xf>
    <xf numFmtId="0" fontId="8" fillId="5" borderId="0" xfId="0" applyFont="1" applyFill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44" fontId="6" fillId="0" borderId="0" xfId="0" applyNumberFormat="1" applyFont="1"/>
    <xf numFmtId="0" fontId="1" fillId="6" borderId="0" xfId="0" applyFont="1" applyFill="1" applyAlignment="1">
      <alignment horizontal="left" vertical="top" wrapText="1"/>
    </xf>
    <xf numFmtId="3" fontId="6" fillId="6" borderId="0" xfId="0" applyNumberFormat="1" applyFont="1" applyFill="1"/>
    <xf numFmtId="164" fontId="4" fillId="0" borderId="0" xfId="0" applyNumberFormat="1" applyFont="1"/>
    <xf numFmtId="0" fontId="3" fillId="0" borderId="0" xfId="0" applyFont="1" applyAlignment="1">
      <alignment horizontal="center"/>
    </xf>
    <xf numFmtId="164" fontId="10" fillId="6" borderId="0" xfId="0" applyNumberFormat="1" applyFont="1" applyFill="1"/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4" fontId="11" fillId="0" borderId="0" xfId="0" applyNumberFormat="1" applyFont="1" applyProtection="1">
      <protection locked="0"/>
    </xf>
    <xf numFmtId="165" fontId="6" fillId="0" borderId="0" xfId="0" applyNumberFormat="1" applyFont="1"/>
    <xf numFmtId="165" fontId="12" fillId="7" borderId="0" xfId="0" applyNumberFormat="1" applyFont="1" applyFill="1"/>
    <xf numFmtId="3" fontId="6" fillId="0" borderId="0" xfId="0" applyNumberFormat="1" applyFont="1" applyAlignment="1">
      <alignment horizontal="center"/>
    </xf>
    <xf numFmtId="165" fontId="12" fillId="7" borderId="0" xfId="0" applyNumberFormat="1" applyFont="1" applyFill="1" applyAlignment="1">
      <alignment horizontal="center"/>
    </xf>
    <xf numFmtId="0" fontId="13" fillId="0" borderId="0" xfId="0" applyFont="1" applyProtection="1">
      <protection locked="0"/>
    </xf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6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940C4-DF72-4E3B-B66F-FBC7A9998763}">
  <dimension ref="A1:M46"/>
  <sheetViews>
    <sheetView tabSelected="1" workbookViewId="0">
      <selection activeCell="D6" sqref="D6"/>
    </sheetView>
  </sheetViews>
  <sheetFormatPr defaultColWidth="30.1796875" defaultRowHeight="14.5" x14ac:dyDescent="0.35"/>
  <cols>
    <col min="1" max="1" width="10.26953125" style="1" customWidth="1"/>
    <col min="2" max="2" width="24" style="1" customWidth="1"/>
    <col min="3" max="3" width="11.08984375" style="2" customWidth="1"/>
    <col min="4" max="4" width="13.453125" style="2" customWidth="1"/>
    <col min="5" max="6" width="10.453125" style="1" bestFit="1" customWidth="1"/>
    <col min="7" max="8" width="10.453125" style="1" customWidth="1"/>
    <col min="9" max="9" width="5" style="1" customWidth="1"/>
    <col min="10" max="10" width="11.1796875" style="1" customWidth="1"/>
    <col min="11" max="11" width="10.81640625" style="1" bestFit="1" customWidth="1"/>
    <col min="12" max="12" width="23.453125" style="1" bestFit="1" customWidth="1"/>
    <col min="13" max="13" width="20.1796875" style="1" customWidth="1"/>
    <col min="14" max="16384" width="30.1796875" style="1"/>
  </cols>
  <sheetData>
    <row r="1" spans="1:13" x14ac:dyDescent="0.35">
      <c r="A1" s="3" t="s">
        <v>0</v>
      </c>
      <c r="B1" s="3"/>
      <c r="C1" s="4"/>
      <c r="D1" s="7" t="s">
        <v>104</v>
      </c>
      <c r="E1"/>
      <c r="F1"/>
      <c r="G1"/>
      <c r="H1"/>
      <c r="I1"/>
    </row>
    <row r="2" spans="1:13" ht="26.25" customHeight="1" x14ac:dyDescent="0.35">
      <c r="A2"/>
      <c r="B2"/>
      <c r="C2" s="4"/>
      <c r="D2" s="38" t="s">
        <v>1</v>
      </c>
      <c r="E2"/>
      <c r="F2"/>
      <c r="G2"/>
      <c r="H2"/>
      <c r="I2"/>
    </row>
    <row r="3" spans="1:13" ht="60" x14ac:dyDescent="0.35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7" t="s">
        <v>7</v>
      </c>
      <c r="G3" s="17" t="s">
        <v>99</v>
      </c>
      <c r="H3" s="17" t="s">
        <v>100</v>
      </c>
      <c r="I3"/>
      <c r="K3" s="37" t="s">
        <v>103</v>
      </c>
    </row>
    <row r="4" spans="1:13" x14ac:dyDescent="0.35">
      <c r="A4" s="5" t="s">
        <v>8</v>
      </c>
      <c r="B4" s="5" t="s">
        <v>9</v>
      </c>
      <c r="C4" s="10"/>
      <c r="D4" s="8"/>
      <c r="E4" s="13">
        <v>11</v>
      </c>
      <c r="F4" s="13">
        <v>45</v>
      </c>
      <c r="G4" s="13">
        <f>(E4+F4)/2</f>
        <v>28</v>
      </c>
      <c r="H4" s="31">
        <f>D4*G4</f>
        <v>0</v>
      </c>
      <c r="I4"/>
    </row>
    <row r="5" spans="1:13" ht="30.5" thickBot="1" x14ac:dyDescent="0.4">
      <c r="A5" s="39" t="s">
        <v>10</v>
      </c>
      <c r="B5" s="39" t="s">
        <v>11</v>
      </c>
      <c r="C5" s="22">
        <v>0.8</v>
      </c>
      <c r="D5" s="8">
        <f>$D$6*C5</f>
        <v>0</v>
      </c>
      <c r="E5" s="13">
        <v>2034</v>
      </c>
      <c r="F5" s="13">
        <v>1569</v>
      </c>
      <c r="G5" s="13">
        <f t="shared" ref="G5:G46" si="0">(E5+F5)/2</f>
        <v>1801.5</v>
      </c>
      <c r="H5" s="31">
        <f t="shared" ref="H5:H45" si="1">D5*G5</f>
        <v>0</v>
      </c>
      <c r="I5"/>
      <c r="J5" s="25"/>
      <c r="L5" s="17" t="s">
        <v>13</v>
      </c>
      <c r="M5" s="17" t="s">
        <v>14</v>
      </c>
    </row>
    <row r="6" spans="1:13" ht="15" thickBot="1" x14ac:dyDescent="0.4">
      <c r="A6" s="20" t="s">
        <v>15</v>
      </c>
      <c r="B6" s="20" t="s">
        <v>16</v>
      </c>
      <c r="C6" s="24">
        <v>1</v>
      </c>
      <c r="D6" s="9">
        <v>0</v>
      </c>
      <c r="E6" s="21">
        <v>2576</v>
      </c>
      <c r="F6" s="21">
        <v>3403</v>
      </c>
      <c r="G6" s="21">
        <f t="shared" si="0"/>
        <v>2989.5</v>
      </c>
      <c r="H6" s="21">
        <f t="shared" si="1"/>
        <v>0</v>
      </c>
      <c r="I6"/>
      <c r="J6" s="36" t="s">
        <v>12</v>
      </c>
      <c r="K6" s="9">
        <v>0</v>
      </c>
      <c r="L6" s="33">
        <v>150</v>
      </c>
      <c r="M6" s="34">
        <f>K6*L6</f>
        <v>0</v>
      </c>
    </row>
    <row r="7" spans="1:13" x14ac:dyDescent="0.35">
      <c r="A7" s="6" t="s">
        <v>17</v>
      </c>
      <c r="B7" s="6" t="s">
        <v>18</v>
      </c>
      <c r="C7" s="22">
        <v>0.192</v>
      </c>
      <c r="D7" s="8">
        <f t="shared" ref="D7:D45" si="2">$D$6*C7</f>
        <v>0</v>
      </c>
      <c r="E7" s="13">
        <v>6266</v>
      </c>
      <c r="F7" s="13">
        <v>4537</v>
      </c>
      <c r="G7" s="13">
        <f t="shared" si="0"/>
        <v>5401.5</v>
      </c>
      <c r="H7" s="31">
        <f t="shared" si="1"/>
        <v>0</v>
      </c>
      <c r="I7"/>
      <c r="J7" s="25"/>
      <c r="K7" s="30"/>
      <c r="L7" s="26"/>
      <c r="M7" s="30"/>
    </row>
    <row r="8" spans="1:13" x14ac:dyDescent="0.35">
      <c r="A8" s="5" t="s">
        <v>19</v>
      </c>
      <c r="B8" s="5" t="s">
        <v>20</v>
      </c>
      <c r="C8" s="22">
        <v>0.37</v>
      </c>
      <c r="D8" s="8">
        <f t="shared" si="2"/>
        <v>0</v>
      </c>
      <c r="E8" s="13">
        <v>4918</v>
      </c>
      <c r="F8" s="13">
        <v>4387</v>
      </c>
      <c r="G8" s="13">
        <f t="shared" si="0"/>
        <v>4652.5</v>
      </c>
      <c r="H8" s="31">
        <f t="shared" si="1"/>
        <v>0</v>
      </c>
      <c r="I8"/>
      <c r="J8" s="25"/>
      <c r="K8" s="25"/>
      <c r="L8" s="25"/>
      <c r="M8" s="30"/>
    </row>
    <row r="9" spans="1:13" x14ac:dyDescent="0.35">
      <c r="A9" s="6" t="s">
        <v>21</v>
      </c>
      <c r="B9" s="6" t="s">
        <v>22</v>
      </c>
      <c r="C9" s="22">
        <v>0.17799999999999999</v>
      </c>
      <c r="D9" s="8">
        <f t="shared" si="2"/>
        <v>0</v>
      </c>
      <c r="E9" s="13">
        <v>10884</v>
      </c>
      <c r="F9" s="13">
        <v>13112</v>
      </c>
      <c r="G9" s="13">
        <f t="shared" si="0"/>
        <v>11998</v>
      </c>
      <c r="H9" s="31">
        <f t="shared" si="1"/>
        <v>0</v>
      </c>
      <c r="I9"/>
      <c r="J9" s="35" t="s">
        <v>101</v>
      </c>
      <c r="K9" s="30"/>
      <c r="L9" s="26"/>
      <c r="M9" s="30"/>
    </row>
    <row r="10" spans="1:13" x14ac:dyDescent="0.35">
      <c r="A10" s="5" t="s">
        <v>23</v>
      </c>
      <c r="B10" s="5" t="s">
        <v>24</v>
      </c>
      <c r="C10" s="22">
        <v>6.7000000000000004E-2</v>
      </c>
      <c r="D10" s="8">
        <f t="shared" si="2"/>
        <v>0</v>
      </c>
      <c r="E10" s="13">
        <v>2067</v>
      </c>
      <c r="F10" s="13">
        <v>2960</v>
      </c>
      <c r="G10" s="13">
        <f t="shared" si="0"/>
        <v>2513.5</v>
      </c>
      <c r="H10" s="31">
        <f t="shared" si="1"/>
        <v>0</v>
      </c>
      <c r="I10"/>
      <c r="J10" s="36" t="s">
        <v>102</v>
      </c>
      <c r="K10" s="34">
        <f>4*(H46+M6)</f>
        <v>0</v>
      </c>
    </row>
    <row r="11" spans="1:13" x14ac:dyDescent="0.35">
      <c r="A11" s="6" t="s">
        <v>25</v>
      </c>
      <c r="B11" s="6" t="s">
        <v>26</v>
      </c>
      <c r="C11" s="22">
        <v>0.19</v>
      </c>
      <c r="D11" s="8">
        <f t="shared" si="2"/>
        <v>0</v>
      </c>
      <c r="E11" s="13">
        <v>4227</v>
      </c>
      <c r="F11" s="13">
        <v>4475</v>
      </c>
      <c r="G11" s="13">
        <f t="shared" si="0"/>
        <v>4351</v>
      </c>
      <c r="H11" s="31">
        <f t="shared" si="1"/>
        <v>0</v>
      </c>
      <c r="I11"/>
    </row>
    <row r="12" spans="1:13" x14ac:dyDescent="0.35">
      <c r="A12" s="5" t="s">
        <v>27</v>
      </c>
      <c r="B12" s="5" t="s">
        <v>28</v>
      </c>
      <c r="C12" s="22">
        <v>0.128</v>
      </c>
      <c r="D12" s="8">
        <f t="shared" si="2"/>
        <v>0</v>
      </c>
      <c r="E12" s="13">
        <v>695</v>
      </c>
      <c r="F12" s="13">
        <v>1300</v>
      </c>
      <c r="G12" s="13">
        <f t="shared" si="0"/>
        <v>997.5</v>
      </c>
      <c r="H12" s="31">
        <f t="shared" si="1"/>
        <v>0</v>
      </c>
      <c r="I12"/>
    </row>
    <row r="13" spans="1:13" ht="20" x14ac:dyDescent="0.35">
      <c r="A13" s="6" t="s">
        <v>29</v>
      </c>
      <c r="B13" s="6" t="s">
        <v>30</v>
      </c>
      <c r="C13" s="22">
        <v>0.253</v>
      </c>
      <c r="D13" s="8">
        <f t="shared" si="2"/>
        <v>0</v>
      </c>
      <c r="E13" s="13">
        <v>4230</v>
      </c>
      <c r="F13" s="13">
        <v>4909</v>
      </c>
      <c r="G13" s="13">
        <f t="shared" si="0"/>
        <v>4569.5</v>
      </c>
      <c r="H13" s="31">
        <f t="shared" si="1"/>
        <v>0</v>
      </c>
      <c r="I13"/>
    </row>
    <row r="14" spans="1:13" x14ac:dyDescent="0.35">
      <c r="A14" s="5" t="s">
        <v>31</v>
      </c>
      <c r="B14" s="5" t="s">
        <v>32</v>
      </c>
      <c r="C14" s="22">
        <v>0.43</v>
      </c>
      <c r="D14" s="8">
        <f t="shared" si="2"/>
        <v>0</v>
      </c>
      <c r="E14" s="13">
        <v>2851</v>
      </c>
      <c r="F14" s="13">
        <v>2440</v>
      </c>
      <c r="G14" s="13">
        <f t="shared" si="0"/>
        <v>2645.5</v>
      </c>
      <c r="H14" s="31">
        <f t="shared" si="1"/>
        <v>0</v>
      </c>
      <c r="I14"/>
    </row>
    <row r="15" spans="1:13" x14ac:dyDescent="0.35">
      <c r="A15" s="6" t="s">
        <v>33</v>
      </c>
      <c r="B15" s="6" t="s">
        <v>34</v>
      </c>
      <c r="C15" s="22">
        <v>0.27500000000000002</v>
      </c>
      <c r="D15" s="8">
        <f t="shared" si="2"/>
        <v>0</v>
      </c>
      <c r="E15" s="13">
        <v>936</v>
      </c>
      <c r="F15" s="13">
        <v>311</v>
      </c>
      <c r="G15" s="13">
        <f t="shared" si="0"/>
        <v>623.5</v>
      </c>
      <c r="H15" s="31">
        <f t="shared" si="1"/>
        <v>0</v>
      </c>
      <c r="I15"/>
    </row>
    <row r="16" spans="1:13" x14ac:dyDescent="0.35">
      <c r="A16" s="5" t="s">
        <v>35</v>
      </c>
      <c r="B16" s="5" t="s">
        <v>36</v>
      </c>
      <c r="C16" s="22">
        <v>0.46500000000000002</v>
      </c>
      <c r="D16" s="8">
        <f t="shared" si="2"/>
        <v>0</v>
      </c>
      <c r="E16" s="13">
        <v>551</v>
      </c>
      <c r="F16" s="13">
        <v>228</v>
      </c>
      <c r="G16" s="13">
        <f t="shared" si="0"/>
        <v>389.5</v>
      </c>
      <c r="H16" s="31">
        <f t="shared" si="1"/>
        <v>0</v>
      </c>
      <c r="I16"/>
    </row>
    <row r="17" spans="1:9" x14ac:dyDescent="0.35">
      <c r="A17" s="6" t="s">
        <v>37</v>
      </c>
      <c r="B17" s="6" t="s">
        <v>38</v>
      </c>
      <c r="C17" s="22">
        <v>0.52</v>
      </c>
      <c r="D17" s="8">
        <f t="shared" si="2"/>
        <v>0</v>
      </c>
      <c r="E17" s="13">
        <v>50</v>
      </c>
      <c r="F17" s="13">
        <v>50</v>
      </c>
      <c r="G17" s="13">
        <f t="shared" si="0"/>
        <v>50</v>
      </c>
      <c r="H17" s="31">
        <f t="shared" si="1"/>
        <v>0</v>
      </c>
      <c r="I17"/>
    </row>
    <row r="18" spans="1:9" x14ac:dyDescent="0.35">
      <c r="A18" s="5" t="s">
        <v>39</v>
      </c>
      <c r="B18" s="5" t="s">
        <v>40</v>
      </c>
      <c r="C18" s="22">
        <v>7.9000000000000001E-2</v>
      </c>
      <c r="D18" s="8">
        <f t="shared" si="2"/>
        <v>0</v>
      </c>
      <c r="E18" s="13">
        <v>250</v>
      </c>
      <c r="F18" s="13">
        <v>1185</v>
      </c>
      <c r="G18" s="13">
        <f t="shared" si="0"/>
        <v>717.5</v>
      </c>
      <c r="H18" s="31">
        <f t="shared" si="1"/>
        <v>0</v>
      </c>
      <c r="I18"/>
    </row>
    <row r="19" spans="1:9" ht="20" x14ac:dyDescent="0.35">
      <c r="A19" s="6" t="s">
        <v>41</v>
      </c>
      <c r="B19" s="6" t="s">
        <v>42</v>
      </c>
      <c r="C19" s="22">
        <v>1.6E-2</v>
      </c>
      <c r="D19" s="8">
        <f t="shared" si="2"/>
        <v>0</v>
      </c>
      <c r="E19" s="13">
        <v>5435</v>
      </c>
      <c r="F19" s="13">
        <v>6015</v>
      </c>
      <c r="G19" s="13">
        <f t="shared" si="0"/>
        <v>5725</v>
      </c>
      <c r="H19" s="31">
        <f t="shared" si="1"/>
        <v>0</v>
      </c>
      <c r="I19"/>
    </row>
    <row r="20" spans="1:9" x14ac:dyDescent="0.35">
      <c r="A20" s="5" t="s">
        <v>43</v>
      </c>
      <c r="B20" s="5" t="s">
        <v>44</v>
      </c>
      <c r="C20" s="22">
        <v>0.54700000000000004</v>
      </c>
      <c r="D20" s="8">
        <f t="shared" si="2"/>
        <v>0</v>
      </c>
      <c r="E20" s="13">
        <v>740</v>
      </c>
      <c r="F20" s="13">
        <v>641</v>
      </c>
      <c r="G20" s="13">
        <f t="shared" si="0"/>
        <v>690.5</v>
      </c>
      <c r="H20" s="31">
        <f t="shared" si="1"/>
        <v>0</v>
      </c>
      <c r="I20"/>
    </row>
    <row r="21" spans="1:9" x14ac:dyDescent="0.35">
      <c r="A21" s="18" t="s">
        <v>45</v>
      </c>
      <c r="B21" s="18" t="s">
        <v>46</v>
      </c>
      <c r="C21" s="22">
        <v>2.5000000000000001E-2</v>
      </c>
      <c r="D21" s="19">
        <f t="shared" si="2"/>
        <v>0</v>
      </c>
      <c r="E21" s="13"/>
      <c r="F21" s="13"/>
      <c r="G21" s="13">
        <f t="shared" si="0"/>
        <v>0</v>
      </c>
      <c r="H21" s="31">
        <f t="shared" si="1"/>
        <v>0</v>
      </c>
      <c r="I21"/>
    </row>
    <row r="22" spans="1:9" x14ac:dyDescent="0.35">
      <c r="A22" s="5" t="s">
        <v>47</v>
      </c>
      <c r="B22" s="5" t="s">
        <v>48</v>
      </c>
      <c r="C22" s="22">
        <v>0.59099999999999997</v>
      </c>
      <c r="D22" s="8">
        <f t="shared" si="2"/>
        <v>0</v>
      </c>
      <c r="E22" s="13">
        <v>1202</v>
      </c>
      <c r="F22" s="13">
        <v>1410</v>
      </c>
      <c r="G22" s="13">
        <f t="shared" si="0"/>
        <v>1306</v>
      </c>
      <c r="H22" s="31">
        <f t="shared" si="1"/>
        <v>0</v>
      </c>
      <c r="I22"/>
    </row>
    <row r="23" spans="1:9" x14ac:dyDescent="0.35">
      <c r="A23" s="6" t="s">
        <v>49</v>
      </c>
      <c r="B23" s="6" t="s">
        <v>50</v>
      </c>
      <c r="C23" s="22">
        <v>0.76</v>
      </c>
      <c r="D23" s="8">
        <f t="shared" si="2"/>
        <v>0</v>
      </c>
      <c r="E23" s="13">
        <v>52</v>
      </c>
      <c r="F23" s="13">
        <v>70</v>
      </c>
      <c r="G23" s="13">
        <f t="shared" si="0"/>
        <v>61</v>
      </c>
      <c r="H23" s="31">
        <f t="shared" si="1"/>
        <v>0</v>
      </c>
      <c r="I23"/>
    </row>
    <row r="24" spans="1:9" x14ac:dyDescent="0.35">
      <c r="A24" s="5" t="s">
        <v>51</v>
      </c>
      <c r="B24" s="5" t="s">
        <v>52</v>
      </c>
      <c r="C24" s="22">
        <v>1.03</v>
      </c>
      <c r="D24" s="8">
        <f t="shared" si="2"/>
        <v>0</v>
      </c>
      <c r="E24" s="13">
        <v>756</v>
      </c>
      <c r="F24" s="13">
        <v>570</v>
      </c>
      <c r="G24" s="13">
        <f t="shared" si="0"/>
        <v>663</v>
      </c>
      <c r="H24" s="31">
        <f t="shared" si="1"/>
        <v>0</v>
      </c>
      <c r="I24"/>
    </row>
    <row r="25" spans="1:9" x14ac:dyDescent="0.35">
      <c r="A25" s="6" t="s">
        <v>53</v>
      </c>
      <c r="B25" s="6" t="s">
        <v>54</v>
      </c>
      <c r="C25" s="22">
        <v>1.32</v>
      </c>
      <c r="D25" s="8">
        <f t="shared" si="2"/>
        <v>0</v>
      </c>
      <c r="E25" s="13">
        <v>1000</v>
      </c>
      <c r="F25" s="13">
        <v>277</v>
      </c>
      <c r="G25" s="13">
        <f t="shared" si="0"/>
        <v>638.5</v>
      </c>
      <c r="H25" s="31">
        <f t="shared" si="1"/>
        <v>0</v>
      </c>
      <c r="I25"/>
    </row>
    <row r="26" spans="1:9" x14ac:dyDescent="0.35">
      <c r="A26" s="5" t="s">
        <v>55</v>
      </c>
      <c r="B26" s="5" t="s">
        <v>56</v>
      </c>
      <c r="C26" s="22"/>
      <c r="D26" s="8">
        <f t="shared" si="2"/>
        <v>0</v>
      </c>
      <c r="E26" s="13">
        <v>0</v>
      </c>
      <c r="F26" s="13">
        <v>1</v>
      </c>
      <c r="G26" s="13">
        <f t="shared" si="0"/>
        <v>0.5</v>
      </c>
      <c r="H26" s="31">
        <f t="shared" si="1"/>
        <v>0</v>
      </c>
      <c r="I26"/>
    </row>
    <row r="27" spans="1:9" x14ac:dyDescent="0.35">
      <c r="A27" s="6" t="s">
        <v>57</v>
      </c>
      <c r="B27" s="6" t="s">
        <v>58</v>
      </c>
      <c r="C27" s="22"/>
      <c r="D27" s="8">
        <f t="shared" si="2"/>
        <v>0</v>
      </c>
      <c r="E27" s="13">
        <v>0</v>
      </c>
      <c r="F27" s="13">
        <v>120</v>
      </c>
      <c r="G27" s="13">
        <f t="shared" si="0"/>
        <v>60</v>
      </c>
      <c r="H27" s="31">
        <f t="shared" si="1"/>
        <v>0</v>
      </c>
      <c r="I27"/>
    </row>
    <row r="28" spans="1:9" x14ac:dyDescent="0.35">
      <c r="A28" s="5" t="s">
        <v>59</v>
      </c>
      <c r="B28" s="5" t="s">
        <v>60</v>
      </c>
      <c r="C28" s="22"/>
      <c r="D28" s="8">
        <f t="shared" si="2"/>
        <v>0</v>
      </c>
      <c r="E28" s="13">
        <v>1</v>
      </c>
      <c r="F28" s="13">
        <v>48</v>
      </c>
      <c r="G28" s="13">
        <f t="shared" si="0"/>
        <v>24.5</v>
      </c>
      <c r="H28" s="31">
        <f t="shared" si="1"/>
        <v>0</v>
      </c>
      <c r="I28"/>
    </row>
    <row r="29" spans="1:9" x14ac:dyDescent="0.35">
      <c r="A29" s="6" t="s">
        <v>61</v>
      </c>
      <c r="B29" s="6" t="s">
        <v>62</v>
      </c>
      <c r="C29" s="22"/>
      <c r="D29" s="8">
        <f t="shared" si="2"/>
        <v>0</v>
      </c>
      <c r="E29" s="13">
        <v>300</v>
      </c>
      <c r="F29" s="13">
        <v>0</v>
      </c>
      <c r="G29" s="13">
        <f t="shared" si="0"/>
        <v>150</v>
      </c>
      <c r="H29" s="31">
        <f t="shared" si="1"/>
        <v>0</v>
      </c>
      <c r="I29"/>
    </row>
    <row r="30" spans="1:9" x14ac:dyDescent="0.35">
      <c r="A30" s="5" t="s">
        <v>63</v>
      </c>
      <c r="B30" s="5" t="s">
        <v>64</v>
      </c>
      <c r="C30" s="22">
        <v>1.1399999999999999</v>
      </c>
      <c r="D30" s="8">
        <f t="shared" si="2"/>
        <v>0</v>
      </c>
      <c r="E30" s="13">
        <v>750</v>
      </c>
      <c r="F30" s="13">
        <v>1250</v>
      </c>
      <c r="G30" s="13">
        <f t="shared" si="0"/>
        <v>1000</v>
      </c>
      <c r="H30" s="31">
        <f t="shared" si="1"/>
        <v>0</v>
      </c>
      <c r="I30"/>
    </row>
    <row r="31" spans="1:9" x14ac:dyDescent="0.35">
      <c r="A31" s="6" t="s">
        <v>65</v>
      </c>
      <c r="B31" s="6" t="s">
        <v>66</v>
      </c>
      <c r="C31" s="22">
        <v>4.2000000000000003E-2</v>
      </c>
      <c r="D31" s="8">
        <f t="shared" si="2"/>
        <v>0</v>
      </c>
      <c r="E31" s="13"/>
      <c r="F31" s="13"/>
      <c r="G31" s="13">
        <f t="shared" si="0"/>
        <v>0</v>
      </c>
      <c r="H31" s="31">
        <f t="shared" si="1"/>
        <v>0</v>
      </c>
      <c r="I31"/>
    </row>
    <row r="32" spans="1:9" ht="20" x14ac:dyDescent="0.35">
      <c r="A32" s="5" t="s">
        <v>67</v>
      </c>
      <c r="B32" s="5" t="s">
        <v>68</v>
      </c>
      <c r="C32" s="22">
        <v>0.151</v>
      </c>
      <c r="D32" s="8">
        <f t="shared" si="2"/>
        <v>0</v>
      </c>
      <c r="E32" s="13">
        <v>2189</v>
      </c>
      <c r="F32" s="13">
        <v>1361</v>
      </c>
      <c r="G32" s="13">
        <f t="shared" si="0"/>
        <v>1775</v>
      </c>
      <c r="H32" s="31">
        <f t="shared" si="1"/>
        <v>0</v>
      </c>
      <c r="I32"/>
    </row>
    <row r="33" spans="1:9" x14ac:dyDescent="0.35">
      <c r="A33" s="6" t="s">
        <v>69</v>
      </c>
      <c r="B33" s="6" t="s">
        <v>70</v>
      </c>
      <c r="C33" s="22">
        <v>1.526</v>
      </c>
      <c r="D33" s="8">
        <f t="shared" si="2"/>
        <v>0</v>
      </c>
      <c r="E33" s="13"/>
      <c r="F33" s="13"/>
      <c r="G33" s="13">
        <f t="shared" si="0"/>
        <v>0</v>
      </c>
      <c r="H33" s="31">
        <f t="shared" si="1"/>
        <v>0</v>
      </c>
      <c r="I33"/>
    </row>
    <row r="34" spans="1:9" x14ac:dyDescent="0.35">
      <c r="A34" s="5" t="s">
        <v>71</v>
      </c>
      <c r="B34" s="5" t="s">
        <v>72</v>
      </c>
      <c r="C34" s="22"/>
      <c r="D34" s="8">
        <f t="shared" si="2"/>
        <v>0</v>
      </c>
      <c r="E34" s="13">
        <v>0</v>
      </c>
      <c r="F34" s="13">
        <v>60</v>
      </c>
      <c r="G34" s="13">
        <f t="shared" si="0"/>
        <v>30</v>
      </c>
      <c r="H34" s="31">
        <f t="shared" si="1"/>
        <v>0</v>
      </c>
      <c r="I34"/>
    </row>
    <row r="35" spans="1:9" x14ac:dyDescent="0.35">
      <c r="A35" s="6" t="s">
        <v>73</v>
      </c>
      <c r="B35" s="6" t="s">
        <v>72</v>
      </c>
      <c r="C35" s="22"/>
      <c r="D35" s="8">
        <f t="shared" si="2"/>
        <v>0</v>
      </c>
      <c r="E35" s="13">
        <v>0</v>
      </c>
      <c r="F35" s="13">
        <v>170</v>
      </c>
      <c r="G35" s="13">
        <f t="shared" si="0"/>
        <v>85</v>
      </c>
      <c r="H35" s="31">
        <f t="shared" si="1"/>
        <v>0</v>
      </c>
      <c r="I35"/>
    </row>
    <row r="36" spans="1:9" x14ac:dyDescent="0.35">
      <c r="A36" s="5" t="s">
        <v>74</v>
      </c>
      <c r="B36" s="5" t="s">
        <v>75</v>
      </c>
      <c r="C36" s="22"/>
      <c r="D36" s="8">
        <f t="shared" si="2"/>
        <v>0</v>
      </c>
      <c r="E36" s="13">
        <v>0</v>
      </c>
      <c r="F36" s="13">
        <v>250</v>
      </c>
      <c r="G36" s="13">
        <f t="shared" si="0"/>
        <v>125</v>
      </c>
      <c r="H36" s="31">
        <f t="shared" si="1"/>
        <v>0</v>
      </c>
      <c r="I36"/>
    </row>
    <row r="37" spans="1:9" x14ac:dyDescent="0.35">
      <c r="A37" s="6" t="s">
        <v>76</v>
      </c>
      <c r="B37" s="6" t="s">
        <v>77</v>
      </c>
      <c r="C37" s="22">
        <v>0.495</v>
      </c>
      <c r="D37" s="8">
        <f t="shared" si="2"/>
        <v>0</v>
      </c>
      <c r="E37" s="13">
        <v>2238</v>
      </c>
      <c r="F37" s="13">
        <v>3377</v>
      </c>
      <c r="G37" s="13">
        <f t="shared" si="0"/>
        <v>2807.5</v>
      </c>
      <c r="H37" s="31">
        <f t="shared" si="1"/>
        <v>0</v>
      </c>
      <c r="I37"/>
    </row>
    <row r="38" spans="1:9" x14ac:dyDescent="0.35">
      <c r="A38" s="6" t="s">
        <v>78</v>
      </c>
      <c r="B38" s="6" t="s">
        <v>79</v>
      </c>
      <c r="C38" s="22">
        <v>1.833</v>
      </c>
      <c r="D38" s="8">
        <f t="shared" si="2"/>
        <v>0</v>
      </c>
      <c r="E38" s="13"/>
      <c r="F38" s="13"/>
      <c r="G38" s="13">
        <f t="shared" si="0"/>
        <v>0</v>
      </c>
      <c r="H38" s="31">
        <f t="shared" si="1"/>
        <v>0</v>
      </c>
      <c r="I38"/>
    </row>
    <row r="39" spans="1:9" x14ac:dyDescent="0.35">
      <c r="A39" s="6" t="s">
        <v>80</v>
      </c>
      <c r="B39" s="6" t="s">
        <v>81</v>
      </c>
      <c r="C39" s="22"/>
      <c r="D39" s="8">
        <f t="shared" si="2"/>
        <v>0</v>
      </c>
      <c r="E39" s="13">
        <v>111</v>
      </c>
      <c r="F39" s="13">
        <v>0</v>
      </c>
      <c r="G39" s="13">
        <f t="shared" si="0"/>
        <v>55.5</v>
      </c>
      <c r="H39" s="31">
        <f t="shared" si="1"/>
        <v>0</v>
      </c>
      <c r="I39"/>
    </row>
    <row r="40" spans="1:9" ht="20" x14ac:dyDescent="0.35">
      <c r="A40" s="5" t="s">
        <v>82</v>
      </c>
      <c r="B40" s="5" t="s">
        <v>83</v>
      </c>
      <c r="C40" s="22"/>
      <c r="D40" s="8">
        <f t="shared" si="2"/>
        <v>0</v>
      </c>
      <c r="E40" s="13">
        <v>100</v>
      </c>
      <c r="F40" s="13">
        <v>53</v>
      </c>
      <c r="G40" s="13">
        <f t="shared" si="0"/>
        <v>76.5</v>
      </c>
      <c r="H40" s="31">
        <f t="shared" si="1"/>
        <v>0</v>
      </c>
      <c r="I40"/>
    </row>
    <row r="41" spans="1:9" x14ac:dyDescent="0.35">
      <c r="A41" s="6" t="s">
        <v>84</v>
      </c>
      <c r="B41" s="6" t="s">
        <v>85</v>
      </c>
      <c r="C41" s="22">
        <v>0.38800000000000001</v>
      </c>
      <c r="D41" s="8">
        <f t="shared" si="2"/>
        <v>0</v>
      </c>
      <c r="E41" s="13">
        <v>625</v>
      </c>
      <c r="F41" s="13">
        <v>575</v>
      </c>
      <c r="G41" s="13">
        <f t="shared" si="0"/>
        <v>600</v>
      </c>
      <c r="H41" s="31">
        <f t="shared" si="1"/>
        <v>0</v>
      </c>
      <c r="I41"/>
    </row>
    <row r="42" spans="1:9" x14ac:dyDescent="0.35">
      <c r="A42" s="6" t="s">
        <v>86</v>
      </c>
      <c r="B42" s="6" t="s">
        <v>87</v>
      </c>
      <c r="C42" s="22"/>
      <c r="D42" s="8">
        <f t="shared" si="2"/>
        <v>0</v>
      </c>
      <c r="E42" s="13">
        <v>0</v>
      </c>
      <c r="F42" s="13">
        <v>150</v>
      </c>
      <c r="G42" s="13">
        <f t="shared" si="0"/>
        <v>75</v>
      </c>
      <c r="H42" s="31">
        <f t="shared" si="1"/>
        <v>0</v>
      </c>
      <c r="I42"/>
    </row>
    <row r="43" spans="1:9" x14ac:dyDescent="0.35">
      <c r="A43" s="6" t="s">
        <v>88</v>
      </c>
      <c r="B43" s="6" t="s">
        <v>89</v>
      </c>
      <c r="C43" s="22">
        <v>0.30399999999999999</v>
      </c>
      <c r="D43" s="8">
        <f t="shared" si="2"/>
        <v>0</v>
      </c>
      <c r="E43" s="13">
        <v>895</v>
      </c>
      <c r="F43" s="13">
        <v>460</v>
      </c>
      <c r="G43" s="13">
        <f t="shared" si="0"/>
        <v>677.5</v>
      </c>
      <c r="H43" s="31">
        <f t="shared" si="1"/>
        <v>0</v>
      </c>
      <c r="I43"/>
    </row>
    <row r="44" spans="1:9" x14ac:dyDescent="0.35">
      <c r="A44" s="5" t="s">
        <v>90</v>
      </c>
      <c r="B44" s="5" t="s">
        <v>91</v>
      </c>
      <c r="C44" s="22">
        <v>0.109</v>
      </c>
      <c r="D44" s="8">
        <f t="shared" si="2"/>
        <v>0</v>
      </c>
      <c r="E44" s="13">
        <v>760</v>
      </c>
      <c r="F44" s="13">
        <v>1572</v>
      </c>
      <c r="G44" s="13">
        <f t="shared" si="0"/>
        <v>1166</v>
      </c>
      <c r="H44" s="31">
        <f t="shared" si="1"/>
        <v>0</v>
      </c>
      <c r="I44"/>
    </row>
    <row r="45" spans="1:9" x14ac:dyDescent="0.35">
      <c r="A45" s="6" t="s">
        <v>92</v>
      </c>
      <c r="B45" s="6" t="s">
        <v>93</v>
      </c>
      <c r="C45" s="22">
        <v>2.4660000000000002</v>
      </c>
      <c r="D45" s="8">
        <f t="shared" si="2"/>
        <v>0</v>
      </c>
      <c r="E45" s="13"/>
      <c r="F45" s="13"/>
      <c r="G45" s="13">
        <f t="shared" si="0"/>
        <v>0</v>
      </c>
      <c r="H45" s="31">
        <f t="shared" si="1"/>
        <v>0</v>
      </c>
      <c r="I45"/>
    </row>
    <row r="46" spans="1:9" x14ac:dyDescent="0.35">
      <c r="A46"/>
      <c r="B46"/>
      <c r="C46" s="10"/>
      <c r="D46" s="4"/>
      <c r="E46" s="13">
        <f>SUM(E4:E45)</f>
        <v>59700</v>
      </c>
      <c r="F46" s="13">
        <f>SUM(F4:F45)</f>
        <v>63341</v>
      </c>
      <c r="G46" s="13">
        <f t="shared" si="0"/>
        <v>61520.5</v>
      </c>
      <c r="H46" s="32">
        <f>SUM(H4:H45)</f>
        <v>0</v>
      </c>
      <c r="I46"/>
    </row>
  </sheetData>
  <sheetProtection algorithmName="SHA-512" hashValue="AhhuvXW9Nqaa56atWTP+nymyLpJDP5Bvygu6xY+TC3Vyq4r7FwK64PivYHQOGsLJ5CBH0rYvQsHqTfhvCHCMZQ==" saltValue="xiP4SNb83ThSeioBr0YFxQ==" spinCount="100000" sheet="1" objects="1" scenarios="1"/>
  <pageMargins left="0.7" right="0.7" top="0.75" bottom="0.75" header="0.3" footer="0.3"/>
  <ignoredErrors>
    <ignoredError sqref="M6" unlockedFormula="1"/>
    <ignoredError sqref="G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1B5F-B508-4882-9D13-75FDAE3E49E5}">
  <dimension ref="A1:H41"/>
  <sheetViews>
    <sheetView workbookViewId="0">
      <selection activeCell="A29" sqref="A29"/>
    </sheetView>
  </sheetViews>
  <sheetFormatPr defaultRowHeight="14.5" x14ac:dyDescent="0.35"/>
  <cols>
    <col min="2" max="2" width="9.26953125" bestFit="1" customWidth="1"/>
    <col min="5" max="5" width="9.26953125" bestFit="1" customWidth="1"/>
    <col min="7" max="7" width="11.7265625" bestFit="1" customWidth="1"/>
    <col min="8" max="8" width="9.26953125" bestFit="1" customWidth="1"/>
  </cols>
  <sheetData>
    <row r="1" spans="1:8" x14ac:dyDescent="0.35">
      <c r="G1" s="14" t="s">
        <v>94</v>
      </c>
    </row>
    <row r="2" spans="1:8" x14ac:dyDescent="0.35">
      <c r="A2" s="27">
        <v>2023</v>
      </c>
      <c r="B2" s="27" t="s">
        <v>95</v>
      </c>
      <c r="C2" s="28"/>
      <c r="D2" s="27">
        <v>2024</v>
      </c>
      <c r="E2" s="27" t="s">
        <v>95</v>
      </c>
      <c r="G2" s="29" t="s">
        <v>96</v>
      </c>
      <c r="H2" s="23" t="s">
        <v>95</v>
      </c>
    </row>
    <row r="3" spans="1:8" x14ac:dyDescent="0.35">
      <c r="A3" t="s">
        <v>8</v>
      </c>
      <c r="B3" s="11">
        <v>11</v>
      </c>
      <c r="D3" t="s">
        <v>8</v>
      </c>
      <c r="E3" s="11">
        <v>45</v>
      </c>
      <c r="F3" t="s">
        <v>97</v>
      </c>
      <c r="G3" t="s">
        <v>8</v>
      </c>
      <c r="H3" s="11">
        <f>(B3+E3)/2</f>
        <v>28</v>
      </c>
    </row>
    <row r="4" spans="1:8" x14ac:dyDescent="0.35">
      <c r="A4" t="s">
        <v>10</v>
      </c>
      <c r="B4" s="11">
        <v>2034</v>
      </c>
      <c r="D4" t="s">
        <v>10</v>
      </c>
      <c r="E4" s="11">
        <v>1569</v>
      </c>
      <c r="F4" s="12"/>
      <c r="G4" t="s">
        <v>10</v>
      </c>
      <c r="H4" s="11">
        <f t="shared" ref="H4:H40" si="0">(B4+E4)/2</f>
        <v>1801.5</v>
      </c>
    </row>
    <row r="5" spans="1:8" x14ac:dyDescent="0.35">
      <c r="A5" t="s">
        <v>15</v>
      </c>
      <c r="B5" s="11">
        <v>2576</v>
      </c>
      <c r="D5" t="s">
        <v>15</v>
      </c>
      <c r="E5" s="11">
        <v>3403</v>
      </c>
      <c r="G5" t="s">
        <v>15</v>
      </c>
      <c r="H5" s="11">
        <f t="shared" si="0"/>
        <v>2989.5</v>
      </c>
    </row>
    <row r="6" spans="1:8" x14ac:dyDescent="0.35">
      <c r="A6" t="s">
        <v>17</v>
      </c>
      <c r="B6" s="11">
        <v>6266</v>
      </c>
      <c r="D6" t="s">
        <v>17</v>
      </c>
      <c r="E6" s="11">
        <v>4537</v>
      </c>
      <c r="G6" t="s">
        <v>17</v>
      </c>
      <c r="H6" s="11">
        <f t="shared" si="0"/>
        <v>5401.5</v>
      </c>
    </row>
    <row r="7" spans="1:8" x14ac:dyDescent="0.35">
      <c r="A7" t="s">
        <v>19</v>
      </c>
      <c r="B7" s="11">
        <v>4918</v>
      </c>
      <c r="D7" t="s">
        <v>19</v>
      </c>
      <c r="E7" s="11">
        <v>4387</v>
      </c>
      <c r="G7" t="s">
        <v>19</v>
      </c>
      <c r="H7" s="11">
        <f t="shared" si="0"/>
        <v>4652.5</v>
      </c>
    </row>
    <row r="8" spans="1:8" x14ac:dyDescent="0.35">
      <c r="A8" t="s">
        <v>21</v>
      </c>
      <c r="B8" s="11">
        <v>10884</v>
      </c>
      <c r="D8" t="s">
        <v>21</v>
      </c>
      <c r="E8" s="11">
        <v>13112</v>
      </c>
      <c r="G8" t="s">
        <v>21</v>
      </c>
      <c r="H8" s="11">
        <f t="shared" si="0"/>
        <v>11998</v>
      </c>
    </row>
    <row r="9" spans="1:8" x14ac:dyDescent="0.35">
      <c r="A9" t="s">
        <v>23</v>
      </c>
      <c r="B9" s="11">
        <v>2067</v>
      </c>
      <c r="D9" t="s">
        <v>23</v>
      </c>
      <c r="E9" s="11">
        <v>2960</v>
      </c>
      <c r="G9" t="s">
        <v>23</v>
      </c>
      <c r="H9" s="11">
        <f t="shared" si="0"/>
        <v>2513.5</v>
      </c>
    </row>
    <row r="10" spans="1:8" x14ac:dyDescent="0.35">
      <c r="A10" t="s">
        <v>25</v>
      </c>
      <c r="B10" s="11">
        <v>4227</v>
      </c>
      <c r="D10" t="s">
        <v>25</v>
      </c>
      <c r="E10" s="11">
        <v>4475</v>
      </c>
      <c r="G10" t="s">
        <v>25</v>
      </c>
      <c r="H10" s="11">
        <f t="shared" si="0"/>
        <v>4351</v>
      </c>
    </row>
    <row r="11" spans="1:8" x14ac:dyDescent="0.35">
      <c r="A11" t="s">
        <v>27</v>
      </c>
      <c r="B11" s="11">
        <v>695</v>
      </c>
      <c r="D11" t="s">
        <v>27</v>
      </c>
      <c r="E11" s="11">
        <v>1300</v>
      </c>
      <c r="G11" t="s">
        <v>27</v>
      </c>
      <c r="H11" s="11">
        <f t="shared" si="0"/>
        <v>997.5</v>
      </c>
    </row>
    <row r="12" spans="1:8" x14ac:dyDescent="0.35">
      <c r="A12" t="s">
        <v>29</v>
      </c>
      <c r="B12" s="11">
        <v>4230</v>
      </c>
      <c r="D12" t="s">
        <v>29</v>
      </c>
      <c r="E12" s="11">
        <v>4909</v>
      </c>
      <c r="G12" t="s">
        <v>29</v>
      </c>
      <c r="H12" s="11">
        <f t="shared" si="0"/>
        <v>4569.5</v>
      </c>
    </row>
    <row r="13" spans="1:8" x14ac:dyDescent="0.35">
      <c r="A13" t="s">
        <v>31</v>
      </c>
      <c r="B13" s="11">
        <v>2851</v>
      </c>
      <c r="D13" t="s">
        <v>31</v>
      </c>
      <c r="E13" s="11">
        <v>2440</v>
      </c>
      <c r="G13" t="s">
        <v>31</v>
      </c>
      <c r="H13" s="11">
        <f t="shared" si="0"/>
        <v>2645.5</v>
      </c>
    </row>
    <row r="14" spans="1:8" x14ac:dyDescent="0.35">
      <c r="A14" t="s">
        <v>33</v>
      </c>
      <c r="B14" s="11">
        <v>936</v>
      </c>
      <c r="D14" t="s">
        <v>33</v>
      </c>
      <c r="E14" s="11">
        <v>311</v>
      </c>
      <c r="G14" t="s">
        <v>33</v>
      </c>
      <c r="H14" s="11">
        <f t="shared" si="0"/>
        <v>623.5</v>
      </c>
    </row>
    <row r="15" spans="1:8" x14ac:dyDescent="0.35">
      <c r="A15" t="s">
        <v>35</v>
      </c>
      <c r="B15" s="11">
        <v>551</v>
      </c>
      <c r="D15" t="s">
        <v>35</v>
      </c>
      <c r="E15" s="11">
        <v>228</v>
      </c>
      <c r="G15" t="s">
        <v>35</v>
      </c>
      <c r="H15" s="11">
        <f t="shared" si="0"/>
        <v>389.5</v>
      </c>
    </row>
    <row r="16" spans="1:8" x14ac:dyDescent="0.35">
      <c r="A16" t="s">
        <v>37</v>
      </c>
      <c r="B16" s="11">
        <v>50</v>
      </c>
      <c r="D16" t="s">
        <v>37</v>
      </c>
      <c r="E16" s="11">
        <v>50</v>
      </c>
      <c r="G16" t="s">
        <v>37</v>
      </c>
      <c r="H16" s="11">
        <f t="shared" si="0"/>
        <v>50</v>
      </c>
    </row>
    <row r="17" spans="1:8" x14ac:dyDescent="0.35">
      <c r="A17" t="s">
        <v>39</v>
      </c>
      <c r="B17" s="11">
        <v>250</v>
      </c>
      <c r="D17" t="s">
        <v>39</v>
      </c>
      <c r="E17" s="11">
        <v>1185</v>
      </c>
      <c r="G17" t="s">
        <v>39</v>
      </c>
      <c r="H17" s="11">
        <f t="shared" si="0"/>
        <v>717.5</v>
      </c>
    </row>
    <row r="18" spans="1:8" x14ac:dyDescent="0.35">
      <c r="A18" t="s">
        <v>41</v>
      </c>
      <c r="B18" s="11">
        <v>5435</v>
      </c>
      <c r="D18" t="s">
        <v>41</v>
      </c>
      <c r="E18" s="11">
        <v>6015</v>
      </c>
      <c r="G18" t="s">
        <v>41</v>
      </c>
      <c r="H18" s="11">
        <f t="shared" si="0"/>
        <v>5725</v>
      </c>
    </row>
    <row r="19" spans="1:8" x14ac:dyDescent="0.35">
      <c r="A19" t="s">
        <v>43</v>
      </c>
      <c r="B19" s="11">
        <v>740</v>
      </c>
      <c r="D19" t="s">
        <v>43</v>
      </c>
      <c r="E19" s="11">
        <v>641</v>
      </c>
      <c r="G19" t="s">
        <v>43</v>
      </c>
      <c r="H19" s="11">
        <f t="shared" si="0"/>
        <v>690.5</v>
      </c>
    </row>
    <row r="20" spans="1:8" x14ac:dyDescent="0.35">
      <c r="A20" t="s">
        <v>47</v>
      </c>
      <c r="B20" s="11">
        <v>1202</v>
      </c>
      <c r="D20" t="s">
        <v>47</v>
      </c>
      <c r="E20" s="11">
        <v>1410</v>
      </c>
      <c r="G20" t="s">
        <v>47</v>
      </c>
      <c r="H20" s="11">
        <f t="shared" si="0"/>
        <v>1306</v>
      </c>
    </row>
    <row r="21" spans="1:8" x14ac:dyDescent="0.35">
      <c r="A21" t="s">
        <v>49</v>
      </c>
      <c r="B21" s="11">
        <v>52</v>
      </c>
      <c r="D21" t="s">
        <v>49</v>
      </c>
      <c r="E21" s="11">
        <v>70</v>
      </c>
      <c r="G21" t="s">
        <v>49</v>
      </c>
      <c r="H21" s="11">
        <f t="shared" si="0"/>
        <v>61</v>
      </c>
    </row>
    <row r="22" spans="1:8" x14ac:dyDescent="0.35">
      <c r="A22" t="s">
        <v>51</v>
      </c>
      <c r="B22" s="11">
        <v>756</v>
      </c>
      <c r="D22" t="s">
        <v>51</v>
      </c>
      <c r="E22" s="11">
        <v>570</v>
      </c>
      <c r="G22" t="s">
        <v>51</v>
      </c>
      <c r="H22" s="11">
        <f t="shared" si="0"/>
        <v>663</v>
      </c>
    </row>
    <row r="23" spans="1:8" x14ac:dyDescent="0.35">
      <c r="A23" t="s">
        <v>53</v>
      </c>
      <c r="B23" s="11">
        <v>1000</v>
      </c>
      <c r="D23" t="s">
        <v>53</v>
      </c>
      <c r="E23" s="11">
        <v>277</v>
      </c>
      <c r="G23" t="s">
        <v>53</v>
      </c>
      <c r="H23" s="11">
        <f t="shared" si="0"/>
        <v>638.5</v>
      </c>
    </row>
    <row r="24" spans="1:8" x14ac:dyDescent="0.35">
      <c r="A24" t="s">
        <v>55</v>
      </c>
      <c r="B24" s="11">
        <v>0</v>
      </c>
      <c r="D24" t="s">
        <v>55</v>
      </c>
      <c r="E24" s="11">
        <v>1</v>
      </c>
      <c r="G24" t="s">
        <v>55</v>
      </c>
      <c r="H24" s="11">
        <f t="shared" si="0"/>
        <v>0.5</v>
      </c>
    </row>
    <row r="25" spans="1:8" x14ac:dyDescent="0.35">
      <c r="A25" t="s">
        <v>57</v>
      </c>
      <c r="B25" s="11">
        <v>0</v>
      </c>
      <c r="D25" t="s">
        <v>57</v>
      </c>
      <c r="E25" s="11">
        <v>120</v>
      </c>
      <c r="G25" t="s">
        <v>57</v>
      </c>
      <c r="H25" s="11">
        <f t="shared" si="0"/>
        <v>60</v>
      </c>
    </row>
    <row r="26" spans="1:8" x14ac:dyDescent="0.35">
      <c r="A26" t="s">
        <v>59</v>
      </c>
      <c r="B26" s="11">
        <v>1</v>
      </c>
      <c r="D26" t="s">
        <v>59</v>
      </c>
      <c r="E26" s="11">
        <v>48</v>
      </c>
      <c r="G26" t="s">
        <v>59</v>
      </c>
      <c r="H26" s="11">
        <f t="shared" si="0"/>
        <v>24.5</v>
      </c>
    </row>
    <row r="27" spans="1:8" x14ac:dyDescent="0.35">
      <c r="A27" t="s">
        <v>61</v>
      </c>
      <c r="B27" s="11">
        <v>300</v>
      </c>
      <c r="D27" t="s">
        <v>61</v>
      </c>
      <c r="E27" s="11">
        <v>0</v>
      </c>
      <c r="G27" t="s">
        <v>61</v>
      </c>
      <c r="H27" s="11">
        <f t="shared" si="0"/>
        <v>150</v>
      </c>
    </row>
    <row r="28" spans="1:8" x14ac:dyDescent="0.35">
      <c r="A28" t="s">
        <v>63</v>
      </c>
      <c r="B28" s="11">
        <v>750</v>
      </c>
      <c r="D28" t="s">
        <v>63</v>
      </c>
      <c r="E28" s="11">
        <v>1250</v>
      </c>
      <c r="G28" t="s">
        <v>63</v>
      </c>
      <c r="H28" s="11">
        <f t="shared" si="0"/>
        <v>1000</v>
      </c>
    </row>
    <row r="29" spans="1:8" x14ac:dyDescent="0.35">
      <c r="A29" t="s">
        <v>67</v>
      </c>
      <c r="B29" s="11">
        <v>2189</v>
      </c>
      <c r="D29" t="s">
        <v>67</v>
      </c>
      <c r="E29" s="11">
        <v>1361</v>
      </c>
      <c r="G29" t="s">
        <v>67</v>
      </c>
      <c r="H29" s="11">
        <f t="shared" si="0"/>
        <v>1775</v>
      </c>
    </row>
    <row r="30" spans="1:8" x14ac:dyDescent="0.35">
      <c r="A30" t="s">
        <v>71</v>
      </c>
      <c r="B30" s="11">
        <v>0</v>
      </c>
      <c r="D30" t="s">
        <v>71</v>
      </c>
      <c r="E30" s="11">
        <v>60</v>
      </c>
      <c r="G30" t="s">
        <v>71</v>
      </c>
      <c r="H30" s="11">
        <f t="shared" si="0"/>
        <v>30</v>
      </c>
    </row>
    <row r="31" spans="1:8" x14ac:dyDescent="0.35">
      <c r="A31" t="s">
        <v>73</v>
      </c>
      <c r="B31" s="11">
        <v>0</v>
      </c>
      <c r="D31" t="s">
        <v>73</v>
      </c>
      <c r="E31" s="11">
        <v>170</v>
      </c>
      <c r="G31" t="s">
        <v>73</v>
      </c>
      <c r="H31" s="11">
        <f t="shared" si="0"/>
        <v>85</v>
      </c>
    </row>
    <row r="32" spans="1:8" x14ac:dyDescent="0.35">
      <c r="A32" t="s">
        <v>74</v>
      </c>
      <c r="B32" s="11">
        <v>0</v>
      </c>
      <c r="D32" t="s">
        <v>74</v>
      </c>
      <c r="E32" s="11">
        <v>250</v>
      </c>
      <c r="G32" t="s">
        <v>74</v>
      </c>
      <c r="H32" s="11">
        <f t="shared" si="0"/>
        <v>125</v>
      </c>
    </row>
    <row r="33" spans="1:8" x14ac:dyDescent="0.35">
      <c r="A33" t="s">
        <v>76</v>
      </c>
      <c r="B33" s="11">
        <v>2238</v>
      </c>
      <c r="D33" t="s">
        <v>76</v>
      </c>
      <c r="E33" s="11">
        <v>3377</v>
      </c>
      <c r="G33" t="s">
        <v>76</v>
      </c>
      <c r="H33" s="11">
        <f t="shared" si="0"/>
        <v>2807.5</v>
      </c>
    </row>
    <row r="34" spans="1:8" x14ac:dyDescent="0.35">
      <c r="A34" t="s">
        <v>80</v>
      </c>
      <c r="B34" s="11">
        <v>111</v>
      </c>
      <c r="D34" t="s">
        <v>80</v>
      </c>
      <c r="E34" s="11"/>
      <c r="G34" t="s">
        <v>80</v>
      </c>
      <c r="H34" s="11">
        <f t="shared" si="0"/>
        <v>55.5</v>
      </c>
    </row>
    <row r="35" spans="1:8" x14ac:dyDescent="0.35">
      <c r="A35" t="s">
        <v>82</v>
      </c>
      <c r="B35" s="11">
        <v>100</v>
      </c>
      <c r="D35" t="s">
        <v>82</v>
      </c>
      <c r="E35" s="11">
        <v>53</v>
      </c>
      <c r="G35" t="s">
        <v>82</v>
      </c>
      <c r="H35" s="11">
        <f t="shared" si="0"/>
        <v>76.5</v>
      </c>
    </row>
    <row r="36" spans="1:8" x14ac:dyDescent="0.35">
      <c r="A36" t="s">
        <v>84</v>
      </c>
      <c r="B36" s="11">
        <v>625</v>
      </c>
      <c r="D36" t="s">
        <v>84</v>
      </c>
      <c r="E36" s="11">
        <v>575</v>
      </c>
      <c r="G36" t="s">
        <v>84</v>
      </c>
      <c r="H36" s="11">
        <f t="shared" si="0"/>
        <v>600</v>
      </c>
    </row>
    <row r="37" spans="1:8" x14ac:dyDescent="0.35">
      <c r="A37" t="s">
        <v>86</v>
      </c>
      <c r="B37" s="11">
        <v>0</v>
      </c>
      <c r="D37" t="s">
        <v>86</v>
      </c>
      <c r="E37" s="11">
        <v>150</v>
      </c>
      <c r="G37" t="s">
        <v>86</v>
      </c>
      <c r="H37" s="11">
        <f t="shared" si="0"/>
        <v>75</v>
      </c>
    </row>
    <row r="38" spans="1:8" x14ac:dyDescent="0.35">
      <c r="A38" t="s">
        <v>88</v>
      </c>
      <c r="B38" s="11">
        <v>895</v>
      </c>
      <c r="D38" t="s">
        <v>88</v>
      </c>
      <c r="E38" s="11">
        <v>460</v>
      </c>
      <c r="G38" t="s">
        <v>88</v>
      </c>
      <c r="H38" s="11">
        <f t="shared" si="0"/>
        <v>677.5</v>
      </c>
    </row>
    <row r="39" spans="1:8" x14ac:dyDescent="0.35">
      <c r="A39" t="s">
        <v>90</v>
      </c>
      <c r="B39" s="11">
        <v>760</v>
      </c>
      <c r="D39" t="s">
        <v>90</v>
      </c>
      <c r="E39" s="11">
        <v>1572</v>
      </c>
      <c r="G39" t="s">
        <v>90</v>
      </c>
      <c r="H39" s="11">
        <f t="shared" si="0"/>
        <v>1166</v>
      </c>
    </row>
    <row r="40" spans="1:8" x14ac:dyDescent="0.35">
      <c r="A40" s="14" t="s">
        <v>98</v>
      </c>
      <c r="B40" s="15">
        <v>59700</v>
      </c>
      <c r="C40" s="14"/>
      <c r="D40" s="14" t="s">
        <v>98</v>
      </c>
      <c r="E40" s="15">
        <v>63341</v>
      </c>
      <c r="F40" s="14"/>
      <c r="G40" s="14" t="s">
        <v>98</v>
      </c>
      <c r="H40" s="15">
        <f t="shared" si="0"/>
        <v>61520.5</v>
      </c>
    </row>
    <row r="41" spans="1:8" x14ac:dyDescent="0.35">
      <c r="A41" s="14"/>
      <c r="B41" s="14"/>
      <c r="C41" s="14"/>
      <c r="D41" s="14"/>
      <c r="E41" s="14"/>
      <c r="F41" s="14"/>
      <c r="G41" s="14"/>
      <c r="H41" s="14"/>
    </row>
  </sheetData>
  <sheetProtection algorithmName="SHA-512" hashValue="CBXcU9mMUm4cwkoKQX2RKzU0ceeGFQfDASqalBQlnar/po3NpCUbS33QiaN6J54zuZ5U3NCLIUtmrDmZdJd7eg==" saltValue="UfNIGCEwe8fmlVrJ5jn1t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96405A079095409B1A4A048FEFFC41" ma:contentTypeVersion="11" ma:contentTypeDescription="Een nieuw document maken." ma:contentTypeScope="" ma:versionID="cc49226ae2ab1e8643ea2b9cc6563b1d">
  <xsd:schema xmlns:xsd="http://www.w3.org/2001/XMLSchema" xmlns:xs="http://www.w3.org/2001/XMLSchema" xmlns:p="http://schemas.microsoft.com/office/2006/metadata/properties" xmlns:ns2="c5eea785-e9ce-4d4e-81db-6d922dab1494" targetNamespace="http://schemas.microsoft.com/office/2006/metadata/properties" ma:root="true" ma:fieldsID="5fa1965a989740587e67f9d34daf20a0" ns2:_="">
    <xsd:import namespace="c5eea785-e9ce-4d4e-81db-6d922dab1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ea785-e9ce-4d4e-81db-6d922dab1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e8924859-df7d-44ca-9803-ba51950da0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eea785-e9ce-4d4e-81db-6d922dab14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EC824C-279C-4960-AF9A-E85AB6F170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03DB89-F584-4305-92DC-DC925ACB4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eea785-e9ce-4d4e-81db-6d922dab1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0E0307-4DA0-4703-898D-BD8CB082999F}">
  <ds:schemaRefs>
    <ds:schemaRef ds:uri="http://schemas.microsoft.com/office/2006/metadata/properties"/>
    <ds:schemaRef ds:uri="http://schemas.microsoft.com/office/infopath/2007/PartnerControls"/>
    <ds:schemaRef ds:uri="c5eea785-e9ce-4d4e-81db-6d922dab14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Volumes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Marlon van Dongen</dc:creator>
  <cp:keywords/>
  <dc:description/>
  <cp:lastModifiedBy>Marlon van Dongen</cp:lastModifiedBy>
  <cp:revision/>
  <dcterms:created xsi:type="dcterms:W3CDTF">2021-06-06T13:50:47Z</dcterms:created>
  <dcterms:modified xsi:type="dcterms:W3CDTF">2025-05-20T08:30:42Z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0x010100D096405A079095409B1A4A048FEFFC41</vt:lpwstr>
  </property>
</Properties>
</file>