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9.94.11\CompendaData\CRMAlphaAdviesBureauDB\Archief\00045500\"/>
    </mc:Choice>
  </mc:AlternateContent>
  <xr:revisionPtr revIDLastSave="0" documentId="13_ncr:1_{4997FE11-AC58-43BF-B81A-E1D04DB5DE0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Basisgegevens" sheetId="1" r:id="rId1"/>
    <sheet name="Vergelijksingsprijzen" sheetId="10" r:id="rId2"/>
    <sheet name="Prijzenblad PERCEEL 1" sheetId="8" r:id="rId3"/>
    <sheet name="Prijzenblad PERCEEL 2" sheetId="9" r:id="rId4"/>
  </sheets>
  <definedNames>
    <definedName name="_xlnm.Print_Area" localSheetId="0">Basisgegevens!$A$1:$P$41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9" l="1"/>
  <c r="E19" i="9"/>
  <c r="E24" i="9"/>
  <c r="E25" i="9" s="1"/>
  <c r="E12" i="9"/>
  <c r="E11" i="9"/>
  <c r="E25" i="8"/>
  <c r="E24" i="8"/>
  <c r="E26" i="8" s="1"/>
  <c r="E20" i="8"/>
  <c r="E19" i="8"/>
  <c r="E18" i="8"/>
  <c r="E12" i="8"/>
  <c r="E14" i="8"/>
  <c r="E13" i="8"/>
  <c r="E14" i="9" l="1"/>
  <c r="E21" i="9"/>
  <c r="E27" i="9" s="1"/>
  <c r="E29" i="9" s="1"/>
  <c r="C4" i="10" s="1"/>
  <c r="E21" i="8"/>
  <c r="E15" i="8"/>
  <c r="E28" i="8" l="1"/>
  <c r="E30" i="8" s="1"/>
  <c r="C3" i="10" s="1"/>
</calcChain>
</file>

<file path=xl/sharedStrings.xml><?xml version="1.0" encoding="utf-8"?>
<sst xmlns="http://schemas.openxmlformats.org/spreadsheetml/2006/main" count="92" uniqueCount="67">
  <si>
    <t>Kvk-nummer</t>
  </si>
  <si>
    <t>Functie</t>
  </si>
  <si>
    <t>Contactpersoon offerte</t>
  </si>
  <si>
    <t>Telefoonnummer kantoor</t>
  </si>
  <si>
    <t>Postadres kantoor</t>
  </si>
  <si>
    <t>Mobiel nummer contactpersoon offerte</t>
  </si>
  <si>
    <t>E-mail adres contactpersoon offerte</t>
  </si>
  <si>
    <t>Vestigingsplaats onderneming(Kvk)</t>
  </si>
  <si>
    <t>Volledige naam onderneming (Handelsnaam Kvk)</t>
  </si>
  <si>
    <t>Tekenbevoegde voor contract</t>
  </si>
  <si>
    <t>PC + plaats postadres</t>
  </si>
  <si>
    <t>Naam opdrachtgever</t>
  </si>
  <si>
    <t>Vestigingsplaats opdrachtgever</t>
  </si>
  <si>
    <t>2.</t>
  </si>
  <si>
    <t>3.</t>
  </si>
  <si>
    <t xml:space="preserve">Instructies </t>
  </si>
  <si>
    <t xml:space="preserve">1. </t>
  </si>
  <si>
    <t>U dient de groene cellen in te vullen.</t>
  </si>
  <si>
    <t>Indicatie uitgave per jaar **</t>
  </si>
  <si>
    <t>Inschrijfbiljet Gymzaalinrichting - SCOH</t>
  </si>
  <si>
    <t>SCOH - Stichting Christelijk Onderwijs Haaglanden</t>
  </si>
  <si>
    <t>Den Haag</t>
  </si>
  <si>
    <t xml:space="preserve">Naam contactpersoon aanbesteding </t>
  </si>
  <si>
    <t xml:space="preserve">Lieke Buurman (inkoopadviseur Alpha Adviesbureau) </t>
  </si>
  <si>
    <t xml:space="preserve">Klein materiaal </t>
  </si>
  <si>
    <t xml:space="preserve">Verplaatsbaar materiaal </t>
  </si>
  <si>
    <t xml:space="preserve">Vast materiaal </t>
  </si>
  <si>
    <t xml:space="preserve">** De indicatie uitgave per jaar is een indicatie en hieraan kunnen geen rechten worden ontleend. Deze indicatie is berekend o.b.v. de uitgaven in 2021-2024. </t>
  </si>
  <si>
    <t>Voor de inschrijfprijs telt het subtotaal bij eenmalige kosten 0,25 keer mee, de terugkerende kosten tellen 1 keer mee</t>
  </si>
  <si>
    <t xml:space="preserve">4. </t>
  </si>
  <si>
    <t xml:space="preserve">Alle bedragen zijn exclusief btw. </t>
  </si>
  <si>
    <t>Eenmalige kosten</t>
  </si>
  <si>
    <t>Type</t>
  </si>
  <si>
    <t>Totaal (€)</t>
  </si>
  <si>
    <t>Speellokaal</t>
  </si>
  <si>
    <t>Gymzaal</t>
  </si>
  <si>
    <r>
      <t>Inventarisatie per accommodatie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i/>
        <sz val="9"/>
        <color theme="1"/>
        <rFont val="Calibri"/>
        <family val="2"/>
        <scheme val="minor"/>
      </rPr>
      <t>(tijdens eerste inspectieronde)</t>
    </r>
  </si>
  <si>
    <t>Tarief per inventarisatie</t>
  </si>
  <si>
    <t>Terugkerende kosten</t>
  </si>
  <si>
    <t xml:space="preserve">Korttingspercentage per categorie </t>
  </si>
  <si>
    <t>Uurtarieven</t>
  </si>
  <si>
    <t>Uurtarief onderhoud en reparatie regulier</t>
  </si>
  <si>
    <r>
      <t>Uurtarief onderhoud en reparatie spoed</t>
    </r>
    <r>
      <rPr>
        <i/>
        <sz val="11"/>
        <color rgb="FF000000"/>
        <rFont val="Calibri"/>
        <family val="2"/>
        <scheme val="minor"/>
      </rPr>
      <t xml:space="preserve"> (binnen 24 uur na melding)</t>
    </r>
  </si>
  <si>
    <t>Uurtarief montage</t>
  </si>
  <si>
    <t>* De aantallen zijn een fictieve weergave en hieraan kunnen geen rechten worden ontleend.</t>
  </si>
  <si>
    <t>Uurtarief</t>
  </si>
  <si>
    <t>Kortingspercentage</t>
  </si>
  <si>
    <t>Totaal</t>
  </si>
  <si>
    <t xml:space="preserve">Subtotaal eenmalige kosten </t>
  </si>
  <si>
    <t xml:space="preserve">Subtotaal </t>
  </si>
  <si>
    <r>
      <t xml:space="preserve">Uurtarief extra inspectie </t>
    </r>
    <r>
      <rPr>
        <i/>
        <sz val="11"/>
        <color theme="1"/>
        <rFont val="Calibri"/>
        <family val="2"/>
        <scheme val="minor"/>
      </rPr>
      <t>(van toepassing bij inspectie separate gymtoestellen en materialen)</t>
    </r>
  </si>
  <si>
    <t xml:space="preserve">Verzendkosten klein sport- en spelmateriaal </t>
  </si>
  <si>
    <t>Transportkosten verplaatsbaar- en vast materiaal</t>
  </si>
  <si>
    <t xml:space="preserve">Subtotaal terugkerende kosten </t>
  </si>
  <si>
    <t xml:space="preserve">Inspectiekosten per type accommodatie </t>
  </si>
  <si>
    <t>Tarief per inspectie</t>
  </si>
  <si>
    <t xml:space="preserve">Vergelijkingsprijs Perceel 2  </t>
  </si>
  <si>
    <t>Vergelijkingsprijs perceel 1</t>
  </si>
  <si>
    <t xml:space="preserve">Vergelijkingsprijzen Gymzaalinrichting SCOH </t>
  </si>
  <si>
    <t xml:space="preserve">Gymzaalinirichting </t>
  </si>
  <si>
    <t>Inspecties op gymzaalinrichting</t>
  </si>
  <si>
    <t xml:space="preserve">Vergelijkingsprijs Perceel 1; </t>
  </si>
  <si>
    <t xml:space="preserve">Vergelijkingsprijs Perceel 2; </t>
  </si>
  <si>
    <t>Aantal *</t>
  </si>
  <si>
    <t xml:space="preserve">Prijzenblad Perceel 1 Gymzaalinrichting SCOH </t>
  </si>
  <si>
    <t xml:space="preserve">Prijzenblad Perceel 2 Gymzaalinrichting SCOH </t>
  </si>
  <si>
    <t>Tarief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</si>
</sst>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0#########"/>
    <numFmt numFmtId="165" formatCode="&quot;€&quot;\ #,##0.0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91">
    <xf numFmtId="0" fontId="0" fillId="0" borderId="0" xfId="0"/>
    <xf numFmtId="10" fontId="0" fillId="5" borderId="1" xfId="0" applyNumberFormat="1" applyFill="1" applyBorder="1" applyProtection="1">
      <protection locked="0"/>
    </xf>
    <xf numFmtId="0" fontId="2" fillId="5" borderId="29" xfId="0" applyFont="1" applyFill="1" applyBorder="1" applyAlignment="1" applyProtection="1">
      <alignment horizontal="left" wrapText="1"/>
      <protection locked="0"/>
    </xf>
    <xf numFmtId="0" fontId="2" fillId="5" borderId="27" xfId="0" applyFont="1" applyFill="1" applyBorder="1" applyAlignment="1" applyProtection="1">
      <alignment horizontal="left" wrapText="1"/>
      <protection locked="0"/>
    </xf>
    <xf numFmtId="0" fontId="2" fillId="5" borderId="28" xfId="0" applyFont="1" applyFill="1" applyBorder="1" applyAlignment="1" applyProtection="1">
      <alignment horizontal="left" wrapText="1"/>
      <protection locked="0"/>
    </xf>
    <xf numFmtId="44" fontId="11" fillId="3" borderId="13" xfId="6" applyFont="1" applyFill="1" applyBorder="1" applyProtection="1"/>
    <xf numFmtId="44" fontId="11" fillId="0" borderId="0" xfId="6" applyFont="1" applyFill="1" applyBorder="1" applyProtection="1"/>
    <xf numFmtId="44" fontId="0" fillId="5" borderId="1" xfId="5" applyFont="1" applyFill="1" applyBorder="1" applyProtection="1">
      <protection locked="0"/>
    </xf>
    <xf numFmtId="44" fontId="9" fillId="6" borderId="14" xfId="6" applyFont="1" applyFill="1" applyBorder="1" applyProtection="1"/>
    <xf numFmtId="0" fontId="1" fillId="4" borderId="1" xfId="0" applyFont="1" applyFill="1" applyBorder="1"/>
    <xf numFmtId="44" fontId="0" fillId="0" borderId="1" xfId="0" applyNumberFormat="1" applyBorder="1"/>
    <xf numFmtId="0" fontId="0" fillId="0" borderId="0" xfId="0" applyAlignment="1">
      <alignment horizontal="right"/>
    </xf>
    <xf numFmtId="0" fontId="4" fillId="4" borderId="18" xfId="0" applyFont="1" applyFill="1" applyBorder="1" applyAlignment="1">
      <alignment horizontal="left"/>
    </xf>
    <xf numFmtId="0" fontId="1" fillId="4" borderId="19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1" fillId="2" borderId="19" xfId="0" applyFont="1" applyFill="1" applyBorder="1"/>
    <xf numFmtId="0" fontId="0" fillId="0" borderId="15" xfId="0" applyBorder="1"/>
    <xf numFmtId="0" fontId="0" fillId="0" borderId="3" xfId="0" applyBorder="1" applyAlignment="1">
      <alignment horizontal="right"/>
    </xf>
    <xf numFmtId="0" fontId="0" fillId="0" borderId="17" xfId="0" applyBorder="1"/>
    <xf numFmtId="0" fontId="1" fillId="4" borderId="20" xfId="0" applyFont="1" applyFill="1" applyBorder="1" applyAlignment="1">
      <alignment horizontal="left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21" xfId="0" applyFont="1" applyFill="1" applyBorder="1" applyAlignment="1">
      <alignment horizontal="left"/>
    </xf>
    <xf numFmtId="0" fontId="1" fillId="4" borderId="8" xfId="0" applyFont="1" applyFill="1" applyBorder="1"/>
    <xf numFmtId="0" fontId="1" fillId="4" borderId="9" xfId="0" applyFont="1" applyFill="1" applyBorder="1"/>
    <xf numFmtId="0" fontId="0" fillId="0" borderId="11" xfId="0" applyBorder="1" applyAlignment="1">
      <alignment horizontal="left"/>
    </xf>
    <xf numFmtId="0" fontId="1" fillId="4" borderId="26" xfId="0" applyFont="1" applyFill="1" applyBorder="1" applyAlignment="1">
      <alignment horizontal="left"/>
    </xf>
    <xf numFmtId="0" fontId="1" fillId="4" borderId="27" xfId="0" applyFont="1" applyFill="1" applyBorder="1"/>
    <xf numFmtId="0" fontId="1" fillId="4" borderId="28" xfId="0" applyFont="1" applyFill="1" applyBorder="1"/>
    <xf numFmtId="0" fontId="1" fillId="4" borderId="22" xfId="0" applyFont="1" applyFill="1" applyBorder="1" applyAlignment="1">
      <alignment horizontal="left"/>
    </xf>
    <xf numFmtId="0" fontId="1" fillId="4" borderId="11" xfId="0" applyFont="1" applyFill="1" applyBorder="1"/>
    <xf numFmtId="0" fontId="1" fillId="4" borderId="12" xfId="0" applyFont="1" applyFill="1" applyBorder="1"/>
    <xf numFmtId="0" fontId="0" fillId="0" borderId="1" xfId="0" applyBorder="1"/>
    <xf numFmtId="0" fontId="0" fillId="3" borderId="1" xfId="0" applyFill="1" applyBorder="1"/>
    <xf numFmtId="0" fontId="0" fillId="3" borderId="0" xfId="0" applyFill="1"/>
    <xf numFmtId="0" fontId="11" fillId="3" borderId="13" xfId="0" applyFont="1" applyFill="1" applyBorder="1"/>
    <xf numFmtId="0" fontId="11" fillId="3" borderId="13" xfId="0" applyFont="1" applyFill="1" applyBorder="1" applyAlignment="1">
      <alignment horizontal="center"/>
    </xf>
    <xf numFmtId="0" fontId="11" fillId="3" borderId="0" xfId="0" applyFont="1" applyFill="1"/>
    <xf numFmtId="0" fontId="11" fillId="0" borderId="0" xfId="0" applyFont="1" applyAlignment="1">
      <alignment horizontal="left"/>
    </xf>
    <xf numFmtId="165" fontId="0" fillId="0" borderId="0" xfId="0" applyNumberFormat="1"/>
    <xf numFmtId="0" fontId="9" fillId="6" borderId="1" xfId="0" applyFont="1" applyFill="1" applyBorder="1" applyAlignment="1">
      <alignment horizontal="left"/>
    </xf>
    <xf numFmtId="0" fontId="0" fillId="0" borderId="30" xfId="0" applyBorder="1"/>
    <xf numFmtId="44" fontId="1" fillId="4" borderId="1" xfId="5" applyFont="1" applyFill="1" applyBorder="1" applyProtection="1"/>
    <xf numFmtId="44" fontId="5" fillId="4" borderId="1" xfId="5" applyFont="1" applyFill="1" applyBorder="1" applyProtection="1"/>
    <xf numFmtId="44" fontId="0" fillId="0" borderId="0" xfId="0" applyNumberFormat="1"/>
    <xf numFmtId="0" fontId="0" fillId="0" borderId="14" xfId="0" applyBorder="1"/>
    <xf numFmtId="0" fontId="9" fillId="6" borderId="1" xfId="0" applyFont="1" applyFill="1" applyBorder="1"/>
    <xf numFmtId="0" fontId="9" fillId="6" borderId="1" xfId="0" applyFont="1" applyFill="1" applyBorder="1" applyAlignment="1">
      <alignment horizontal="right"/>
    </xf>
    <xf numFmtId="44" fontId="11" fillId="6" borderId="1" xfId="0" applyNumberFormat="1" applyFont="1" applyFill="1" applyBorder="1"/>
    <xf numFmtId="0" fontId="13" fillId="0" borderId="1" xfId="0" applyFont="1" applyBorder="1" applyAlignment="1">
      <alignment vertical="top" wrapText="1"/>
    </xf>
    <xf numFmtId="1" fontId="1" fillId="4" borderId="1" xfId="5" applyNumberFormat="1" applyFont="1" applyFill="1" applyBorder="1" applyProtection="1"/>
    <xf numFmtId="0" fontId="5" fillId="4" borderId="1" xfId="5" applyNumberFormat="1" applyFont="1" applyFill="1" applyBorder="1" applyProtection="1"/>
    <xf numFmtId="0" fontId="0" fillId="0" borderId="2" xfId="0" applyBorder="1"/>
    <xf numFmtId="1" fontId="1" fillId="4" borderId="1" xfId="5" applyNumberFormat="1" applyFont="1" applyFill="1" applyBorder="1" applyAlignment="1" applyProtection="1">
      <alignment horizontal="center"/>
    </xf>
    <xf numFmtId="0" fontId="0" fillId="3" borderId="1" xfId="0" applyFill="1" applyBorder="1" applyAlignment="1">
      <alignment vertical="top" wrapText="1"/>
    </xf>
    <xf numFmtId="0" fontId="2" fillId="5" borderId="4" xfId="0" applyFont="1" applyFill="1" applyBorder="1" applyAlignment="1" applyProtection="1">
      <alignment horizontal="left" wrapText="1"/>
      <protection locked="0"/>
    </xf>
    <xf numFmtId="0" fontId="2" fillId="5" borderId="5" xfId="0" applyFont="1" applyFill="1" applyBorder="1" applyAlignment="1" applyProtection="1">
      <alignment horizontal="left" wrapText="1"/>
      <protection locked="0"/>
    </xf>
    <xf numFmtId="0" fontId="2" fillId="5" borderId="6" xfId="0" applyFont="1" applyFill="1" applyBorder="1" applyAlignment="1" applyProtection="1">
      <alignment horizontal="left" wrapText="1"/>
      <protection locked="0"/>
    </xf>
    <xf numFmtId="0" fontId="2" fillId="5" borderId="7" xfId="0" applyFont="1" applyFill="1" applyBorder="1" applyAlignment="1" applyProtection="1">
      <alignment horizontal="left" wrapText="1"/>
      <protection locked="0"/>
    </xf>
    <xf numFmtId="0" fontId="2" fillId="5" borderId="8" xfId="0" applyFont="1" applyFill="1" applyBorder="1" applyAlignment="1" applyProtection="1">
      <alignment horizontal="left" wrapText="1"/>
      <protection locked="0"/>
    </xf>
    <xf numFmtId="0" fontId="2" fillId="5" borderId="9" xfId="0" applyFont="1" applyFill="1" applyBorder="1" applyAlignment="1" applyProtection="1">
      <alignment horizontal="left" wrapText="1"/>
      <protection locked="0"/>
    </xf>
    <xf numFmtId="0" fontId="2" fillId="5" borderId="10" xfId="0" applyFont="1" applyFill="1" applyBorder="1" applyAlignment="1" applyProtection="1">
      <alignment horizontal="left" wrapText="1"/>
      <protection locked="0"/>
    </xf>
    <xf numFmtId="0" fontId="2" fillId="5" borderId="11" xfId="0" applyFont="1" applyFill="1" applyBorder="1" applyAlignment="1" applyProtection="1">
      <alignment horizontal="left" wrapText="1"/>
      <protection locked="0"/>
    </xf>
    <xf numFmtId="0" fontId="2" fillId="5" borderId="12" xfId="0" applyFont="1" applyFill="1" applyBorder="1" applyAlignment="1" applyProtection="1">
      <alignment horizontal="left" wrapText="1"/>
      <protection locked="0"/>
    </xf>
    <xf numFmtId="164" fontId="2" fillId="5" borderId="7" xfId="0" applyNumberFormat="1" applyFont="1" applyFill="1" applyBorder="1" applyAlignment="1" applyProtection="1">
      <alignment horizontal="left" wrapText="1"/>
      <protection locked="0"/>
    </xf>
    <xf numFmtId="164" fontId="2" fillId="5" borderId="8" xfId="0" applyNumberFormat="1" applyFont="1" applyFill="1" applyBorder="1" applyAlignment="1" applyProtection="1">
      <alignment horizontal="left" wrapText="1"/>
      <protection locked="0"/>
    </xf>
    <xf numFmtId="164" fontId="2" fillId="5" borderId="9" xfId="0" applyNumberFormat="1" applyFont="1" applyFill="1" applyBorder="1" applyAlignment="1" applyProtection="1">
      <alignment horizontal="left" wrapText="1"/>
      <protection locked="0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9" fillId="6" borderId="25" xfId="0" applyFont="1" applyFill="1" applyBorder="1" applyAlignment="1">
      <alignment horizontal="left"/>
    </xf>
    <xf numFmtId="0" fontId="9" fillId="6" borderId="3" xfId="0" applyFont="1" applyFill="1" applyBorder="1" applyAlignment="1">
      <alignment horizontal="left"/>
    </xf>
    <xf numFmtId="0" fontId="9" fillId="6" borderId="14" xfId="0" applyFont="1" applyFill="1" applyBorder="1" applyAlignment="1">
      <alignment horizontal="left"/>
    </xf>
    <xf numFmtId="0" fontId="7" fillId="4" borderId="25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5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9" fillId="6" borderId="2" xfId="0" applyFont="1" applyFill="1" applyBorder="1" applyAlignment="1">
      <alignment horizontal="left"/>
    </xf>
  </cellXfs>
  <cellStyles count="7">
    <cellStyle name="0,0_x000d__x000a_NA_x000d__x000a_" xfId="1" xr:uid="{00000000-0005-0000-0000-000000000000}"/>
    <cellStyle name="Standaard" xfId="0" builtinId="0"/>
    <cellStyle name="Standaard 2" xfId="2" xr:uid="{00000000-0005-0000-0000-000002000000}"/>
    <cellStyle name="Standaard 7" xfId="4" xr:uid="{00000000-0005-0000-0000-000003000000}"/>
    <cellStyle name="Valuta" xfId="5" builtinId="4"/>
    <cellStyle name="Valuta 2" xfId="3" xr:uid="{00000000-0005-0000-0000-000004000000}"/>
    <cellStyle name="Valuta 3" xfId="6" xr:uid="{024ED064-2354-4499-910B-E8008BEA494B}"/>
  </cellStyles>
  <dxfs count="0"/>
  <tableStyles count="0" defaultTableStyle="TableStyleMedium2" defaultPivotStyle="PivotStyleLight16"/>
  <colors>
    <mruColors>
      <color rgb="FFC2E76B"/>
      <color rgb="FF1735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2E76B"/>
  </sheetPr>
  <dimension ref="A1:Q44"/>
  <sheetViews>
    <sheetView showGridLines="0" zoomScaleNormal="100" zoomScaleSheetLayoutView="100" workbookViewId="0">
      <selection activeCell="H19" sqref="H19"/>
    </sheetView>
  </sheetViews>
  <sheetFormatPr defaultColWidth="0" defaultRowHeight="15" zeroHeight="1" x14ac:dyDescent="0.25"/>
  <cols>
    <col min="1" max="1" width="2.42578125" customWidth="1"/>
    <col min="2" max="2" width="9.140625" style="11" customWidth="1"/>
    <col min="3" max="3" width="2.28515625" customWidth="1"/>
    <col min="4" max="4" width="9.7109375" customWidth="1"/>
    <col min="5" max="6" width="9.140625" customWidth="1"/>
    <col min="7" max="7" width="10.140625" customWidth="1"/>
    <col min="8" max="8" width="24.28515625" customWidth="1"/>
    <col min="9" max="9" width="14" customWidth="1"/>
    <col min="10" max="10" width="4.85546875" customWidth="1"/>
    <col min="11" max="11" width="23.5703125" bestFit="1" customWidth="1"/>
    <col min="12" max="12" width="13.42578125" customWidth="1"/>
    <col min="13" max="13" width="23.85546875" bestFit="1" customWidth="1"/>
    <col min="14" max="14" width="4.5703125" customWidth="1"/>
    <col min="15" max="15" width="24.42578125" bestFit="1" customWidth="1"/>
    <col min="16" max="16" width="2.28515625" customWidth="1"/>
    <col min="17" max="16384" width="9.140625" hidden="1"/>
  </cols>
  <sheetData>
    <row r="1" spans="1:17" ht="15.75" thickBot="1" x14ac:dyDescent="0.3"/>
    <row r="2" spans="1:17" s="17" customFormat="1" ht="26.25" x14ac:dyDescent="0.4">
      <c r="A2"/>
      <c r="B2" s="12" t="s">
        <v>19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  <c r="N2" s="14"/>
      <c r="O2" s="14"/>
      <c r="P2" s="15"/>
      <c r="Q2" s="16"/>
    </row>
    <row r="3" spans="1:17" x14ac:dyDescent="0.25">
      <c r="B3" s="18"/>
      <c r="P3" s="19"/>
    </row>
    <row r="4" spans="1:17" ht="15" customHeight="1" x14ac:dyDescent="0.25">
      <c r="B4" s="20" t="s">
        <v>11</v>
      </c>
      <c r="C4" s="21"/>
      <c r="D4" s="21"/>
      <c r="E4" s="21"/>
      <c r="F4" s="21"/>
      <c r="G4" s="22"/>
      <c r="I4" s="20" t="s">
        <v>20</v>
      </c>
      <c r="J4" s="21"/>
      <c r="K4" s="21"/>
      <c r="L4" s="21"/>
      <c r="P4" s="19"/>
    </row>
    <row r="5" spans="1:17" x14ac:dyDescent="0.25">
      <c r="B5" s="23" t="s">
        <v>12</v>
      </c>
      <c r="C5" s="24"/>
      <c r="D5" s="24"/>
      <c r="E5" s="24"/>
      <c r="F5" s="24"/>
      <c r="G5" s="25"/>
      <c r="I5" s="23" t="s">
        <v>21</v>
      </c>
      <c r="J5" s="24"/>
      <c r="K5" s="24"/>
      <c r="L5" s="24"/>
      <c r="P5" s="19"/>
    </row>
    <row r="6" spans="1:17" x14ac:dyDescent="0.25">
      <c r="B6" s="23" t="s">
        <v>0</v>
      </c>
      <c r="C6" s="24"/>
      <c r="D6" s="24"/>
      <c r="E6" s="24"/>
      <c r="F6" s="24"/>
      <c r="G6" s="25"/>
      <c r="I6" s="23">
        <v>41149716</v>
      </c>
      <c r="J6" s="24"/>
      <c r="K6" s="24"/>
      <c r="L6" s="24"/>
      <c r="P6" s="19"/>
    </row>
    <row r="7" spans="1:17" x14ac:dyDescent="0.25">
      <c r="B7" s="23" t="s">
        <v>22</v>
      </c>
      <c r="C7" s="24"/>
      <c r="D7" s="24"/>
      <c r="E7" s="24"/>
      <c r="F7" s="24"/>
      <c r="G7" s="25"/>
      <c r="I7" s="23" t="s">
        <v>23</v>
      </c>
      <c r="J7" s="24"/>
      <c r="K7" s="24"/>
      <c r="L7" s="24"/>
      <c r="P7" s="19"/>
    </row>
    <row r="8" spans="1:17" x14ac:dyDescent="0.25">
      <c r="B8" s="26"/>
      <c r="P8" s="19"/>
    </row>
    <row r="9" spans="1:17" x14ac:dyDescent="0.25">
      <c r="B9" s="20" t="s">
        <v>8</v>
      </c>
      <c r="C9" s="21"/>
      <c r="D9" s="21"/>
      <c r="E9" s="21"/>
      <c r="F9" s="21"/>
      <c r="G9" s="22"/>
      <c r="I9" s="56"/>
      <c r="J9" s="57"/>
      <c r="K9" s="57"/>
      <c r="L9" s="58"/>
      <c r="P9" s="19"/>
    </row>
    <row r="10" spans="1:17" x14ac:dyDescent="0.25">
      <c r="B10" s="23" t="s">
        <v>7</v>
      </c>
      <c r="C10" s="24"/>
      <c r="D10" s="24"/>
      <c r="E10" s="24"/>
      <c r="F10" s="24"/>
      <c r="G10" s="25"/>
      <c r="I10" s="59"/>
      <c r="J10" s="60"/>
      <c r="K10" s="60"/>
      <c r="L10" s="61"/>
      <c r="P10" s="19"/>
    </row>
    <row r="11" spans="1:17" x14ac:dyDescent="0.25">
      <c r="B11" s="23" t="s">
        <v>0</v>
      </c>
      <c r="C11" s="24"/>
      <c r="D11" s="24"/>
      <c r="E11" s="24"/>
      <c r="F11" s="24"/>
      <c r="G11" s="25"/>
      <c r="I11" s="59"/>
      <c r="J11" s="60"/>
      <c r="K11" s="60"/>
      <c r="L11" s="61"/>
      <c r="P11" s="19"/>
    </row>
    <row r="12" spans="1:17" x14ac:dyDescent="0.25">
      <c r="B12" s="23" t="s">
        <v>9</v>
      </c>
      <c r="C12" s="24"/>
      <c r="D12" s="24"/>
      <c r="E12" s="24"/>
      <c r="F12" s="24"/>
      <c r="G12" s="25"/>
      <c r="I12" s="59"/>
      <c r="J12" s="60"/>
      <c r="K12" s="60"/>
      <c r="L12" s="61"/>
      <c r="P12" s="19"/>
    </row>
    <row r="13" spans="1:17" x14ac:dyDescent="0.25">
      <c r="B13" s="23" t="s">
        <v>1</v>
      </c>
      <c r="C13" s="24"/>
      <c r="D13" s="24"/>
      <c r="E13" s="24"/>
      <c r="F13" s="24"/>
      <c r="G13" s="25"/>
      <c r="I13" s="62"/>
      <c r="J13" s="63"/>
      <c r="K13" s="63"/>
      <c r="L13" s="64"/>
      <c r="P13" s="19"/>
    </row>
    <row r="14" spans="1:17" x14ac:dyDescent="0.25">
      <c r="B14" s="26"/>
      <c r="P14" s="19"/>
    </row>
    <row r="15" spans="1:17" x14ac:dyDescent="0.25">
      <c r="B15" s="20" t="s">
        <v>2</v>
      </c>
      <c r="C15" s="21"/>
      <c r="D15" s="21"/>
      <c r="E15" s="21"/>
      <c r="F15" s="21"/>
      <c r="G15" s="22"/>
      <c r="I15" s="56"/>
      <c r="J15" s="57"/>
      <c r="K15" s="57"/>
      <c r="L15" s="58"/>
      <c r="P15" s="19"/>
    </row>
    <row r="16" spans="1:17" x14ac:dyDescent="0.25">
      <c r="B16" s="27" t="s">
        <v>1</v>
      </c>
      <c r="C16" s="28"/>
      <c r="D16" s="28"/>
      <c r="E16" s="28"/>
      <c r="F16" s="28"/>
      <c r="G16" s="29"/>
      <c r="I16" s="2"/>
      <c r="J16" s="3"/>
      <c r="K16" s="3"/>
      <c r="L16" s="4"/>
      <c r="P16" s="19"/>
    </row>
    <row r="17" spans="2:16" x14ac:dyDescent="0.25">
      <c r="B17" s="23" t="s">
        <v>3</v>
      </c>
      <c r="C17" s="24"/>
      <c r="D17" s="24"/>
      <c r="E17" s="24"/>
      <c r="F17" s="24"/>
      <c r="G17" s="25"/>
      <c r="I17" s="65"/>
      <c r="J17" s="66"/>
      <c r="K17" s="66"/>
      <c r="L17" s="67"/>
      <c r="P17" s="19"/>
    </row>
    <row r="18" spans="2:16" x14ac:dyDescent="0.25">
      <c r="B18" s="23" t="s">
        <v>4</v>
      </c>
      <c r="C18" s="24"/>
      <c r="D18" s="24"/>
      <c r="E18" s="24"/>
      <c r="F18" s="24"/>
      <c r="G18" s="25"/>
      <c r="I18" s="59"/>
      <c r="J18" s="60"/>
      <c r="K18" s="60"/>
      <c r="L18" s="61"/>
      <c r="P18" s="19"/>
    </row>
    <row r="19" spans="2:16" x14ac:dyDescent="0.25">
      <c r="B19" s="23" t="s">
        <v>10</v>
      </c>
      <c r="C19" s="24"/>
      <c r="D19" s="24"/>
      <c r="E19" s="24"/>
      <c r="F19" s="24"/>
      <c r="G19" s="25"/>
      <c r="I19" s="59"/>
      <c r="J19" s="60"/>
      <c r="K19" s="60"/>
      <c r="L19" s="61"/>
      <c r="P19" s="19"/>
    </row>
    <row r="20" spans="2:16" x14ac:dyDescent="0.25">
      <c r="B20" s="23" t="s">
        <v>5</v>
      </c>
      <c r="C20" s="24"/>
      <c r="D20" s="24"/>
      <c r="E20" s="24"/>
      <c r="F20" s="24"/>
      <c r="G20" s="25"/>
      <c r="I20" s="65"/>
      <c r="J20" s="66"/>
      <c r="K20" s="66"/>
      <c r="L20" s="67"/>
      <c r="P20" s="19"/>
    </row>
    <row r="21" spans="2:16" x14ac:dyDescent="0.25">
      <c r="B21" s="30" t="s">
        <v>6</v>
      </c>
      <c r="C21" s="31"/>
      <c r="D21" s="31"/>
      <c r="E21" s="31"/>
      <c r="F21" s="31"/>
      <c r="G21" s="32"/>
      <c r="I21" s="62"/>
      <c r="J21" s="63"/>
      <c r="K21" s="63"/>
      <c r="L21" s="64"/>
      <c r="P21" s="19"/>
    </row>
    <row r="22" spans="2:16" x14ac:dyDescent="0.25"/>
    <row r="23" spans="2:16" x14ac:dyDescent="0.25"/>
    <row r="24" spans="2:16" x14ac:dyDescent="0.25"/>
    <row r="25" spans="2:16" x14ac:dyDescent="0.25"/>
    <row r="26" spans="2:16" x14ac:dyDescent="0.25"/>
    <row r="27" spans="2:16" x14ac:dyDescent="0.25"/>
    <row r="28" spans="2:16" x14ac:dyDescent="0.25"/>
    <row r="29" spans="2:16" x14ac:dyDescent="0.25"/>
    <row r="30" spans="2:16" x14ac:dyDescent="0.25"/>
    <row r="31" spans="2:16" x14ac:dyDescent="0.25"/>
    <row r="32" spans="2:16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</sheetData>
  <sheetProtection algorithmName="SHA-512" hashValue="6Z5Xlcvv3R+ERLNbN5nu1cTkKysHOO5REe8Iny6wsCotfr7/EMCHdHqz2ziclQtJl00Bj3LNLhJSzz1r/Vy2rw==" saltValue="6Ejl8cmXbe/PK/cxeKp8wA==" spinCount="100000" sheet="1" objects="1" scenarios="1"/>
  <mergeCells count="11">
    <mergeCell ref="I21:L21"/>
    <mergeCell ref="I15:L15"/>
    <mergeCell ref="I17:L17"/>
    <mergeCell ref="I18:L18"/>
    <mergeCell ref="I19:L19"/>
    <mergeCell ref="I20:L20"/>
    <mergeCell ref="I9:L9"/>
    <mergeCell ref="I10:L10"/>
    <mergeCell ref="I11:L11"/>
    <mergeCell ref="I12:L12"/>
    <mergeCell ref="I13:L13"/>
  </mergeCells>
  <pageMargins left="0.7" right="0.7" top="0.75" bottom="0.75" header="0.3" footer="0.3"/>
  <pageSetup paperSize="9" scale="82" orientation="landscape" r:id="rId1"/>
  <rowBreaks count="1" manualBreakCount="1">
    <brk id="1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E4C46-7FBB-44AF-A2A3-0CE2AD940C7F}">
  <sheetPr>
    <tabColor rgb="FF173583"/>
  </sheetPr>
  <dimension ref="A2:C4"/>
  <sheetViews>
    <sheetView zoomScale="130" zoomScaleNormal="130" workbookViewId="0">
      <selection activeCell="B20" sqref="B20"/>
    </sheetView>
  </sheetViews>
  <sheetFormatPr defaultRowHeight="15" x14ac:dyDescent="0.25"/>
  <cols>
    <col min="1" max="1" width="26.5703125" bestFit="1" customWidth="1"/>
    <col min="2" max="2" width="29.28515625" bestFit="1" customWidth="1"/>
    <col min="3" max="3" width="30" customWidth="1"/>
  </cols>
  <sheetData>
    <row r="2" spans="1:3" ht="23.25" x14ac:dyDescent="0.35">
      <c r="A2" s="68" t="s">
        <v>58</v>
      </c>
      <c r="B2" s="69"/>
      <c r="C2" s="70"/>
    </row>
    <row r="3" spans="1:3" x14ac:dyDescent="0.25">
      <c r="A3" s="9" t="s">
        <v>61</v>
      </c>
      <c r="B3" s="9" t="s">
        <v>59</v>
      </c>
      <c r="C3" s="10">
        <f>'Prijzenblad PERCEEL 1'!E30</f>
        <v>205000</v>
      </c>
    </row>
    <row r="4" spans="1:3" x14ac:dyDescent="0.25">
      <c r="A4" s="9" t="s">
        <v>62</v>
      </c>
      <c r="B4" s="9" t="s">
        <v>60</v>
      </c>
      <c r="C4" s="10">
        <f>'Prijzenblad PERCEEL 2'!E29</f>
        <v>0</v>
      </c>
    </row>
  </sheetData>
  <sheetProtection algorithmName="SHA-512" hashValue="9X7adaUnuVpwy7RF4dWyD1cU1eq9JoBSwLrjNH5JtVMRCOHLA9UGa5iMbrbfEdvnxfJ+W4ydaIYNYNaQkYWguw==" saltValue="fMWZTOA6XaPTNBM6btctDw==" spinCount="100000" sheet="1" objects="1" scenarios="1"/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2E76B"/>
  </sheetPr>
  <dimension ref="A1:I30"/>
  <sheetViews>
    <sheetView showGridLines="0" topLeftCell="A2" zoomScaleNormal="100" workbookViewId="0">
      <selection activeCell="J21" sqref="J21"/>
    </sheetView>
  </sheetViews>
  <sheetFormatPr defaultRowHeight="15" x14ac:dyDescent="0.25"/>
  <cols>
    <col min="1" max="1" width="3" customWidth="1"/>
    <col min="2" max="2" width="52.28515625" customWidth="1"/>
    <col min="3" max="3" width="25" bestFit="1" customWidth="1"/>
    <col min="4" max="4" width="28.5703125" bestFit="1" customWidth="1"/>
    <col min="5" max="5" width="34.140625" customWidth="1"/>
    <col min="6" max="6" width="11.28515625" bestFit="1" customWidth="1"/>
    <col min="8" max="8" width="8.5703125" customWidth="1"/>
    <col min="9" max="9" width="12.5703125" customWidth="1"/>
    <col min="10" max="10" width="12.42578125" customWidth="1"/>
  </cols>
  <sheetData>
    <row r="1" spans="1:9" ht="23.25" x14ac:dyDescent="0.35">
      <c r="A1" s="76" t="s">
        <v>64</v>
      </c>
      <c r="B1" s="77"/>
      <c r="C1" s="77"/>
      <c r="D1" s="77"/>
      <c r="E1" s="78"/>
    </row>
    <row r="2" spans="1:9" ht="26.25" x14ac:dyDescent="0.4">
      <c r="A2" s="82" t="s">
        <v>15</v>
      </c>
      <c r="B2" s="82"/>
      <c r="C2" s="82"/>
      <c r="D2" s="82"/>
      <c r="E2" s="82"/>
    </row>
    <row r="3" spans="1:9" x14ac:dyDescent="0.25">
      <c r="A3" s="33" t="s">
        <v>16</v>
      </c>
      <c r="B3" s="83" t="s">
        <v>17</v>
      </c>
      <c r="C3" s="83"/>
      <c r="D3" s="83"/>
      <c r="E3" s="83"/>
    </row>
    <row r="4" spans="1:9" ht="31.9" customHeight="1" x14ac:dyDescent="0.25">
      <c r="A4" s="33" t="s">
        <v>13</v>
      </c>
      <c r="B4" s="79" t="s">
        <v>30</v>
      </c>
      <c r="C4" s="80"/>
      <c r="D4" s="80"/>
      <c r="E4" s="81"/>
    </row>
    <row r="5" spans="1:9" ht="15" customHeight="1" x14ac:dyDescent="0.25">
      <c r="A5" s="33" t="s">
        <v>14</v>
      </c>
      <c r="B5" s="79" t="s">
        <v>44</v>
      </c>
      <c r="C5" s="80"/>
      <c r="D5" s="80"/>
      <c r="E5" s="81"/>
    </row>
    <row r="6" spans="1:9" ht="30" customHeight="1" x14ac:dyDescent="0.25">
      <c r="A6" s="34">
        <v>4</v>
      </c>
      <c r="B6" s="84" t="s">
        <v>27</v>
      </c>
      <c r="C6" s="85"/>
      <c r="D6" s="85"/>
      <c r="E6" s="86"/>
      <c r="F6" s="35"/>
    </row>
    <row r="7" spans="1:9" x14ac:dyDescent="0.25">
      <c r="B7" s="36"/>
      <c r="C7" s="37"/>
      <c r="D7" s="5"/>
      <c r="E7" s="5"/>
    </row>
    <row r="8" spans="1:9" x14ac:dyDescent="0.25">
      <c r="A8" s="38"/>
      <c r="B8" s="38"/>
      <c r="C8" s="39"/>
      <c r="D8" s="6"/>
      <c r="E8" s="35"/>
    </row>
    <row r="9" spans="1:9" ht="15.75" x14ac:dyDescent="0.25">
      <c r="B9" s="72" t="s">
        <v>38</v>
      </c>
      <c r="C9" s="72"/>
      <c r="D9" s="72"/>
      <c r="E9" s="72"/>
    </row>
    <row r="10" spans="1:9" x14ac:dyDescent="0.25">
      <c r="B10" s="73" t="s">
        <v>39</v>
      </c>
      <c r="C10" s="74"/>
      <c r="D10" s="74"/>
      <c r="E10" s="75"/>
      <c r="I10" s="40"/>
    </row>
    <row r="11" spans="1:9" x14ac:dyDescent="0.25">
      <c r="B11" s="41"/>
      <c r="C11" s="41" t="s">
        <v>18</v>
      </c>
      <c r="D11" s="41" t="s">
        <v>46</v>
      </c>
      <c r="E11" s="41" t="s">
        <v>47</v>
      </c>
      <c r="I11" s="40"/>
    </row>
    <row r="12" spans="1:9" x14ac:dyDescent="0.25">
      <c r="A12" s="42"/>
      <c r="B12" s="33" t="s">
        <v>24</v>
      </c>
      <c r="C12" s="43">
        <v>20000</v>
      </c>
      <c r="D12" s="1">
        <v>0</v>
      </c>
      <c r="E12" s="44">
        <f>C12-(C12*D12)</f>
        <v>20000</v>
      </c>
      <c r="F12" s="45"/>
      <c r="I12" s="40"/>
    </row>
    <row r="13" spans="1:9" x14ac:dyDescent="0.25">
      <c r="A13" s="42"/>
      <c r="B13" s="46" t="s">
        <v>25</v>
      </c>
      <c r="C13" s="43">
        <v>75000</v>
      </c>
      <c r="D13" s="1">
        <v>0</v>
      </c>
      <c r="E13" s="44">
        <f>((C13*0.5)*(100%-D13))+((C13*0.5)*(100%-D13))</f>
        <v>75000</v>
      </c>
      <c r="I13" s="40"/>
    </row>
    <row r="14" spans="1:9" x14ac:dyDescent="0.25">
      <c r="A14" s="42"/>
      <c r="B14" s="46" t="s">
        <v>26</v>
      </c>
      <c r="C14" s="43">
        <v>110000</v>
      </c>
      <c r="D14" s="1">
        <v>0</v>
      </c>
      <c r="E14" s="44">
        <f t="shared" ref="E14" si="0">((C14*0.5)*(100%-D14))+((C14*0.5)*(100%-D14))</f>
        <v>110000</v>
      </c>
    </row>
    <row r="15" spans="1:9" x14ac:dyDescent="0.25">
      <c r="B15" s="47"/>
      <c r="C15" s="47"/>
      <c r="D15" s="48"/>
      <c r="E15" s="49">
        <f>SUM(E12:E14)</f>
        <v>205000</v>
      </c>
    </row>
    <row r="16" spans="1:9" x14ac:dyDescent="0.25">
      <c r="B16" s="71" t="s">
        <v>40</v>
      </c>
      <c r="C16" s="71"/>
      <c r="D16" s="71"/>
      <c r="E16" s="71"/>
    </row>
    <row r="17" spans="1:5" x14ac:dyDescent="0.25">
      <c r="B17" s="41"/>
      <c r="C17" s="41" t="s">
        <v>63</v>
      </c>
      <c r="D17" s="41" t="s">
        <v>45</v>
      </c>
      <c r="E17" s="41" t="s">
        <v>47</v>
      </c>
    </row>
    <row r="18" spans="1:5" x14ac:dyDescent="0.25">
      <c r="B18" s="50" t="s">
        <v>41</v>
      </c>
      <c r="C18" s="51">
        <v>30</v>
      </c>
      <c r="D18" s="7">
        <v>0</v>
      </c>
      <c r="E18" s="44">
        <f>C18*D18</f>
        <v>0</v>
      </c>
    </row>
    <row r="19" spans="1:5" ht="30" x14ac:dyDescent="0.25">
      <c r="B19" s="50" t="s">
        <v>42</v>
      </c>
      <c r="C19" s="51">
        <v>10</v>
      </c>
      <c r="D19" s="7">
        <v>0</v>
      </c>
      <c r="E19" s="44">
        <f>C19*D19</f>
        <v>0</v>
      </c>
    </row>
    <row r="20" spans="1:5" x14ac:dyDescent="0.25">
      <c r="B20" s="50" t="s">
        <v>43</v>
      </c>
      <c r="C20" s="51">
        <v>20</v>
      </c>
      <c r="D20" s="7">
        <v>0</v>
      </c>
      <c r="E20" s="44">
        <f t="shared" ref="E20" si="1">C20*D20</f>
        <v>0</v>
      </c>
    </row>
    <row r="21" spans="1:5" x14ac:dyDescent="0.25">
      <c r="B21" s="47"/>
      <c r="C21" s="47"/>
      <c r="D21" s="48"/>
      <c r="E21" s="49">
        <f>SUM(E18:E20)</f>
        <v>0</v>
      </c>
    </row>
    <row r="22" spans="1:5" x14ac:dyDescent="0.25">
      <c r="B22" s="71"/>
      <c r="C22" s="71"/>
      <c r="D22" s="71"/>
      <c r="E22" s="71"/>
    </row>
    <row r="23" spans="1:5" x14ac:dyDescent="0.25">
      <c r="B23" s="41"/>
      <c r="C23" s="41" t="s">
        <v>63</v>
      </c>
      <c r="D23" s="41" t="s">
        <v>66</v>
      </c>
      <c r="E23" s="41" t="s">
        <v>47</v>
      </c>
    </row>
    <row r="24" spans="1:5" x14ac:dyDescent="0.25">
      <c r="A24" s="35"/>
      <c r="B24" s="34" t="s">
        <v>51</v>
      </c>
      <c r="C24" s="51">
        <v>30</v>
      </c>
      <c r="D24" s="7">
        <v>0</v>
      </c>
      <c r="E24" s="44">
        <f>C24*D24</f>
        <v>0</v>
      </c>
    </row>
    <row r="25" spans="1:5" x14ac:dyDescent="0.25">
      <c r="A25" s="35"/>
      <c r="B25" s="50" t="s">
        <v>52</v>
      </c>
      <c r="C25" s="51">
        <v>20</v>
      </c>
      <c r="D25" s="7">
        <v>0</v>
      </c>
      <c r="E25" s="44">
        <f>C25*D25</f>
        <v>0</v>
      </c>
    </row>
    <row r="26" spans="1:5" x14ac:dyDescent="0.25">
      <c r="B26" s="47"/>
      <c r="C26" s="47"/>
      <c r="D26" s="48" t="s">
        <v>49</v>
      </c>
      <c r="E26" s="49">
        <f>SUM(E24:E25)</f>
        <v>0</v>
      </c>
    </row>
    <row r="28" spans="1:5" x14ac:dyDescent="0.25">
      <c r="D28" s="41" t="s">
        <v>53</v>
      </c>
      <c r="E28" s="8">
        <f>SUM(E15+E21+E26)</f>
        <v>205000</v>
      </c>
    </row>
    <row r="30" spans="1:5" x14ac:dyDescent="0.25">
      <c r="D30" s="52" t="s">
        <v>57</v>
      </c>
      <c r="E30" s="44">
        <f>E28</f>
        <v>205000</v>
      </c>
    </row>
  </sheetData>
  <sheetProtection algorithmName="SHA-512" hashValue="ZHAMuMJV6Ma34B4HYkhc0KKxsSu1i4zELKYNwXDOKLx5qxIkA0A/Spkvd016dG3bGWKRsdfifADlkHOE03CXeg==" saltValue="k6szjNjRc7QJ+s8BTqkjSw==" spinCount="100000" sheet="1" objects="1" scenarios="1"/>
  <mergeCells count="10">
    <mergeCell ref="B22:E22"/>
    <mergeCell ref="B9:E9"/>
    <mergeCell ref="B10:E10"/>
    <mergeCell ref="B16:E16"/>
    <mergeCell ref="A1:E1"/>
    <mergeCell ref="B5:E5"/>
    <mergeCell ref="A2:E2"/>
    <mergeCell ref="B3:E3"/>
    <mergeCell ref="B4:E4"/>
    <mergeCell ref="B6:E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3A8D4-5E41-4A4F-81ED-35FAD8066C8F}">
  <sheetPr>
    <tabColor rgb="FFC2E76B"/>
  </sheetPr>
  <dimension ref="A1:F29"/>
  <sheetViews>
    <sheetView tabSelected="1" topLeftCell="A4" zoomScale="115" zoomScaleNormal="115" workbookViewId="0">
      <selection activeCell="I9" sqref="I9"/>
    </sheetView>
  </sheetViews>
  <sheetFormatPr defaultRowHeight="15" x14ac:dyDescent="0.25"/>
  <cols>
    <col min="1" max="1" width="3" customWidth="1"/>
    <col min="2" max="2" width="52.28515625" customWidth="1"/>
    <col min="3" max="3" width="25" bestFit="1" customWidth="1"/>
    <col min="4" max="4" width="28.5703125" bestFit="1" customWidth="1"/>
    <col min="5" max="5" width="23.5703125" bestFit="1" customWidth="1"/>
    <col min="6" max="6" width="11.28515625" bestFit="1" customWidth="1"/>
    <col min="8" max="8" width="8.5703125" customWidth="1"/>
    <col min="9" max="9" width="12.5703125" customWidth="1"/>
    <col min="10" max="10" width="12.42578125" customWidth="1"/>
  </cols>
  <sheetData>
    <row r="1" spans="1:5" ht="23.25" x14ac:dyDescent="0.35">
      <c r="A1" s="76" t="s">
        <v>65</v>
      </c>
      <c r="B1" s="77"/>
      <c r="C1" s="77"/>
      <c r="D1" s="77"/>
      <c r="E1" s="78"/>
    </row>
    <row r="2" spans="1:5" ht="26.25" x14ac:dyDescent="0.4">
      <c r="A2" s="82" t="s">
        <v>15</v>
      </c>
      <c r="B2" s="82"/>
      <c r="C2" s="82"/>
      <c r="D2" s="82"/>
      <c r="E2" s="82"/>
    </row>
    <row r="3" spans="1:5" x14ac:dyDescent="0.25">
      <c r="A3" s="33" t="s">
        <v>16</v>
      </c>
      <c r="B3" s="83" t="s">
        <v>17</v>
      </c>
      <c r="C3" s="83"/>
      <c r="D3" s="83"/>
      <c r="E3" s="83"/>
    </row>
    <row r="4" spans="1:5" ht="31.9" customHeight="1" x14ac:dyDescent="0.25">
      <c r="A4" s="33" t="s">
        <v>13</v>
      </c>
      <c r="B4" s="79" t="s">
        <v>30</v>
      </c>
      <c r="C4" s="80"/>
      <c r="D4" s="80"/>
      <c r="E4" s="81"/>
    </row>
    <row r="5" spans="1:5" ht="15" customHeight="1" x14ac:dyDescent="0.25">
      <c r="A5" s="33" t="s">
        <v>14</v>
      </c>
      <c r="B5" s="79" t="s">
        <v>44</v>
      </c>
      <c r="C5" s="80"/>
      <c r="D5" s="80"/>
      <c r="E5" s="81"/>
    </row>
    <row r="6" spans="1:5" x14ac:dyDescent="0.25">
      <c r="A6" s="53" t="s">
        <v>29</v>
      </c>
      <c r="B6" s="87" t="s">
        <v>28</v>
      </c>
      <c r="C6" s="88"/>
      <c r="D6" s="88"/>
      <c r="E6" s="89"/>
    </row>
    <row r="8" spans="1:5" ht="15.75" x14ac:dyDescent="0.25">
      <c r="B8" s="72" t="s">
        <v>31</v>
      </c>
      <c r="C8" s="72"/>
      <c r="D8" s="72"/>
      <c r="E8" s="72"/>
    </row>
    <row r="9" spans="1:5" x14ac:dyDescent="0.25">
      <c r="B9" s="90" t="s">
        <v>36</v>
      </c>
      <c r="C9" s="74"/>
      <c r="D9" s="74"/>
      <c r="E9" s="75"/>
    </row>
    <row r="10" spans="1:5" x14ac:dyDescent="0.25">
      <c r="B10" s="47" t="s">
        <v>32</v>
      </c>
      <c r="C10" s="41" t="s">
        <v>63</v>
      </c>
      <c r="D10" s="47" t="s">
        <v>37</v>
      </c>
      <c r="E10" s="41" t="s">
        <v>33</v>
      </c>
    </row>
    <row r="11" spans="1:5" x14ac:dyDescent="0.25">
      <c r="B11" s="34" t="s">
        <v>34</v>
      </c>
      <c r="C11" s="54">
        <v>27</v>
      </c>
      <c r="D11" s="7">
        <v>0</v>
      </c>
      <c r="E11" s="44">
        <f>C11*D11</f>
        <v>0</v>
      </c>
    </row>
    <row r="12" spans="1:5" x14ac:dyDescent="0.25">
      <c r="B12" s="34" t="s">
        <v>35</v>
      </c>
      <c r="C12" s="54">
        <v>30</v>
      </c>
      <c r="D12" s="7">
        <v>0</v>
      </c>
      <c r="E12" s="44">
        <f>C12*D12</f>
        <v>0</v>
      </c>
    </row>
    <row r="13" spans="1:5" x14ac:dyDescent="0.25">
      <c r="B13" s="36"/>
      <c r="C13" s="37"/>
      <c r="D13" s="5"/>
      <c r="E13" s="5"/>
    </row>
    <row r="14" spans="1:5" x14ac:dyDescent="0.25">
      <c r="B14" s="38"/>
      <c r="C14" s="38"/>
      <c r="D14" s="41" t="s">
        <v>48</v>
      </c>
      <c r="E14" s="8">
        <f>SUM(E11:E12)</f>
        <v>0</v>
      </c>
    </row>
    <row r="15" spans="1:5" x14ac:dyDescent="0.25">
      <c r="A15" s="38"/>
      <c r="B15" s="38"/>
      <c r="C15" s="39"/>
      <c r="D15" s="6"/>
      <c r="E15" s="35"/>
    </row>
    <row r="16" spans="1:5" ht="15.75" x14ac:dyDescent="0.25">
      <c r="B16" s="72" t="s">
        <v>38</v>
      </c>
      <c r="C16" s="72"/>
      <c r="D16" s="72"/>
      <c r="E16" s="72"/>
    </row>
    <row r="17" spans="1:6" x14ac:dyDescent="0.25">
      <c r="B17" s="73" t="s">
        <v>54</v>
      </c>
      <c r="C17" s="74"/>
      <c r="D17" s="74"/>
      <c r="E17" s="75"/>
    </row>
    <row r="18" spans="1:6" x14ac:dyDescent="0.25">
      <c r="B18" s="41"/>
      <c r="C18" s="41" t="s">
        <v>63</v>
      </c>
      <c r="D18" s="47" t="s">
        <v>55</v>
      </c>
      <c r="E18" s="41" t="s">
        <v>47</v>
      </c>
    </row>
    <row r="19" spans="1:6" x14ac:dyDescent="0.25">
      <c r="A19" s="42"/>
      <c r="B19" s="34" t="s">
        <v>34</v>
      </c>
      <c r="C19" s="54">
        <v>27</v>
      </c>
      <c r="D19" s="7">
        <v>0</v>
      </c>
      <c r="E19" s="44">
        <f>C19*D19</f>
        <v>0</v>
      </c>
      <c r="F19" s="45"/>
    </row>
    <row r="20" spans="1:6" x14ac:dyDescent="0.25">
      <c r="A20" s="42"/>
      <c r="B20" s="34" t="s">
        <v>35</v>
      </c>
      <c r="C20" s="54">
        <v>30</v>
      </c>
      <c r="D20" s="7">
        <v>0</v>
      </c>
      <c r="E20" s="44">
        <f>C20*D20</f>
        <v>0</v>
      </c>
    </row>
    <row r="21" spans="1:6" x14ac:dyDescent="0.25">
      <c r="B21" s="47"/>
      <c r="C21" s="47"/>
      <c r="D21" s="48" t="s">
        <v>49</v>
      </c>
      <c r="E21" s="49">
        <f>SUM(E19:E20)</f>
        <v>0</v>
      </c>
    </row>
    <row r="22" spans="1:6" x14ac:dyDescent="0.25">
      <c r="B22" s="71" t="s">
        <v>40</v>
      </c>
      <c r="C22" s="71"/>
      <c r="D22" s="71"/>
      <c r="E22" s="71"/>
    </row>
    <row r="23" spans="1:6" x14ac:dyDescent="0.25">
      <c r="B23" s="41"/>
      <c r="C23" s="41" t="s">
        <v>63</v>
      </c>
      <c r="D23" s="41" t="s">
        <v>45</v>
      </c>
      <c r="E23" s="41" t="s">
        <v>47</v>
      </c>
    </row>
    <row r="24" spans="1:6" ht="30.75" customHeight="1" x14ac:dyDescent="0.25">
      <c r="B24" s="55" t="s">
        <v>50</v>
      </c>
      <c r="C24" s="54">
        <v>20</v>
      </c>
      <c r="D24" s="7">
        <v>0</v>
      </c>
      <c r="E24" s="44">
        <f t="shared" ref="E24" si="0">C24*D24</f>
        <v>0</v>
      </c>
    </row>
    <row r="25" spans="1:6" x14ac:dyDescent="0.25">
      <c r="B25" s="47"/>
      <c r="C25" s="47"/>
      <c r="D25" s="48" t="s">
        <v>49</v>
      </c>
      <c r="E25" s="49">
        <f>SUM(E24:E24)</f>
        <v>0</v>
      </c>
    </row>
    <row r="27" spans="1:6" x14ac:dyDescent="0.25">
      <c r="D27" s="41" t="s">
        <v>53</v>
      </c>
      <c r="E27" s="8">
        <f>SUM(E21+E25)</f>
        <v>0</v>
      </c>
    </row>
    <row r="29" spans="1:6" x14ac:dyDescent="0.25">
      <c r="D29" s="52" t="s">
        <v>56</v>
      </c>
      <c r="E29" s="44">
        <f>SUM(0.25*E14) + E27</f>
        <v>0</v>
      </c>
    </row>
  </sheetData>
  <sheetProtection algorithmName="SHA-512" hashValue="GCgMjiggqeTDdBJ4zNiNLDSDdHFFmnJvWY8/P1gl1abegqL3aAwFSc9nNAnRTdcnQaL1yi+hNaJYAP+GWzduxQ==" saltValue="vH4dtrMS1HMeTCNrTvWODA==" spinCount="100000" sheet="1" objects="1" scenarios="1"/>
  <mergeCells count="11">
    <mergeCell ref="B22:E22"/>
    <mergeCell ref="A1:E1"/>
    <mergeCell ref="A2:E2"/>
    <mergeCell ref="B3:E3"/>
    <mergeCell ref="B4:E4"/>
    <mergeCell ref="B5:E5"/>
    <mergeCell ref="B6:E6"/>
    <mergeCell ref="B8:E8"/>
    <mergeCell ref="B9:E9"/>
    <mergeCell ref="B16:E16"/>
    <mergeCell ref="B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Basisgegevens</vt:lpstr>
      <vt:lpstr>Vergelijksingsprijzen</vt:lpstr>
      <vt:lpstr>Prijzenblad PERCEEL 1</vt:lpstr>
      <vt:lpstr>Prijzenblad PERCEEL 2</vt:lpstr>
      <vt:lpstr>Basisgegevens!Afdrukbereik</vt:lpstr>
    </vt:vector>
  </TitlesOfParts>
  <Company>Alpha Adviesbureau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Burgler</dc:creator>
  <cp:lastModifiedBy>Lieke Buurman</cp:lastModifiedBy>
  <cp:lastPrinted>2017-02-14T10:14:50Z</cp:lastPrinted>
  <dcterms:created xsi:type="dcterms:W3CDTF">2015-03-19T10:37:38Z</dcterms:created>
  <dcterms:modified xsi:type="dcterms:W3CDTF">2025-07-15T07:53:54Z</dcterms:modified>
</cp:coreProperties>
</file>