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keyquality275553.sharepoint.com/sites/Klanten/NL_Actief/Stichting Vitus Zuid (O)/Consultancy/2024 Vitus Zuid EA Schoonmaak &amp; Glasbewassing/02. NvI/"/>
    </mc:Choice>
  </mc:AlternateContent>
  <xr:revisionPtr revIDLastSave="54" documentId="8_{991991E2-5D0E-4E9B-9000-D22058A1F4DE}" xr6:coauthVersionLast="47" xr6:coauthVersionMax="47" xr10:uidLastSave="{64605DD3-2B7C-4F23-B303-40D8E59C3DBF}"/>
  <bookViews>
    <workbookView xWindow="-28920" yWindow="-120" windowWidth="29040" windowHeight="15720" activeTab="1" xr2:uid="{E677AE9D-1A49-4D01-A56B-8076CFE758D7}"/>
  </bookViews>
  <sheets>
    <sheet name="Instructieblad" sheetId="3" r:id="rId1"/>
    <sheet name="Totaalblad" sheetId="4" r:id="rId2"/>
    <sheet name="1. Ruimtestaat" sheetId="5" r:id="rId3"/>
    <sheet name="4. Regiewerkzaamheden " sheetId="8" r:id="rId4"/>
  </sheets>
  <externalReferences>
    <externalReference r:id="rId5"/>
    <externalReference r:id="rId6"/>
    <externalReference r:id="rId7"/>
    <externalReference r:id="rId8"/>
    <externalReference r:id="rId9"/>
    <externalReference r:id="rId10"/>
    <externalReference r:id="rId11"/>
  </externalReferences>
  <definedNames>
    <definedName name="_Dist_Bin" hidden="1">#REF!</definedName>
    <definedName name="_Dist_Values" hidden="1">#REF!</definedName>
    <definedName name="_xlnm._FilterDatabase" localSheetId="2" hidden="1">'1. Ruimtestaat'!$A$2:$N$135</definedName>
    <definedName name="administratie">#REF!</definedName>
    <definedName name="_xlnm.Print_Area" localSheetId="2">'1. Ruimtestaat'!$A$2:$N$135</definedName>
    <definedName name="_xlnm.Print_Area" localSheetId="3">'4. Regiewerkzaamheden '!$A$1:$G$82</definedName>
    <definedName name="_xlnm.Print_Area">#REF!</definedName>
    <definedName name="AFDRUKBEREIK_MI">#REF!</definedName>
    <definedName name="_xlnm.Print_Titles" localSheetId="2">'1.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2">#REF!</definedName>
    <definedName name="Calculatietarief" localSheetId="3">#REF!</definedName>
    <definedName name="Calculatietarief">#REF!</definedName>
    <definedName name="Contactvoorkeuren">[2]Blad2!$J$31:$J$32</definedName>
    <definedName name="dag">#REF!</definedName>
    <definedName name="Dagen" localSheetId="2">#REF!</definedName>
    <definedName name="Dagen" localSheetId="3">#REF!</definedName>
    <definedName name="Dagen">#REF!</definedName>
    <definedName name="Def_kosten_pjaar" localSheetId="2">#REF!</definedName>
    <definedName name="Def_kosten_pjaar" localSheetId="3">#REF!</definedName>
    <definedName name="Def_kosten_pjaar">#REF!</definedName>
    <definedName name="Def_Uren_pjaar" localSheetId="2">#REF!</definedName>
    <definedName name="Def_Uren_pjaar" localSheetId="3">#REF!</definedName>
    <definedName name="Def_Uren_pjaar">#REF!</definedName>
    <definedName name="Ervaringsjarentoeslag">[1]Basisgegevens!$H$6:$I$12</definedName>
    <definedName name="Extra_dienstverl." localSheetId="2">#REF!</definedName>
    <definedName name="Extra_dienstverl." localSheetId="3">#REF!</definedName>
    <definedName name="Extra_dienstverl.">#REF!</definedName>
    <definedName name="ExtraSanitair" localSheetId="2">#REF!</definedName>
    <definedName name="ExtraSanitair" localSheetId="3">#REF!</definedName>
    <definedName name="ExtraSanitair">#REF!</definedName>
    <definedName name="FeestdagenFT">[1]Basisgegevens!$I$24</definedName>
    <definedName name="FeestdagenPT">[1]Basisgegevens!$F$24</definedName>
    <definedName name="Flotex" localSheetId="2">#REF!</definedName>
    <definedName name="Flotex" localSheetId="3">#REF!</definedName>
    <definedName name="Flotex">#REF!</definedName>
    <definedName name="Flotex_reinigen" localSheetId="2">#REF!</definedName>
    <definedName name="Flotex_reinigen" localSheetId="3">#REF!</definedName>
    <definedName name="Flotex_reinigen">#REF!</definedName>
    <definedName name="franchisealgemeen">[1]Basisgegevens!$I$53</definedName>
    <definedName name="franchiseww">[1]Basisgegevens!$I$48</definedName>
    <definedName name="Gebouw" localSheetId="2">#REF!</definedName>
    <definedName name="Gebouw" localSheetId="3">#REF!</definedName>
    <definedName name="Gebouw">#REF!</definedName>
    <definedName name="Index_2016" localSheetId="2">#REF!</definedName>
    <definedName name="Index_2016" localSheetId="3">#REF!</definedName>
    <definedName name="Index_2016">#REF!</definedName>
    <definedName name="Index_2017" localSheetId="2">#REF!</definedName>
    <definedName name="Index_2017" localSheetId="3">#REF!</definedName>
    <definedName name="Index_2017">#REF!</definedName>
    <definedName name="Index_2018" localSheetId="2">#REF!</definedName>
    <definedName name="Index_2018" localSheetId="3">#REF!</definedName>
    <definedName name="Index_2018">#REF!</definedName>
    <definedName name="Index_2019" localSheetId="2">#REF!</definedName>
    <definedName name="Index_2019" localSheetId="3">#REF!</definedName>
    <definedName name="Index_2019">#REF!</definedName>
    <definedName name="Index_2020" localSheetId="2">#REF!</definedName>
    <definedName name="Index_2020" localSheetId="3">#REF!</definedName>
    <definedName name="Index_2020">#REF!</definedName>
    <definedName name="Invulblad">[3]Invulblad!$A$9:$H$47</definedName>
    <definedName name="KengCode">[4]Kengetal!$A$4:$F$28</definedName>
    <definedName name="Kleding">#REF!</definedName>
    <definedName name="Kosten_perjaar" localSheetId="2">#REF!</definedName>
    <definedName name="Kosten_perjaar" localSheetId="3">#REF!</definedName>
    <definedName name="Kosten_perjaar">#REF!</definedName>
    <definedName name="Kostensoorten">[1]Basisgegevens!$B$62:$B$72</definedName>
    <definedName name="Leiding" localSheetId="2">#REF!</definedName>
    <definedName name="Leiding" localSheetId="3">#REF!</definedName>
    <definedName name="Leiding">#REF!</definedName>
    <definedName name="Leiding_kosten" localSheetId="2">#REF!</definedName>
    <definedName name="Leiding_kosten" localSheetId="3">#REF!</definedName>
    <definedName name="Leiding_kosten">#REF!</definedName>
    <definedName name="Leiding_uren" localSheetId="2">#REF!</definedName>
    <definedName name="Leiding_uren" localSheetId="3">#REF!</definedName>
    <definedName name="Leiding_uren">#REF!</definedName>
    <definedName name="Lino" localSheetId="2">#REF!</definedName>
    <definedName name="Lino" localSheetId="3">#REF!</definedName>
    <definedName name="Lino">#REF!</definedName>
    <definedName name="Lino_recoaten" localSheetId="2">#REF!</definedName>
    <definedName name="Lino_recoaten" localSheetId="3">#REF!</definedName>
    <definedName name="Lino_recoaten">#REF!</definedName>
    <definedName name="M2Flotex" localSheetId="2">#REF!</definedName>
    <definedName name="M2Flotex" localSheetId="3">#REF!</definedName>
    <definedName name="M2Flotex">#REF!</definedName>
    <definedName name="M2Lino" localSheetId="2">#REF!</definedName>
    <definedName name="M2Lino" localSheetId="3">#REF!</definedName>
    <definedName name="M2Lino">#REF!</definedName>
    <definedName name="management">#REF!</definedName>
    <definedName name="MatenMid" localSheetId="2">#REF!</definedName>
    <definedName name="MatenMid" localSheetId="3">#REF!</definedName>
    <definedName name="MatenMid">#REF!</definedName>
    <definedName name="MatenMid_3" localSheetId="2">#REF!</definedName>
    <definedName name="MatenMid_3" localSheetId="3">#REF!</definedName>
    <definedName name="MatenMid_3">#REF!</definedName>
    <definedName name="matmid">#REF!</definedName>
    <definedName name="Norm">[5]Norm!$B$3:$H$23</definedName>
    <definedName name="Norm52">[6]Norm!$A$30:$E$36</definedName>
    <definedName name="Normen" localSheetId="2">#REF!</definedName>
    <definedName name="Normen" localSheetId="3">#REF!</definedName>
    <definedName name="Normen">#REF!</definedName>
    <definedName name="Opleidingskosten">#REF!</definedName>
    <definedName name="OpNp">[1]Basisgegevens!$E$53</definedName>
    <definedName name="Oppervlakte" localSheetId="2">#REF!</definedName>
    <definedName name="Oppervlakte" localSheetId="3">#REF!</definedName>
    <definedName name="Oppervlakte">#REF!</definedName>
    <definedName name="overgang">[1]Basisgegevens!$E$54</definedName>
    <definedName name="PensioenWN">#REF!</definedName>
    <definedName name="Reiskosten" localSheetId="2">#REF!</definedName>
    <definedName name="Reiskosten" localSheetId="3">#REF!</definedName>
    <definedName name="Reiskosten">#REF!</definedName>
    <definedName name="Reistijd" localSheetId="2">#REF!</definedName>
    <definedName name="Reistijd" localSheetId="3">#REF!</definedName>
    <definedName name="Reistijd">#REF!</definedName>
    <definedName name="Rol">[2]Blad2!$J$35:$J$38</definedName>
    <definedName name="RouwdagenFT">[1]Basisgegevens!$I$25</definedName>
    <definedName name="RouwdagenPT">[1]Basisgegevens!$F$25</definedName>
    <definedName name="SMO_na_kosten" localSheetId="2">#REF!</definedName>
    <definedName name="SMO_na_kosten" localSheetId="3">#REF!</definedName>
    <definedName name="SMO_na_kosten">#REF!</definedName>
    <definedName name="SocialelastenexclWwOpNp">[1]Basisgegevens!$E$57</definedName>
    <definedName name="Sprayen" localSheetId="2">#REF!</definedName>
    <definedName name="Sprayen" localSheetId="3">#REF!</definedName>
    <definedName name="Sprayen">#REF!</definedName>
    <definedName name="Sprayen_beurten" localSheetId="2">#REF!</definedName>
    <definedName name="Sprayen_beurten" localSheetId="3">#REF!</definedName>
    <definedName name="Sprayen_beurten">#REF!</definedName>
    <definedName name="Sprayen_opblokken3x" localSheetId="2">#REF!</definedName>
    <definedName name="Sprayen_opblokken3x" localSheetId="3">#REF!</definedName>
    <definedName name="Sprayen_opblokken3x">#REF!</definedName>
    <definedName name="Sprayen_opblokken4x" localSheetId="2">#REF!</definedName>
    <definedName name="Sprayen_opblokken4x" localSheetId="3">#REF!</definedName>
    <definedName name="Sprayen_opblokken4x">#REF!</definedName>
    <definedName name="Tabelruimtesoort">[7]Ruimtesoort!$A:$IV</definedName>
    <definedName name="ToolboxstudieFT">[1]Basisgegevens!$I$27</definedName>
    <definedName name="ToolboxstudiePT">[1]Basisgegevens!$F$27</definedName>
    <definedName name="Totaal_uren" localSheetId="2">#REF!</definedName>
    <definedName name="Totaal_uren" localSheetId="3">#REF!</definedName>
    <definedName name="Totaal_uren">#REF!</definedName>
    <definedName name="totIndex" localSheetId="2">#REF!</definedName>
    <definedName name="totIndex" localSheetId="3">#REF!</definedName>
    <definedName name="totIndex">#REF!</definedName>
    <definedName name="Uren_ExtraSanitair" localSheetId="2">#REF!</definedName>
    <definedName name="Uren_ExtraSanitair" localSheetId="3">#REF!</definedName>
    <definedName name="Uren_ExtraSanitair">#REF!</definedName>
    <definedName name="Uren_pdag_na_kosten" localSheetId="2">#REF!</definedName>
    <definedName name="Uren_pdag_na_kosten" localSheetId="3">#REF!</definedName>
    <definedName name="Uren_pdag_na_kosten">#REF!</definedName>
    <definedName name="Uren_perjaar" localSheetId="2">#REF!</definedName>
    <definedName name="Uren_perjaar" localSheetId="3">#REF!</definedName>
    <definedName name="Uren_perjaar">#REF!</definedName>
    <definedName name="Uren_pjr_na_kosten" localSheetId="2">#REF!</definedName>
    <definedName name="Uren_pjr_na_kosten" localSheetId="3">#REF!</definedName>
    <definedName name="Uren_pjr_na_kosten">#REF!</definedName>
    <definedName name="Uren_pwk_na_kosten" localSheetId="2">#REF!</definedName>
    <definedName name="Uren_pwk_na_kosten" localSheetId="3">#REF!</definedName>
    <definedName name="Uren_pwk_na_kosten">#REF!</definedName>
    <definedName name="Uurtarief" localSheetId="2">#REF!</definedName>
    <definedName name="Uurtarief" localSheetId="3">#REF!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2">#REF!</definedName>
    <definedName name="Weken" localSheetId="3">#REF!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H4" i="4"/>
  <c r="G5" i="4"/>
  <c r="G4" i="4"/>
  <c r="F5" i="4"/>
  <c r="F4" i="4"/>
  <c r="E6" i="8" l="1"/>
  <c r="E7" i="8"/>
  <c r="E8" i="8"/>
  <c r="E9" i="8"/>
  <c r="E10" i="8"/>
  <c r="E11" i="8"/>
  <c r="E12" i="8"/>
  <c r="E13" i="8"/>
  <c r="E14" i="8"/>
  <c r="E15" i="8"/>
  <c r="E16" i="8"/>
  <c r="E17" i="8"/>
  <c r="E18" i="8"/>
  <c r="E19" i="8"/>
  <c r="E20" i="8"/>
  <c r="E21" i="8"/>
  <c r="E22" i="8"/>
  <c r="E26" i="8"/>
  <c r="E27" i="8"/>
  <c r="E28" i="8"/>
  <c r="E31" i="8"/>
  <c r="E34" i="8" s="1"/>
  <c r="E33" i="8"/>
  <c r="E37" i="8"/>
  <c r="E38" i="8"/>
  <c r="E39" i="8"/>
  <c r="E40" i="8"/>
  <c r="E41" i="8"/>
  <c r="E43" i="8"/>
  <c r="E44" i="8"/>
  <c r="E47" i="8"/>
  <c r="E49" i="8" s="1"/>
  <c r="E48" i="8"/>
  <c r="E52" i="8"/>
  <c r="E53" i="8"/>
  <c r="E54" i="8"/>
  <c r="E58" i="8"/>
  <c r="E59" i="8"/>
  <c r="E60" i="8"/>
  <c r="E61" i="8"/>
  <c r="E62" i="8"/>
  <c r="E63" i="8"/>
  <c r="E66" i="8"/>
  <c r="E68" i="8"/>
  <c r="E69" i="8"/>
  <c r="E70" i="8"/>
  <c r="G73" i="8"/>
  <c r="G6" i="4" l="1"/>
  <c r="E23" i="8"/>
  <c r="E71" i="8"/>
  <c r="E55" i="8"/>
  <c r="E137" i="5" l="1"/>
  <c r="N137" i="5"/>
  <c r="H6" i="4" l="1"/>
  <c r="H8" i="4" s="1"/>
  <c r="H9" i="4" s="1"/>
  <c r="F6" i="4"/>
</calcChain>
</file>

<file path=xl/sharedStrings.xml><?xml version="1.0" encoding="utf-8"?>
<sst xmlns="http://schemas.openxmlformats.org/spreadsheetml/2006/main" count="937" uniqueCount="280">
  <si>
    <t>Locatie</t>
  </si>
  <si>
    <t>1.01</t>
  </si>
  <si>
    <t>Gang</t>
  </si>
  <si>
    <t>Linoleum</t>
  </si>
  <si>
    <t>1.02</t>
  </si>
  <si>
    <t>Kantoor</t>
  </si>
  <si>
    <t>1.03</t>
  </si>
  <si>
    <t>Tapijt</t>
  </si>
  <si>
    <t>1.04</t>
  </si>
  <si>
    <t>1.05</t>
  </si>
  <si>
    <t>1.06</t>
  </si>
  <si>
    <t>Entree</t>
  </si>
  <si>
    <t>1.07</t>
  </si>
  <si>
    <t>Lokaal</t>
  </si>
  <si>
    <t>1.08</t>
  </si>
  <si>
    <t>1.09</t>
  </si>
  <si>
    <t>1.10</t>
  </si>
  <si>
    <t>Gymzaal</t>
  </si>
  <si>
    <t>Sportvloer</t>
  </si>
  <si>
    <t>Berging</t>
  </si>
  <si>
    <t>Sanitair</t>
  </si>
  <si>
    <t>1.12</t>
  </si>
  <si>
    <t>1.13</t>
  </si>
  <si>
    <t>1.14</t>
  </si>
  <si>
    <t>1.15</t>
  </si>
  <si>
    <t>1.16</t>
  </si>
  <si>
    <t>1.17</t>
  </si>
  <si>
    <t>1.18</t>
  </si>
  <si>
    <t>1.19</t>
  </si>
  <si>
    <t>Trap</t>
  </si>
  <si>
    <t>Hout</t>
  </si>
  <si>
    <t>Leslokaal</t>
  </si>
  <si>
    <t>Keuken</t>
  </si>
  <si>
    <t>1.11</t>
  </si>
  <si>
    <t>Vergaderruimte</t>
  </si>
  <si>
    <t>Magazijn</t>
  </si>
  <si>
    <t>Vloerafwerking</t>
  </si>
  <si>
    <t>Ruimte code</t>
  </si>
  <si>
    <t>Bureaukamer</t>
  </si>
  <si>
    <t>Verkeersruimte</t>
  </si>
  <si>
    <t xml:space="preserve">Calculatiebestand </t>
  </si>
  <si>
    <t>Eenmalige bonussen of vergoedingen, worden niet in de beoordeling meegenomen. Manipulatief inschrijven of aanpassen van het prijsmodel leidt tot uitsluiting.</t>
  </si>
  <si>
    <t>Totaalblad</t>
  </si>
  <si>
    <t xml:space="preserve">De inschrijver vult de kosten in voor de verschillende onderdelen (schoonmaak, glasbewassing en sanitaire voorzieningen). Deze worden separaat weergegeven in het totaalblad. De kosten voor de regiewerkzaamheden hoeven niet te worden ingevoerd op het totaalblad.    </t>
  </si>
  <si>
    <t>1. Ruimtestaat</t>
  </si>
  <si>
    <t>4. Regiewerkzaamheden</t>
  </si>
  <si>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</si>
  <si>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Voor schoonmaak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</si>
  <si>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TOTAAL</t>
  </si>
  <si>
    <t>Kosten schoonmaak op jaarbasis</t>
  </si>
  <si>
    <t>M² vloeropp.</t>
  </si>
  <si>
    <t>Postcode</t>
  </si>
  <si>
    <t>Adres</t>
  </si>
  <si>
    <t>Calculatiesheet totaalblad</t>
  </si>
  <si>
    <t xml:space="preserve">Totaalkosten per jaar excl. BTW </t>
  </si>
  <si>
    <t>Begane Grond</t>
  </si>
  <si>
    <t>Totaal Kosten per jaar</t>
  </si>
  <si>
    <t>Uren per jaar</t>
  </si>
  <si>
    <t>Uurtarief</t>
  </si>
  <si>
    <t>Prestatie m2/uur</t>
  </si>
  <si>
    <t xml:space="preserve">Frequentie     </t>
  </si>
  <si>
    <t>Categorie in werkprogramma</t>
  </si>
  <si>
    <t>Niet in onderhoud</t>
  </si>
  <si>
    <t>Oppervlakte m² in onderhoud</t>
  </si>
  <si>
    <t>Ruimte omschrijving</t>
  </si>
  <si>
    <t>Ruimte-nummer</t>
  </si>
  <si>
    <t>Etage</t>
  </si>
  <si>
    <t xml:space="preserve">1. Ruimtestaat </t>
  </si>
  <si>
    <t>Plaats</t>
  </si>
  <si>
    <t>0.10</t>
  </si>
  <si>
    <t>0.08</t>
  </si>
  <si>
    <t>0.09</t>
  </si>
  <si>
    <t>0.11</t>
  </si>
  <si>
    <t>0.12</t>
  </si>
  <si>
    <t>0.13</t>
  </si>
  <si>
    <t>0.05</t>
  </si>
  <si>
    <t>0.06</t>
  </si>
  <si>
    <t>0.07</t>
  </si>
  <si>
    <t>0.03</t>
  </si>
  <si>
    <t>Beton</t>
  </si>
  <si>
    <t>Totaalkosten alle onderdelen per jaar inclusief btw</t>
  </si>
  <si>
    <t>(Aantal punten inschrijver/aantal punten inschrijver met de meeste punten) x maximaal haalbare aantal punten.</t>
  </si>
  <si>
    <t>De punten voor alle onderdelen worden bij elkaar opgeteld. De inschrijver met de meeste punten voor alle onderdelen ontvangt hiervoor het maximaal aantal te behalen punten voor de regiewerkzaamheden zoals vermeld in het aanbestedingsdocument. De andere inschrijvers krijgen punten toegekend in de verhouding van hun aantal punten ten opzichte van het aantal punten van de inschrijver die de meeste punten op alle onderdelen in totaal heeft gescoord. De formule die gehanteerd wordt is de volgende:</t>
  </si>
  <si>
    <t>(Laagste prijs/prijs inschrijver) x maximaal haalbare aantal punten (2,4,6,8)</t>
  </si>
  <si>
    <t>De inschrijver dient de prijzen per onderdeel helemaal in te vullen. Per onderdeel (alle prijzen per onderdeel worden bij elkaar opgeteld) is er een maximaal aantal te behalen punten te scoren (zie kolom G). Het maximaal aantal punten wordt toegekend aan de inschrijver met de laagste prijs op dat onderdeel. De andere inschrijvers krijgen punten toegekend in de verhouding van hun prijs ten opzichte van de laagste prijs op dat onderdeel. De formule die (per onderdeel) gehanteerd wordt is de volgende:</t>
  </si>
  <si>
    <t>TOELICHTING</t>
  </si>
  <si>
    <t xml:space="preserve">TOTAAL MAXIMALE SCORE ALLE ONDERDELEN: </t>
  </si>
  <si>
    <t>maximale score:</t>
  </si>
  <si>
    <t>TOTAAL ONDERDEEL H</t>
  </si>
  <si>
    <t>Reinigen binnenzijde keukenkasten</t>
  </si>
  <si>
    <t xml:space="preserve">Geheel reinigen van afwasbare wanden </t>
  </si>
  <si>
    <t>Extra toiletronde conform sanitair werkprogramma</t>
  </si>
  <si>
    <t xml:space="preserve">vanaf 100 m2 </t>
  </si>
  <si>
    <t>10  - 50 m2</t>
  </si>
  <si>
    <t>tot 10 m2</t>
  </si>
  <si>
    <t>Koelkast geheel reinigen (binnenzijde en buitenzijde)</t>
  </si>
  <si>
    <t>Totaal excl. btw</t>
  </si>
  <si>
    <t>vanaf 5 stuks</t>
  </si>
  <si>
    <t xml:space="preserve">3-5 stuks </t>
  </si>
  <si>
    <t>tot 3 Stuks</t>
  </si>
  <si>
    <t>H. SANITAIR, KEUKEN EN DIVERSEN</t>
  </si>
  <si>
    <t>TOTAAL ONDERDEEL G</t>
  </si>
  <si>
    <t xml:space="preserve">Reinigen lichtarmaturen </t>
  </si>
  <si>
    <t>Reinigen banken (o.a. hout, kunststof, leer)</t>
  </si>
  <si>
    <t>Reinigen banken (stoffen bekleding)</t>
  </si>
  <si>
    <t>Reinigen stoelen (o.a. hout, kunststof, leer)</t>
  </si>
  <si>
    <t>Reinigen stoelen (stoffen bekleding)</t>
  </si>
  <si>
    <t>vanaf 200 stuks</t>
  </si>
  <si>
    <t>100 - 200 stuks</t>
  </si>
  <si>
    <t>Tot 100 stuks</t>
  </si>
  <si>
    <t xml:space="preserve">G. INTERIEUR </t>
  </si>
  <si>
    <t>TOTAAL ONDERDEEL F</t>
  </si>
  <si>
    <t>Objectleiding</t>
  </si>
  <si>
    <t xml:space="preserve">Specialistisch </t>
  </si>
  <si>
    <t>Schoonmaakkracht</t>
  </si>
  <si>
    <t>Vrijdag 21.30 - maandag 6.00 u.</t>
  </si>
  <si>
    <t>Door de week 21:30-06:00 u.</t>
  </si>
  <si>
    <t>Door de week 06:00-21:30 u.</t>
  </si>
  <si>
    <t>F. REGIETARIEVEN</t>
  </si>
  <si>
    <t>TOTAAL ONDERDEEL E</t>
  </si>
  <si>
    <t>Oplevering schoonmaak: Geheel reinigen binnenruimten en glas na inrichting</t>
  </si>
  <si>
    <t>Bouwschoonmaak: Geheel reinigen binnenruimten en glas na (ver)bouw(ing)</t>
  </si>
  <si>
    <t>Vanaf 500 m2</t>
  </si>
  <si>
    <t>100 - 500 m2</t>
  </si>
  <si>
    <t xml:space="preserve">tot 100 m2 </t>
  </si>
  <si>
    <t>E. BOUW / OPLEVERING</t>
  </si>
  <si>
    <t>TOTAAL ONDERDEEL D</t>
  </si>
  <si>
    <t>Prijs per m2 graffiti verwijderen</t>
  </si>
  <si>
    <t>10 - 50 m2</t>
  </si>
  <si>
    <t>GEVELREINIGING OVERIG</t>
  </si>
  <si>
    <t>Reinigen gevelglas binnenzijde (enkelzijdig)</t>
  </si>
  <si>
    <t>Reinigen gevelglas buitenzijde (enkelzijdig)</t>
  </si>
  <si>
    <t>Reinigen separatieglas (enkelzijdig)</t>
  </si>
  <si>
    <t>Reinigen Steen</t>
  </si>
  <si>
    <t>Reiniging gevelbeplating</t>
  </si>
  <si>
    <t xml:space="preserve">D. GEVELREINIGING </t>
  </si>
  <si>
    <t>TOTAAL ONDERDEEL C</t>
  </si>
  <si>
    <t xml:space="preserve">Luchtroosters buitenzijde reinigen </t>
  </si>
  <si>
    <t>vanaf 50 stuks</t>
  </si>
  <si>
    <t xml:space="preserve">10 - 50 stuks </t>
  </si>
  <si>
    <t>tot 10 Stuks</t>
  </si>
  <si>
    <t>PLAFONDREINIGING OVERIG</t>
  </si>
  <si>
    <t>Spinragverwijderen plafond, overkappingen en wanden</t>
  </si>
  <si>
    <t>C. PLAFONDREINIGING</t>
  </si>
  <si>
    <t>TOTAAL ONDERDEEL B</t>
  </si>
  <si>
    <t>Reinigen van verticale lamellen</t>
  </si>
  <si>
    <t>Reinigen van horizontale lamellen</t>
  </si>
  <si>
    <t>B. BINNENZONWERING</t>
  </si>
  <si>
    <t xml:space="preserve">TOTAAL ONDERDEEL A </t>
  </si>
  <si>
    <t xml:space="preserve">Entree / Buitenterrein kauwgom verwijderen </t>
  </si>
  <si>
    <t>Entree/ Buitenterrein vegen en zwerfvuil verwijderen</t>
  </si>
  <si>
    <t>Entree/ Buitenterrein onkruid verwijderen</t>
  </si>
  <si>
    <t>Hogedrukreiniging wanden buitenterrein (steen/beton)</t>
  </si>
  <si>
    <t>Hogedrukreiniging vloeren buitenterrein (steen/beton)</t>
  </si>
  <si>
    <t>Vegen buitenbestrating ruw steen/beton</t>
  </si>
  <si>
    <t>Conserveren (recoaten) van llnoleum</t>
  </si>
  <si>
    <t>Conserveren (topcoaten) van linoleum</t>
  </si>
  <si>
    <t>Sprayen en opwrijven van linoleum</t>
  </si>
  <si>
    <t xml:space="preserve">Opwrijven van harde vloeren </t>
  </si>
  <si>
    <t xml:space="preserve">Reinigen trappen (beton) </t>
  </si>
  <si>
    <t xml:space="preserve">Schrobben van harde vloeren </t>
  </si>
  <si>
    <t xml:space="preserve">Moppen van harde vloeren </t>
  </si>
  <si>
    <t>Stofzuigen harde vloeren</t>
  </si>
  <si>
    <t>Spotclean tapijt (vlekverwijderen en kauwgom)</t>
  </si>
  <si>
    <t>Dieptereiningen (shamponeren) van tapijt</t>
  </si>
  <si>
    <t>Diepreinigen (sproeiextractie) van tapijt</t>
  </si>
  <si>
    <t>Totaal excl. Btw</t>
  </si>
  <si>
    <t>A. VLOERONDERHOUD</t>
  </si>
  <si>
    <t xml:space="preserve">Regie werkzaamheden worden op afroep aangevraagd. </t>
  </si>
  <si>
    <t>Werkzaamheden dienen inclusief btw als volgt te worden afgeprijsd: Prijs per stuk of prijs per m2 in de betreffende staffel.</t>
  </si>
  <si>
    <t>Totaalkosten alle onderdelen per jaar exclusief btw</t>
  </si>
  <si>
    <t>Uren op jaarbasis</t>
  </si>
  <si>
    <t xml:space="preserve">Alle kosten dienen te worden opgegeven exclusief btw. Er zijn geen formules opgenomen in het calculatiebestand. Daar waar nodig dient Inschrijver dit zelf te doen. </t>
  </si>
  <si>
    <t>Dit calculatiebestand bestaat uit een instructieblad, het totaalblad, ruimtestaat en het regieoverzicht. Uitleg bij het invullen van het calculatiebestand:</t>
  </si>
  <si>
    <t>Souterrain</t>
  </si>
  <si>
    <t>S.1</t>
  </si>
  <si>
    <t>S.10</t>
  </si>
  <si>
    <t>S.11</t>
  </si>
  <si>
    <t>S.12</t>
  </si>
  <si>
    <t>S.14</t>
  </si>
  <si>
    <t>S.14a</t>
  </si>
  <si>
    <t>S.2</t>
  </si>
  <si>
    <t>S.4</t>
  </si>
  <si>
    <t>S.5</t>
  </si>
  <si>
    <t>S.5a</t>
  </si>
  <si>
    <t>S.6</t>
  </si>
  <si>
    <t>S.8</t>
  </si>
  <si>
    <t>S.9</t>
  </si>
  <si>
    <t>Poetskast</t>
  </si>
  <si>
    <t>Ketelruimte</t>
  </si>
  <si>
    <t>Werkruimte</t>
  </si>
  <si>
    <t>Opslagruimte</t>
  </si>
  <si>
    <t>Multifunctionele ruimte</t>
  </si>
  <si>
    <t>Toilet en opslagruimte</t>
  </si>
  <si>
    <t>Meterkast</t>
  </si>
  <si>
    <t>Tegels</t>
  </si>
  <si>
    <t>NIO</t>
  </si>
  <si>
    <t>Gymzaal Berging</t>
  </si>
  <si>
    <t>Toilet</t>
  </si>
  <si>
    <t>Serverruimte</t>
  </si>
  <si>
    <t>Kleedruimte</t>
  </si>
  <si>
    <t>Toilet + douche</t>
  </si>
  <si>
    <t>Podium</t>
  </si>
  <si>
    <t>2A</t>
  </si>
  <si>
    <t>Logopedie</t>
  </si>
  <si>
    <t>Kopierruimte</t>
  </si>
  <si>
    <t>Lift</t>
  </si>
  <si>
    <t>Parket</t>
  </si>
  <si>
    <t>K</t>
  </si>
  <si>
    <t>Concierge Kamer</t>
  </si>
  <si>
    <t>T</t>
  </si>
  <si>
    <t>T1</t>
  </si>
  <si>
    <t>Tapijt / tegels</t>
  </si>
  <si>
    <t>12A</t>
  </si>
  <si>
    <t>12B</t>
  </si>
  <si>
    <t>12D</t>
  </si>
  <si>
    <t>12E</t>
  </si>
  <si>
    <t>12F</t>
  </si>
  <si>
    <t>12G</t>
  </si>
  <si>
    <t>12H</t>
  </si>
  <si>
    <t>12I</t>
  </si>
  <si>
    <t>12J</t>
  </si>
  <si>
    <t>13A</t>
  </si>
  <si>
    <t>14A</t>
  </si>
  <si>
    <t>14B</t>
  </si>
  <si>
    <t>15A</t>
  </si>
  <si>
    <t>15B</t>
  </si>
  <si>
    <t>15C</t>
  </si>
  <si>
    <t>15D</t>
  </si>
  <si>
    <t>18A</t>
  </si>
  <si>
    <t>1A</t>
  </si>
  <si>
    <t>1B</t>
  </si>
  <si>
    <t>1C</t>
  </si>
  <si>
    <t>1D</t>
  </si>
  <si>
    <t>1E</t>
  </si>
  <si>
    <t>E</t>
  </si>
  <si>
    <t>1F</t>
  </si>
  <si>
    <t>1G</t>
  </si>
  <si>
    <t>1H</t>
  </si>
  <si>
    <t>24A</t>
  </si>
  <si>
    <t>25A</t>
  </si>
  <si>
    <t>26A</t>
  </si>
  <si>
    <t>29A</t>
  </si>
  <si>
    <t>29B</t>
  </si>
  <si>
    <t>2B</t>
  </si>
  <si>
    <t>2C</t>
  </si>
  <si>
    <t>2D</t>
  </si>
  <si>
    <t>2E</t>
  </si>
  <si>
    <t>3A</t>
  </si>
  <si>
    <t>3B</t>
  </si>
  <si>
    <t>9A</t>
  </si>
  <si>
    <t>Inloopmatten (18 stuks)</t>
  </si>
  <si>
    <t>Inloopmat</t>
  </si>
  <si>
    <t>0.01</t>
  </si>
  <si>
    <t>Administratie</t>
  </si>
  <si>
    <t>0.02</t>
  </si>
  <si>
    <t>0.04</t>
  </si>
  <si>
    <t>Gang/trap-hout</t>
  </si>
  <si>
    <t>0.14</t>
  </si>
  <si>
    <t>0.15</t>
  </si>
  <si>
    <t>0.16</t>
  </si>
  <si>
    <t>0.17</t>
  </si>
  <si>
    <t>0.18</t>
  </si>
  <si>
    <t>0.19</t>
  </si>
  <si>
    <t>0.20</t>
  </si>
  <si>
    <t>0.21</t>
  </si>
  <si>
    <t>0.22</t>
  </si>
  <si>
    <t>1e verdieping</t>
  </si>
  <si>
    <t>001a</t>
  </si>
  <si>
    <t>Toiletten</t>
  </si>
  <si>
    <t>Zandbergsweg 115</t>
  </si>
  <si>
    <t>Groenenweg 3</t>
  </si>
  <si>
    <t>Hoensbroek</t>
  </si>
  <si>
    <t>6432 CC</t>
  </si>
  <si>
    <t>6432 HG</t>
  </si>
  <si>
    <t>Hoofdlocatie</t>
  </si>
  <si>
    <t>Dependance</t>
  </si>
  <si>
    <t>S.7B</t>
  </si>
  <si>
    <t>S.7A</t>
  </si>
  <si>
    <t>De totale jaarprijs voor de reguliere schoonmaak wordt berekend door de vermenigvuldiging van de gecalculeerde productie-uren op jaarbasis met het opgegeven uurtarief. Inschrijver vult de kolommen K t/m N in. De calculatie dient gebaseerd te zijn op frequentie zoals per ruimte is aangegeven in het ruimtebestand, kolom I. Indien er geen m2 in onderhoud zijn weergegeven dan behoeven deze ook niet gecalculeerd te worden. 
De leverancier dient een inschatting te maken van de suppletiekosten. Er kunnen geen additionele kosten gefactureerd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</si>
</sst>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
    <numFmt numFmtId="165" formatCode="_-* #,##0.00_-;_-* #,##0.00\-;_-* &quot;-&quot;??_-;_-@_-"/>
    <numFmt numFmtId="166" formatCode="_ [$€-413]\ * #,##0.00_ ;_ [$€-413]\ * \-#,##0.00_ ;_ [$€-413]\ * &quot;-&quot;??_ ;_ @_ "/>
    <numFmt numFmtId="167" formatCode="_(&quot;€&quot;\ * #,##0.00_);_(&quot;€&quot;\ * \(#,##0.00\);_(&quot;€&quot;\ * &quot;-&quot;??_);_(@_)"/>
  </numFmts>
  <fonts count="32"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1"/>
      <color theme="1"/>
      <name val="Calibri"/>
      <family val="2"/>
      <scheme val="minor"/>
    </font>
    <font>
      <sz val="10"/>
      <name val="MS Sans Serif"/>
      <family val="2"/>
    </font>
    <font>
      <sz val="10"/>
      <name val="Verdana"/>
      <family val="2"/>
    </font>
    <font>
      <b/>
      <sz val="10"/>
      <name val="Verdana"/>
      <family val="2"/>
    </font>
    <font>
      <sz val="10"/>
      <name val="Helv"/>
    </font>
    <font>
      <b/>
      <sz val="10"/>
      <color theme="0"/>
      <name val="Verdana"/>
      <family val="2"/>
    </font>
    <font>
      <sz val="10"/>
      <name val="Arial"/>
      <family val="2"/>
    </font>
    <font>
      <b/>
      <sz val="10"/>
      <color theme="1"/>
      <name val="Verdana"/>
      <family val="2"/>
    </font>
    <font>
      <sz val="10"/>
      <color theme="0"/>
      <name val="Verdana"/>
      <family val="2"/>
    </font>
    <font>
      <sz val="10"/>
      <color theme="1"/>
      <name val="Arial"/>
      <family val="2"/>
    </font>
    <font>
      <sz val="11"/>
      <color theme="1"/>
      <name val="Verdana"/>
      <family val="2"/>
    </font>
    <font>
      <sz val="10"/>
      <color rgb="FF000000"/>
      <name val="Verdana"/>
      <family val="2"/>
    </font>
    <font>
      <sz val="11"/>
      <color indexed="8"/>
      <name val="Calibri"/>
      <family val="2"/>
    </font>
    <font>
      <sz val="11"/>
      <color theme="0"/>
      <name val="Verdana"/>
      <family val="2"/>
    </font>
    <font>
      <sz val="9"/>
      <color indexed="8"/>
      <name val="Verdana"/>
      <family val="2"/>
    </font>
    <font>
      <sz val="9"/>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b/>
      <sz val="10"/>
      <color indexed="8"/>
      <name val="Verdana"/>
      <family val="2"/>
    </font>
    <font>
      <sz val="11"/>
      <name val="Verdana"/>
      <family val="2"/>
    </font>
    <font>
      <sz val="8"/>
      <color indexed="8"/>
      <name val="Verdana"/>
      <family val="2"/>
    </font>
    <font>
      <sz val="10"/>
      <color indexed="8"/>
      <name val="Arial"/>
      <family val="2"/>
    </font>
    <font>
      <b/>
      <sz val="10"/>
      <color indexed="9"/>
      <name val="Verdana"/>
      <family val="2"/>
    </font>
    <font>
      <b/>
      <sz val="11"/>
      <color theme="0"/>
      <name val="Verdana"/>
      <family val="2"/>
    </font>
    <font>
      <sz val="10"/>
      <color indexed="8"/>
      <name val="Verdana"/>
      <family val="2"/>
    </font>
    <font>
      <sz val="8"/>
      <name val="Calibri"/>
      <family val="2"/>
      <scheme val="minor"/>
    </font>
  </fonts>
  <fills count="9">
    <fill>
      <patternFill patternType="none"/>
    </fill>
    <fill>
      <patternFill patternType="gray125"/>
    </fill>
    <fill>
      <patternFill patternType="solid">
        <fgColor rgb="FF0093C9"/>
        <bgColor indexed="64"/>
      </patternFill>
    </fill>
    <fill>
      <patternFill patternType="solid">
        <fgColor rgb="FFB8CCE4"/>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medium">
        <color theme="0"/>
      </top>
      <bottom style="medium">
        <color indexed="64"/>
      </bottom>
      <diagonal/>
    </border>
    <border>
      <left style="medium">
        <color indexed="64"/>
      </left>
      <right/>
      <top style="medium">
        <color theme="0"/>
      </top>
      <bottom style="medium">
        <color indexed="64"/>
      </bottom>
      <diagonal/>
    </border>
    <border>
      <left/>
      <right/>
      <top/>
      <bottom style="medium">
        <color theme="0"/>
      </bottom>
      <diagonal/>
    </border>
    <border>
      <left style="medium">
        <color indexed="64"/>
      </left>
      <right/>
      <top/>
      <bottom style="medium">
        <color theme="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bottom style="medium">
        <color theme="0"/>
      </bottom>
      <diagonal/>
    </border>
    <border>
      <left/>
      <right style="medium">
        <color indexed="64"/>
      </right>
      <top style="medium">
        <color theme="0"/>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s>
  <cellStyleXfs count="11">
    <xf numFmtId="0" fontId="0" fillId="0" borderId="0"/>
    <xf numFmtId="0" fontId="5" fillId="0" borderId="0"/>
    <xf numFmtId="165" fontId="5" fillId="0" borderId="0" applyFont="0" applyFill="0" applyBorder="0" applyAlignment="0" applyProtection="0"/>
    <xf numFmtId="0" fontId="8" fillId="0" borderId="0"/>
    <xf numFmtId="44" fontId="4" fillId="0" borderId="0" applyFont="0" applyFill="0" applyBorder="0" applyAlignment="0" applyProtection="0"/>
    <xf numFmtId="0" fontId="13" fillId="0" borderId="0"/>
    <xf numFmtId="165" fontId="16" fillId="0" borderId="0" applyFont="0" applyFill="0" applyBorder="0" applyAlignment="0" applyProtection="0"/>
    <xf numFmtId="0" fontId="10" fillId="0" borderId="0"/>
    <xf numFmtId="0" fontId="16" fillId="0" borderId="0"/>
    <xf numFmtId="0" fontId="27" fillId="0" borderId="0"/>
    <xf numFmtId="167" fontId="10" fillId="0" borderId="0" applyFont="0" applyFill="0" applyBorder="0" applyAlignment="0" applyProtection="0"/>
  </cellStyleXfs>
  <cellXfs count="129">
    <xf numFmtId="0" fontId="0" fillId="0" borderId="0" xfId="0"/>
    <xf numFmtId="0" fontId="9" fillId="2" borderId="3" xfId="0" applyFont="1" applyFill="1" applyBorder="1" applyAlignment="1">
      <alignment horizontal="left" vertical="top"/>
    </xf>
    <xf numFmtId="0" fontId="12" fillId="2" borderId="4" xfId="0" applyFont="1" applyFill="1" applyBorder="1" applyAlignment="1">
      <alignment horizontal="center"/>
    </xf>
    <xf numFmtId="0" fontId="11" fillId="0" borderId="2" xfId="5" applyFont="1" applyBorder="1" applyAlignment="1">
      <alignment vertical="center"/>
    </xf>
    <xf numFmtId="0" fontId="3" fillId="0" borderId="2" xfId="0" applyFont="1" applyBorder="1" applyAlignment="1">
      <alignment vertical="center" wrapText="1"/>
    </xf>
    <xf numFmtId="0" fontId="11" fillId="0" borderId="0" xfId="0" applyFont="1" applyAlignment="1">
      <alignment vertical="center"/>
    </xf>
    <xf numFmtId="0" fontId="14" fillId="0" borderId="0" xfId="0" applyFont="1"/>
    <xf numFmtId="0" fontId="3" fillId="0" borderId="0" xfId="5" applyFont="1"/>
    <xf numFmtId="0" fontId="6" fillId="3" borderId="0" xfId="0" applyFont="1" applyFill="1" applyAlignment="1">
      <alignment vertical="center"/>
    </xf>
    <xf numFmtId="0" fontId="6" fillId="3" borderId="0" xfId="0" applyFont="1" applyFill="1" applyAlignment="1">
      <alignment horizontal="center" vertical="center"/>
    </xf>
    <xf numFmtId="0" fontId="14" fillId="0" borderId="0" xfId="0" applyFont="1" applyAlignment="1">
      <alignment vertical="center"/>
    </xf>
    <xf numFmtId="0" fontId="0" fillId="0" borderId="0" xfId="0" applyAlignment="1">
      <alignment horizontal="center"/>
    </xf>
    <xf numFmtId="0" fontId="15" fillId="0" borderId="0" xfId="0" applyFont="1" applyAlignment="1">
      <alignment horizontal="left" vertical="center"/>
    </xf>
    <xf numFmtId="44" fontId="7" fillId="4" borderId="7" xfId="4" applyFont="1" applyFill="1" applyBorder="1" applyAlignment="1">
      <alignment horizontal="center" vertical="center"/>
    </xf>
    <xf numFmtId="4" fontId="9" fillId="2" borderId="8" xfId="6" applyNumberFormat="1" applyFont="1" applyFill="1" applyBorder="1" applyAlignment="1" applyProtection="1">
      <alignment horizontal="center" vertical="center"/>
    </xf>
    <xf numFmtId="0" fontId="9" fillId="2" borderId="9" xfId="0" applyFont="1" applyFill="1" applyBorder="1" applyAlignment="1">
      <alignment horizontal="left" vertical="center"/>
    </xf>
    <xf numFmtId="0" fontId="20" fillId="0" borderId="11" xfId="0" applyFont="1" applyBorder="1" applyAlignment="1">
      <alignment horizontal="center"/>
    </xf>
    <xf numFmtId="4" fontId="18" fillId="0" borderId="12" xfId="0" applyNumberFormat="1" applyFont="1" applyBorder="1" applyAlignment="1">
      <alignment horizontal="center"/>
    </xf>
    <xf numFmtId="49" fontId="19" fillId="6" borderId="10" xfId="0" applyNumberFormat="1" applyFont="1" applyFill="1" applyBorder="1" applyAlignment="1">
      <alignment horizontal="left"/>
    </xf>
    <xf numFmtId="49" fontId="19" fillId="6" borderId="12" xfId="0" applyNumberFormat="1" applyFont="1" applyFill="1" applyBorder="1" applyAlignment="1">
      <alignment horizontal="left"/>
    </xf>
    <xf numFmtId="0" fontId="9" fillId="2" borderId="14"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4" xfId="0" applyFont="1" applyFill="1" applyBorder="1" applyAlignment="1">
      <alignment horizontal="left" vertical="center"/>
    </xf>
    <xf numFmtId="0" fontId="17" fillId="2" borderId="15" xfId="0" applyFont="1" applyFill="1" applyBorder="1"/>
    <xf numFmtId="0" fontId="21" fillId="2" borderId="16" xfId="0" applyFont="1" applyFill="1" applyBorder="1"/>
    <xf numFmtId="0" fontId="22" fillId="2" borderId="17" xfId="0" applyFont="1" applyFill="1" applyBorder="1" applyAlignment="1">
      <alignment horizontal="left"/>
    </xf>
    <xf numFmtId="0" fontId="23" fillId="0" borderId="0" xfId="0" applyFont="1" applyAlignment="1">
      <alignment vertical="center"/>
    </xf>
    <xf numFmtId="166" fontId="23" fillId="0" borderId="0" xfId="0" applyNumberFormat="1" applyFont="1" applyAlignment="1">
      <alignment vertical="center"/>
    </xf>
    <xf numFmtId="1" fontId="23" fillId="0" borderId="0" xfId="0" applyNumberFormat="1" applyFont="1" applyAlignment="1">
      <alignment horizontal="center" vertical="center"/>
    </xf>
    <xf numFmtId="0" fontId="23" fillId="0" borderId="0" xfId="0" applyFont="1" applyAlignment="1">
      <alignment horizontal="center" vertical="center"/>
    </xf>
    <xf numFmtId="164" fontId="23" fillId="0" borderId="0" xfId="0" applyNumberFormat="1" applyFont="1" applyAlignment="1">
      <alignment horizontal="center" vertical="center"/>
    </xf>
    <xf numFmtId="2" fontId="23" fillId="0" borderId="0" xfId="0" applyNumberFormat="1" applyFont="1" applyAlignment="1">
      <alignment horizontal="center" vertical="center"/>
    </xf>
    <xf numFmtId="0" fontId="23" fillId="0" borderId="0" xfId="0" applyFont="1" applyAlignment="1">
      <alignment horizontal="left" vertical="center"/>
    </xf>
    <xf numFmtId="166" fontId="24" fillId="4" borderId="18" xfId="0" applyNumberFormat="1" applyFont="1" applyFill="1" applyBorder="1" applyAlignment="1">
      <alignment vertical="center"/>
    </xf>
    <xf numFmtId="2" fontId="24" fillId="0" borderId="7" xfId="0" applyNumberFormat="1" applyFont="1" applyBorder="1" applyAlignment="1">
      <alignment horizontal="center" vertical="center"/>
    </xf>
    <xf numFmtId="166" fontId="19" fillId="0" borderId="12" xfId="8" applyNumberFormat="1" applyFont="1" applyBorder="1" applyAlignment="1" applyProtection="1">
      <alignment horizontal="center" vertical="center"/>
      <protection locked="0"/>
    </xf>
    <xf numFmtId="2" fontId="19" fillId="0" borderId="12" xfId="8" applyNumberFormat="1" applyFont="1" applyBorder="1" applyAlignment="1" applyProtection="1">
      <alignment horizontal="center" vertical="center"/>
      <protection locked="0"/>
    </xf>
    <xf numFmtId="1" fontId="19" fillId="0" borderId="12" xfId="8" applyNumberFormat="1" applyFont="1" applyBorder="1" applyAlignment="1" applyProtection="1">
      <alignment horizontal="center" vertical="center"/>
      <protection locked="0"/>
    </xf>
    <xf numFmtId="1" fontId="19" fillId="5" borderId="2" xfId="0" applyNumberFormat="1" applyFont="1" applyFill="1" applyBorder="1" applyAlignment="1">
      <alignment horizontal="center"/>
    </xf>
    <xf numFmtId="0" fontId="19" fillId="5" borderId="12" xfId="0" applyFont="1" applyFill="1" applyBorder="1" applyAlignment="1">
      <alignment horizontal="center"/>
    </xf>
    <xf numFmtId="2" fontId="19" fillId="5" borderId="2" xfId="0" applyNumberFormat="1" applyFont="1" applyFill="1" applyBorder="1" applyAlignment="1">
      <alignment horizontal="center"/>
    </xf>
    <xf numFmtId="0" fontId="19" fillId="5" borderId="2" xfId="0" applyFont="1" applyFill="1" applyBorder="1" applyAlignment="1">
      <alignment horizontal="center"/>
    </xf>
    <xf numFmtId="0" fontId="19" fillId="5" borderId="2" xfId="0" applyFont="1" applyFill="1" applyBorder="1" applyAlignment="1">
      <alignment horizontal="left"/>
    </xf>
    <xf numFmtId="0" fontId="19" fillId="0" borderId="12" xfId="8" applyFont="1" applyBorder="1" applyAlignment="1">
      <alignment horizontal="center" vertical="center"/>
    </xf>
    <xf numFmtId="0" fontId="25" fillId="0" borderId="0" xfId="0" applyFont="1" applyAlignment="1">
      <alignment horizontal="center" vertical="center"/>
    </xf>
    <xf numFmtId="2" fontId="19" fillId="0" borderId="2" xfId="6" applyNumberFormat="1" applyFont="1" applyFill="1" applyBorder="1" applyAlignment="1">
      <alignment horizontal="center" vertical="center"/>
    </xf>
    <xf numFmtId="0" fontId="26" fillId="0" borderId="0" xfId="0" applyFont="1" applyAlignment="1">
      <alignment horizontal="center" vertical="center" wrapText="1"/>
    </xf>
    <xf numFmtId="166" fontId="7" fillId="3" borderId="2" xfId="9" applyNumberFormat="1" applyFont="1" applyFill="1" applyBorder="1" applyAlignment="1" applyProtection="1">
      <alignment horizontal="center" vertical="center" wrapText="1"/>
      <protection locked="0"/>
    </xf>
    <xf numFmtId="0" fontId="7" fillId="3" borderId="2" xfId="9" applyFont="1" applyFill="1" applyBorder="1" applyAlignment="1" applyProtection="1">
      <alignment horizontal="center" vertical="center" wrapText="1"/>
      <protection locked="0"/>
    </xf>
    <xf numFmtId="0" fontId="28" fillId="2" borderId="2" xfId="9" applyFont="1" applyFill="1" applyBorder="1" applyAlignment="1">
      <alignment horizontal="center" vertical="center" wrapText="1"/>
    </xf>
    <xf numFmtId="1" fontId="28" fillId="2" borderId="2" xfId="9" applyNumberFormat="1" applyFont="1" applyFill="1" applyBorder="1" applyAlignment="1">
      <alignment horizontal="center" vertical="center" wrapText="1"/>
    </xf>
    <xf numFmtId="164" fontId="28" fillId="2" borderId="2" xfId="9" applyNumberFormat="1" applyFont="1" applyFill="1" applyBorder="1" applyAlignment="1">
      <alignment horizontal="center" vertical="center" wrapText="1"/>
    </xf>
    <xf numFmtId="2" fontId="28" fillId="2" borderId="2" xfId="9" applyNumberFormat="1" applyFont="1" applyFill="1" applyBorder="1" applyAlignment="1">
      <alignment horizontal="center" vertical="center" wrapText="1"/>
    </xf>
    <xf numFmtId="0" fontId="28" fillId="2" borderId="2" xfId="9" applyFont="1" applyFill="1" applyBorder="1" applyAlignment="1" applyProtection="1">
      <alignment horizontal="center" vertical="center" wrapText="1"/>
      <protection locked="0"/>
    </xf>
    <xf numFmtId="0" fontId="28" fillId="2" borderId="2" xfId="8" applyFont="1" applyFill="1" applyBorder="1" applyAlignment="1" applyProtection="1">
      <alignment horizontal="left" vertical="center" wrapText="1"/>
      <protection locked="0"/>
    </xf>
    <xf numFmtId="44" fontId="7" fillId="3" borderId="2" xfId="4" applyFont="1" applyFill="1" applyBorder="1" applyAlignment="1" applyProtection="1">
      <alignment horizontal="center" vertical="center" wrapText="1"/>
      <protection locked="0"/>
    </xf>
    <xf numFmtId="44" fontId="19" fillId="0" borderId="12" xfId="4" applyFont="1" applyBorder="1" applyAlignment="1" applyProtection="1">
      <alignment horizontal="center" vertical="center"/>
      <protection locked="0"/>
    </xf>
    <xf numFmtId="44" fontId="23" fillId="0" borderId="0" xfId="4" applyFont="1" applyAlignment="1">
      <alignment vertical="center"/>
    </xf>
    <xf numFmtId="0" fontId="29" fillId="2" borderId="1" xfId="0" applyFont="1" applyFill="1" applyBorder="1" applyAlignment="1">
      <alignment vertical="center"/>
    </xf>
    <xf numFmtId="0" fontId="2" fillId="5" borderId="0" xfId="0" applyFont="1" applyFill="1"/>
    <xf numFmtId="0" fontId="6" fillId="5" borderId="0" xfId="7" applyFont="1" applyFill="1"/>
    <xf numFmtId="0" fontId="9" fillId="2" borderId="0" xfId="0" applyFont="1" applyFill="1"/>
    <xf numFmtId="0" fontId="2" fillId="0" borderId="0" xfId="0" applyFont="1"/>
    <xf numFmtId="0" fontId="2" fillId="2" borderId="0" xfId="0" applyFont="1" applyFill="1"/>
    <xf numFmtId="0" fontId="2" fillId="5" borderId="0" xfId="0" applyFont="1" applyFill="1" applyAlignment="1">
      <alignment horizontal="center"/>
    </xf>
    <xf numFmtId="0" fontId="9" fillId="2" borderId="0" xfId="7" applyFont="1" applyFill="1"/>
    <xf numFmtId="0" fontId="28" fillId="2" borderId="2" xfId="7" applyFont="1" applyFill="1" applyBorder="1" applyAlignment="1">
      <alignment horizontal="center" vertical="top" wrapText="1"/>
    </xf>
    <xf numFmtId="0" fontId="28" fillId="2" borderId="2" xfId="0" applyFont="1" applyFill="1" applyBorder="1" applyAlignment="1">
      <alignment horizontal="left" vertical="top"/>
    </xf>
    <xf numFmtId="0" fontId="6" fillId="0" borderId="2" xfId="7" applyFont="1" applyBorder="1" applyAlignment="1">
      <alignment vertical="center"/>
    </xf>
    <xf numFmtId="167" fontId="30" fillId="7" borderId="2" xfId="10" applyFont="1" applyFill="1" applyBorder="1" applyAlignment="1" applyProtection="1">
      <alignment vertical="center"/>
    </xf>
    <xf numFmtId="167" fontId="30" fillId="7" borderId="3" xfId="10" applyFont="1" applyFill="1" applyBorder="1" applyAlignment="1" applyProtection="1">
      <alignment vertical="center"/>
    </xf>
    <xf numFmtId="167" fontId="30" fillId="8" borderId="2" xfId="10" applyFont="1" applyFill="1" applyBorder="1" applyAlignment="1" applyProtection="1">
      <alignment vertical="center"/>
    </xf>
    <xf numFmtId="0" fontId="2" fillId="5" borderId="0" xfId="0" applyFont="1" applyFill="1" applyAlignment="1">
      <alignment vertical="center"/>
    </xf>
    <xf numFmtId="0" fontId="2" fillId="5" borderId="0" xfId="0" applyFont="1" applyFill="1" applyAlignment="1">
      <alignment horizontal="center" vertical="center"/>
    </xf>
    <xf numFmtId="0" fontId="2" fillId="0" borderId="0" xfId="0" applyFont="1" applyAlignment="1">
      <alignment vertical="center"/>
    </xf>
    <xf numFmtId="167" fontId="30" fillId="8" borderId="22" xfId="10" applyFont="1" applyFill="1" applyBorder="1" applyAlignment="1" applyProtection="1">
      <alignment vertical="center"/>
    </xf>
    <xf numFmtId="0" fontId="7" fillId="5" borderId="0" xfId="7" applyFont="1" applyFill="1"/>
    <xf numFmtId="167" fontId="11" fillId="5" borderId="7" xfId="0" applyNumberFormat="1" applyFont="1" applyFill="1" applyBorder="1"/>
    <xf numFmtId="0" fontId="11" fillId="5" borderId="0" xfId="0" applyFont="1" applyFill="1"/>
    <xf numFmtId="0" fontId="11" fillId="5" borderId="2" xfId="0" applyFont="1" applyFill="1" applyBorder="1" applyAlignment="1">
      <alignment horizontal="center"/>
    </xf>
    <xf numFmtId="0" fontId="11" fillId="5" borderId="0" xfId="0" applyFont="1" applyFill="1" applyAlignment="1">
      <alignment horizontal="center"/>
    </xf>
    <xf numFmtId="0" fontId="28" fillId="2" borderId="3" xfId="7" applyFont="1" applyFill="1" applyBorder="1" applyAlignment="1">
      <alignment horizontal="center" vertical="top"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2" borderId="2" xfId="7" applyFont="1" applyFill="1" applyBorder="1" applyAlignment="1">
      <alignment wrapText="1"/>
    </xf>
    <xf numFmtId="0" fontId="28" fillId="2" borderId="2" xfId="7" applyFont="1" applyFill="1" applyBorder="1" applyAlignment="1">
      <alignment vertical="top" wrapText="1"/>
    </xf>
    <xf numFmtId="0" fontId="9" fillId="2" borderId="2" xfId="7" applyFont="1" applyFill="1" applyBorder="1" applyAlignment="1">
      <alignment vertical="top" wrapText="1"/>
    </xf>
    <xf numFmtId="0" fontId="6" fillId="0" borderId="2" xfId="7" applyFont="1" applyBorder="1" applyAlignment="1">
      <alignment vertical="center" wrapText="1"/>
    </xf>
    <xf numFmtId="0" fontId="28" fillId="2" borderId="23" xfId="7" applyFont="1" applyFill="1" applyBorder="1" applyAlignment="1">
      <alignment vertical="top" wrapText="1"/>
    </xf>
    <xf numFmtId="0" fontId="6" fillId="5" borderId="0" xfId="7" applyFont="1" applyFill="1" applyAlignment="1">
      <alignment vertical="top" wrapText="1"/>
    </xf>
    <xf numFmtId="0" fontId="7" fillId="2" borderId="2" xfId="7" applyFont="1" applyFill="1" applyBorder="1" applyAlignment="1">
      <alignment vertical="top" wrapText="1"/>
    </xf>
    <xf numFmtId="0" fontId="11" fillId="5" borderId="7" xfId="0" applyFont="1" applyFill="1" applyBorder="1" applyAlignment="1">
      <alignment horizontal="center"/>
    </xf>
    <xf numFmtId="0" fontId="11" fillId="5" borderId="0" xfId="0" applyFont="1" applyFill="1" applyAlignment="1">
      <alignment horizontal="justify" vertical="center"/>
    </xf>
    <xf numFmtId="0" fontId="2" fillId="5" borderId="0" xfId="0" applyFont="1" applyFill="1" applyAlignment="1">
      <alignment horizontal="justify" vertical="center"/>
    </xf>
    <xf numFmtId="0" fontId="9" fillId="2" borderId="5" xfId="0" applyFont="1" applyFill="1" applyBorder="1" applyAlignment="1">
      <alignment horizontal="left" vertical="center"/>
    </xf>
    <xf numFmtId="4" fontId="9" fillId="2" borderId="9" xfId="6" applyNumberFormat="1" applyFont="1" applyFill="1" applyBorder="1" applyAlignment="1" applyProtection="1">
      <alignment horizontal="center" vertical="center"/>
    </xf>
    <xf numFmtId="0" fontId="21" fillId="2" borderId="24" xfId="0" applyFont="1" applyFill="1" applyBorder="1"/>
    <xf numFmtId="0" fontId="21" fillId="2" borderId="9" xfId="0" applyFont="1" applyFill="1" applyBorder="1"/>
    <xf numFmtId="0" fontId="21" fillId="2" borderId="8" xfId="0" applyFont="1" applyFill="1" applyBorder="1" applyAlignment="1">
      <alignment horizontal="center"/>
    </xf>
    <xf numFmtId="0" fontId="21" fillId="2" borderId="25" xfId="0" applyFont="1" applyFill="1" applyBorder="1" applyAlignment="1">
      <alignment horizontal="center"/>
    </xf>
    <xf numFmtId="0" fontId="9" fillId="2" borderId="26" xfId="0" applyFont="1" applyFill="1" applyBorder="1" applyAlignment="1">
      <alignment horizontal="center" vertical="center" wrapText="1"/>
    </xf>
    <xf numFmtId="44" fontId="18" fillId="0" borderId="27" xfId="4" applyFont="1" applyBorder="1" applyAlignment="1">
      <alignment horizontal="center"/>
    </xf>
    <xf numFmtId="0" fontId="17" fillId="2" borderId="24" xfId="0" applyFont="1" applyFill="1" applyBorder="1" applyAlignment="1">
      <alignment vertical="center"/>
    </xf>
    <xf numFmtId="0" fontId="14" fillId="2" borderId="13" xfId="0" applyFont="1" applyFill="1" applyBorder="1"/>
    <xf numFmtId="0" fontId="14" fillId="2" borderId="0" xfId="0" applyFont="1" applyFill="1"/>
    <xf numFmtId="0" fontId="14" fillId="2" borderId="6" xfId="0" applyFont="1" applyFill="1" applyBorder="1"/>
    <xf numFmtId="44" fontId="7" fillId="4" borderId="18" xfId="4" applyFont="1" applyFill="1" applyBorder="1" applyAlignment="1">
      <alignment horizontal="center" vertical="center"/>
    </xf>
    <xf numFmtId="0" fontId="9" fillId="2" borderId="6" xfId="0" applyFont="1" applyFill="1" applyBorder="1" applyAlignment="1">
      <alignment horizontal="left" vertical="center"/>
    </xf>
    <xf numFmtId="49" fontId="19" fillId="6" borderId="10" xfId="0" applyNumberFormat="1" applyFont="1" applyFill="1" applyBorder="1"/>
    <xf numFmtId="0" fontId="19" fillId="0" borderId="2" xfId="0" applyFont="1" applyBorder="1" applyAlignment="1">
      <alignment horizontal="center"/>
    </xf>
    <xf numFmtId="1" fontId="19" fillId="0" borderId="2" xfId="0" applyNumberFormat="1" applyFont="1" applyBorder="1" applyAlignment="1">
      <alignment horizontal="center"/>
    </xf>
    <xf numFmtId="0" fontId="1" fillId="0" borderId="2" xfId="0" applyFont="1" applyBorder="1" applyAlignment="1">
      <alignment vertical="center" wrapText="1"/>
    </xf>
    <xf numFmtId="0" fontId="19" fillId="0" borderId="12" xfId="0" applyFont="1" applyBorder="1" applyAlignment="1">
      <alignment horizontal="center"/>
    </xf>
    <xf numFmtId="1" fontId="19" fillId="4" borderId="2" xfId="0" applyNumberFormat="1" applyFont="1" applyFill="1" applyBorder="1" applyAlignment="1">
      <alignment horizontal="center"/>
    </xf>
    <xf numFmtId="0" fontId="19" fillId="4" borderId="12" xfId="0" applyFont="1" applyFill="1" applyBorder="1" applyAlignment="1">
      <alignment horizontal="center"/>
    </xf>
    <xf numFmtId="0" fontId="6" fillId="3" borderId="0" xfId="0" applyFont="1" applyFill="1" applyAlignment="1">
      <alignment horizontal="left" vertical="center" wrapText="1"/>
    </xf>
    <xf numFmtId="0" fontId="9" fillId="2" borderId="28" xfId="0" applyFont="1" applyFill="1" applyBorder="1" applyAlignment="1">
      <alignment horizontal="left" vertical="center"/>
    </xf>
    <xf numFmtId="0" fontId="9" fillId="2" borderId="5" xfId="0" applyFont="1" applyFill="1" applyBorder="1" applyAlignment="1">
      <alignment horizontal="left" vertical="center"/>
    </xf>
    <xf numFmtId="0" fontId="9" fillId="2" borderId="13" xfId="0" applyFont="1" applyFill="1" applyBorder="1" applyAlignment="1">
      <alignment horizontal="left" vertical="center"/>
    </xf>
    <xf numFmtId="0" fontId="9" fillId="2" borderId="0" xfId="0" applyFont="1" applyFill="1" applyAlignment="1">
      <alignment horizontal="left" vertical="center"/>
    </xf>
    <xf numFmtId="0" fontId="7" fillId="4" borderId="20" xfId="7" applyFont="1" applyFill="1" applyBorder="1" applyAlignment="1">
      <alignment horizontal="center" vertical="center" wrapText="1"/>
    </xf>
    <xf numFmtId="0" fontId="7" fillId="4" borderId="19" xfId="7" applyFont="1" applyFill="1" applyBorder="1" applyAlignment="1">
      <alignment horizontal="center" vertical="center" wrapText="1"/>
    </xf>
    <xf numFmtId="0" fontId="11" fillId="5" borderId="0" xfId="0" applyFont="1" applyFill="1" applyAlignment="1">
      <alignment horizontal="center" vertical="center"/>
    </xf>
    <xf numFmtId="0" fontId="2" fillId="0" borderId="3" xfId="0" applyFont="1" applyBorder="1" applyAlignment="1">
      <alignment horizontal="center" vertical="top" wrapText="1"/>
    </xf>
    <xf numFmtId="0" fontId="2" fillId="0" borderId="21" xfId="0" applyFont="1" applyBorder="1" applyAlignment="1">
      <alignment horizontal="center" vertical="top" wrapText="1"/>
    </xf>
    <xf numFmtId="0" fontId="2" fillId="0" borderId="4" xfId="0" applyFont="1" applyBorder="1" applyAlignment="1">
      <alignment horizontal="center" vertical="top" wrapText="1"/>
    </xf>
    <xf numFmtId="0" fontId="11" fillId="5" borderId="0" xfId="0" applyFont="1" applyFill="1" applyAlignment="1">
      <alignment horizontal="center" vertical="center" wrapText="1"/>
    </xf>
    <xf numFmtId="0" fontId="11" fillId="5" borderId="0" xfId="0" applyFont="1" applyFill="1" applyAlignment="1">
      <alignment horizontal="center"/>
    </xf>
    <xf numFmtId="0" fontId="19" fillId="0" borderId="12" xfId="0" applyFont="1" applyFill="1" applyBorder="1" applyAlignment="1">
      <alignment horizontal="center"/>
    </xf>
  </cellXfs>
  <cellStyles count="11">
    <cellStyle name="Euro 2" xfId="10" xr:uid="{789F849C-367B-4AD9-A1B1-5B3CE5263EC0}"/>
    <cellStyle name="Komma 2" xfId="2" xr:uid="{5B9860A8-B44C-4430-AC43-E69E8BACE572}"/>
    <cellStyle name="Komma 3" xfId="6" xr:uid="{CCE5644F-B8C4-4E69-BD28-49E23564E089}"/>
    <cellStyle name="Normal_CALCULATIEBLAD.XLS" xfId="3" xr:uid="{EE59E9E9-64E3-4452-A5EB-97CC2ECFA80E}"/>
    <cellStyle name="Standaard" xfId="0" builtinId="0"/>
    <cellStyle name="Standaard 2" xfId="1" xr:uid="{7F700934-FEDE-47CB-9F4A-50BC16FC52B4}"/>
    <cellStyle name="Standaard 2 2" xfId="7" xr:uid="{FF1975FD-7346-4AFE-A0BA-348D2E12D5B6}"/>
    <cellStyle name="Standaard 3" xfId="5" xr:uid="{0AA94FFD-0507-440F-8A67-8D8BFB3D7C77}"/>
    <cellStyle name="Standaard_Blad1" xfId="8" xr:uid="{9AB79C18-4DD2-4BBA-A0CF-ADAC719E74F6}"/>
    <cellStyle name="Standaard_Blad1_1" xfId="9" xr:uid="{21A1550F-DF5A-4F51-A6B1-C30D871AAAE7}"/>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data/5150/Management/Segment%20onderwijs/Klanten/Taalbrug/Venlo/Calculatie/20230705%20Calculatie%20algemeen%20uitbreiding%20Taalbrug%20Venlo%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76D4-0761-4E46-92C7-58A6462FEA1C}">
  <sheetPr>
    <tabColor theme="0" tint="-0.499984740745262"/>
  </sheetPr>
  <dimension ref="A1:B8"/>
  <sheetViews>
    <sheetView view="pageBreakPreview" zoomScaleNormal="70" zoomScaleSheetLayoutView="100" workbookViewId="0">
      <selection activeCell="B8" sqref="B8"/>
    </sheetView>
  </sheetViews>
  <sheetFormatPr defaultColWidth="9.140625" defaultRowHeight="14.25" x14ac:dyDescent="0.2"/>
  <cols>
    <col min="1" max="1" width="41.5703125" style="6" customWidth="1"/>
    <col min="2" max="2" width="149.85546875" style="6" customWidth="1"/>
    <col min="3" max="16384" width="9.140625" style="6"/>
  </cols>
  <sheetData>
    <row r="1" spans="1:2" ht="27" customHeight="1" x14ac:dyDescent="0.2">
      <c r="A1" s="1" t="s">
        <v>40</v>
      </c>
      <c r="B1" s="2"/>
    </row>
    <row r="2" spans="1:2" s="10" customFormat="1" ht="20.100000000000001" customHeight="1" x14ac:dyDescent="0.25">
      <c r="A2" s="8" t="s">
        <v>173</v>
      </c>
      <c r="B2" s="9"/>
    </row>
    <row r="3" spans="1:2" s="10" customFormat="1" ht="30" customHeight="1" x14ac:dyDescent="0.25">
      <c r="A3" s="115" t="s">
        <v>172</v>
      </c>
      <c r="B3" s="115"/>
    </row>
    <row r="4" spans="1:2" s="10" customFormat="1" ht="30" customHeight="1" x14ac:dyDescent="0.25">
      <c r="A4" s="115" t="s">
        <v>47</v>
      </c>
      <c r="B4" s="115"/>
    </row>
    <row r="5" spans="1:2" s="10" customFormat="1" ht="20.100000000000001" customHeight="1" x14ac:dyDescent="0.25">
      <c r="A5" s="115" t="s">
        <v>41</v>
      </c>
      <c r="B5" s="115"/>
    </row>
    <row r="6" spans="1:2" s="7" customFormat="1" ht="25.5" x14ac:dyDescent="0.2">
      <c r="A6" s="3" t="s">
        <v>42</v>
      </c>
      <c r="B6" s="4" t="s">
        <v>43</v>
      </c>
    </row>
    <row r="7" spans="1:2" s="7" customFormat="1" ht="63.75" x14ac:dyDescent="0.2">
      <c r="A7" s="3" t="s">
        <v>44</v>
      </c>
      <c r="B7" s="111" t="s">
        <v>279</v>
      </c>
    </row>
    <row r="8" spans="1:2" ht="38.25" x14ac:dyDescent="0.2">
      <c r="A8" s="5" t="s">
        <v>45</v>
      </c>
      <c r="B8" s="4" t="s">
        <v>46</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88C7-1752-495F-B345-DB618FA30D56}">
  <sheetPr>
    <tabColor theme="0" tint="-0.499984740745262"/>
    <pageSetUpPr fitToPage="1"/>
  </sheetPr>
  <dimension ref="A1:H14"/>
  <sheetViews>
    <sheetView tabSelected="1" view="pageBreakPreview" zoomScaleNormal="100" zoomScaleSheetLayoutView="100" workbookViewId="0">
      <selection activeCell="H1" sqref="H1"/>
    </sheetView>
  </sheetViews>
  <sheetFormatPr defaultRowHeight="15" x14ac:dyDescent="0.25"/>
  <cols>
    <col min="1" max="1" width="5" customWidth="1"/>
    <col min="2" max="2" width="41.5703125" bestFit="1" customWidth="1"/>
    <col min="3" max="3" width="19.5703125" bestFit="1" customWidth="1"/>
    <col min="4" max="4" width="12.7109375" customWidth="1"/>
    <col min="5" max="5" width="13.28515625" customWidth="1"/>
    <col min="6" max="7" width="16.5703125" customWidth="1"/>
    <col min="8" max="8" width="23.28515625" style="11" customWidth="1"/>
    <col min="9" max="9" width="11" customWidth="1"/>
    <col min="16" max="16" width="9.140625" customWidth="1"/>
  </cols>
  <sheetData>
    <row r="1" spans="1:8" ht="22.5" x14ac:dyDescent="0.3">
      <c r="A1" s="96" t="s">
        <v>42</v>
      </c>
      <c r="B1" s="97"/>
      <c r="C1" s="97"/>
      <c r="D1" s="97"/>
      <c r="E1" s="97"/>
      <c r="F1" s="97"/>
      <c r="G1" s="97"/>
      <c r="H1" s="98"/>
    </row>
    <row r="2" spans="1:8" ht="23.25" thickBot="1" x14ac:dyDescent="0.35">
      <c r="A2" s="25" t="s">
        <v>53</v>
      </c>
      <c r="B2" s="24"/>
      <c r="C2" s="24"/>
      <c r="D2" s="24"/>
      <c r="E2" s="24"/>
      <c r="F2" s="24"/>
      <c r="G2" s="24"/>
      <c r="H2" s="99"/>
    </row>
    <row r="3" spans="1:8" ht="39.950000000000003" customHeight="1" thickBot="1" x14ac:dyDescent="0.3">
      <c r="A3" s="23"/>
      <c r="B3" s="22" t="s">
        <v>0</v>
      </c>
      <c r="C3" s="22" t="s">
        <v>52</v>
      </c>
      <c r="D3" s="22" t="s">
        <v>51</v>
      </c>
      <c r="E3" s="22" t="s">
        <v>68</v>
      </c>
      <c r="F3" s="21" t="s">
        <v>50</v>
      </c>
      <c r="G3" s="20" t="s">
        <v>171</v>
      </c>
      <c r="H3" s="100" t="s">
        <v>49</v>
      </c>
    </row>
    <row r="4" spans="1:8" x14ac:dyDescent="0.25">
      <c r="A4" s="16">
        <v>1</v>
      </c>
      <c r="B4" s="42" t="s">
        <v>275</v>
      </c>
      <c r="C4" s="18" t="s">
        <v>270</v>
      </c>
      <c r="D4" s="108" t="s">
        <v>273</v>
      </c>
      <c r="E4" s="108" t="s">
        <v>272</v>
      </c>
      <c r="F4" s="17">
        <f>SUMIFS('1. Ruimtestaat'!E:E,'1. Ruimtestaat'!A:A,B4)</f>
        <v>3236.75</v>
      </c>
      <c r="G4" s="17">
        <f>SUMIFS('1. Ruimtestaat'!M:M,'1. Ruimtestaat'!A:A,B4)</f>
        <v>0</v>
      </c>
      <c r="H4" s="101">
        <f>SUMIFS('1. Ruimtestaat'!N:N,'1. Ruimtestaat'!A:A,B4)</f>
        <v>0</v>
      </c>
    </row>
    <row r="5" spans="1:8" ht="15.75" thickBot="1" x14ac:dyDescent="0.3">
      <c r="A5" s="16">
        <v>2</v>
      </c>
      <c r="B5" s="19" t="s">
        <v>276</v>
      </c>
      <c r="C5" s="18" t="s">
        <v>271</v>
      </c>
      <c r="D5" s="108" t="s">
        <v>274</v>
      </c>
      <c r="E5" s="108" t="s">
        <v>272</v>
      </c>
      <c r="F5" s="17">
        <f>SUMIFS('1. Ruimtestaat'!E:E,'1. Ruimtestaat'!A:A,B5)</f>
        <v>1149.7000000000003</v>
      </c>
      <c r="G5" s="17">
        <f>SUMIFS('1. Ruimtestaat'!M:M,'1. Ruimtestaat'!A:A,B5)</f>
        <v>0</v>
      </c>
      <c r="H5" s="101">
        <f>SUMIFS('1. Ruimtestaat'!N:N,'1. Ruimtestaat'!A:A,B5)</f>
        <v>0</v>
      </c>
    </row>
    <row r="6" spans="1:8" ht="24.75" customHeight="1" thickBot="1" x14ac:dyDescent="0.3">
      <c r="A6" s="102"/>
      <c r="B6" s="15" t="s">
        <v>48</v>
      </c>
      <c r="C6" s="15"/>
      <c r="D6" s="15"/>
      <c r="E6" s="15"/>
      <c r="F6" s="95">
        <f>SUM(F4:F5)</f>
        <v>4386.4500000000007</v>
      </c>
      <c r="G6" s="14">
        <f>SUM(G4:G5)</f>
        <v>0</v>
      </c>
      <c r="H6" s="13">
        <f>SUM(H4:H5)</f>
        <v>0</v>
      </c>
    </row>
    <row r="7" spans="1:8" ht="15.75" thickBot="1" x14ac:dyDescent="0.3">
      <c r="A7" s="103"/>
      <c r="B7" s="104"/>
      <c r="C7" s="104"/>
      <c r="D7" s="104"/>
      <c r="E7" s="104"/>
      <c r="F7" s="104"/>
      <c r="G7" s="104"/>
      <c r="H7" s="105"/>
    </row>
    <row r="8" spans="1:8" ht="21" customHeight="1" thickBot="1" x14ac:dyDescent="0.3">
      <c r="A8" s="118" t="s">
        <v>170</v>
      </c>
      <c r="B8" s="119"/>
      <c r="C8" s="119"/>
      <c r="D8" s="119"/>
      <c r="E8" s="119"/>
      <c r="F8" s="119"/>
      <c r="G8" s="107"/>
      <c r="H8" s="106">
        <f>H6</f>
        <v>0</v>
      </c>
    </row>
    <row r="9" spans="1:8" ht="21" customHeight="1" thickBot="1" x14ac:dyDescent="0.3">
      <c r="A9" s="116" t="s">
        <v>80</v>
      </c>
      <c r="B9" s="117"/>
      <c r="C9" s="117"/>
      <c r="D9" s="117"/>
      <c r="E9" s="117"/>
      <c r="F9" s="117"/>
      <c r="G9" s="94"/>
      <c r="H9" s="13">
        <f>H8*1.21</f>
        <v>0</v>
      </c>
    </row>
    <row r="13" spans="1:8" x14ac:dyDescent="0.25">
      <c r="C13" s="12"/>
      <c r="D13" s="12"/>
      <c r="E13" s="12"/>
      <c r="F13" s="12"/>
      <c r="G13" s="12"/>
    </row>
    <row r="14" spans="1:8" x14ac:dyDescent="0.25">
      <c r="C14" s="12"/>
      <c r="D14" s="12"/>
      <c r="E14" s="12"/>
      <c r="F14" s="12"/>
      <c r="G14" s="12"/>
    </row>
  </sheetData>
  <mergeCells count="2">
    <mergeCell ref="A9:F9"/>
    <mergeCell ref="A8:F8"/>
  </mergeCells>
  <printOptions horizontalCentered="1" verticalCentered="1"/>
  <pageMargins left="0.70866141732283472" right="0.70866141732283472" top="0.74803149606299213" bottom="0.74803149606299213" header="0.31496062992125984" footer="0.31496062992125984"/>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D9BC-EA3D-487E-85BF-F961973E07AA}">
  <sheetPr>
    <tabColor rgb="FFFFC000"/>
    <pageSetUpPr fitToPage="1"/>
  </sheetPr>
  <dimension ref="A1:N137"/>
  <sheetViews>
    <sheetView zoomScaleNormal="100" workbookViewId="0">
      <pane ySplit="2" topLeftCell="A3" activePane="bottomLeft" state="frozen"/>
      <selection pane="bottomLeft" activeCell="H11" sqref="H11"/>
    </sheetView>
  </sheetViews>
  <sheetFormatPr defaultColWidth="9.140625" defaultRowHeight="14.25" x14ac:dyDescent="0.25"/>
  <cols>
    <col min="1" max="1" width="19.85546875" style="32" bestFit="1" customWidth="1"/>
    <col min="2" max="2" width="14.7109375" style="32" customWidth="1"/>
    <col min="3" max="3" width="14.5703125" style="29" bestFit="1" customWidth="1"/>
    <col min="4" max="4" width="27.5703125" style="29" bestFit="1" customWidth="1"/>
    <col min="5" max="5" width="18.28515625" style="31" customWidth="1"/>
    <col min="6" max="6" width="13.5703125" style="30" customWidth="1"/>
    <col min="7" max="8" width="18.42578125" style="29" customWidth="1"/>
    <col min="9" max="9" width="14" style="28" customWidth="1"/>
    <col min="10" max="10" width="18.85546875" style="26" bestFit="1" customWidth="1"/>
    <col min="11" max="11" width="15.28515625" style="26" bestFit="1" customWidth="1"/>
    <col min="12" max="12" width="15.5703125" style="57" bestFit="1" customWidth="1"/>
    <col min="13" max="13" width="19.5703125" style="26" customWidth="1"/>
    <col min="14" max="14" width="29.7109375" style="27" bestFit="1" customWidth="1"/>
    <col min="15" max="16384" width="9.140625" style="26"/>
  </cols>
  <sheetData>
    <row r="1" spans="1:14" x14ac:dyDescent="0.25">
      <c r="A1" s="58" t="s">
        <v>67</v>
      </c>
      <c r="B1" s="58"/>
      <c r="C1" s="58"/>
      <c r="D1" s="58"/>
      <c r="E1" s="58"/>
      <c r="F1" s="58"/>
      <c r="G1" s="58"/>
      <c r="H1" s="58"/>
      <c r="I1" s="58"/>
      <c r="J1" s="58"/>
      <c r="K1" s="58"/>
      <c r="L1" s="58"/>
      <c r="M1" s="58"/>
      <c r="N1" s="58"/>
    </row>
    <row r="2" spans="1:14" s="46" customFormat="1" ht="38.25" x14ac:dyDescent="0.25">
      <c r="A2" s="54" t="s">
        <v>0</v>
      </c>
      <c r="B2" s="54" t="s">
        <v>66</v>
      </c>
      <c r="C2" s="53" t="s">
        <v>65</v>
      </c>
      <c r="D2" s="49" t="s">
        <v>64</v>
      </c>
      <c r="E2" s="52" t="s">
        <v>63</v>
      </c>
      <c r="F2" s="51" t="s">
        <v>62</v>
      </c>
      <c r="G2" s="49" t="s">
        <v>36</v>
      </c>
      <c r="H2" s="49" t="s">
        <v>61</v>
      </c>
      <c r="I2" s="50" t="s">
        <v>60</v>
      </c>
      <c r="J2" s="49" t="s">
        <v>37</v>
      </c>
      <c r="K2" s="48" t="s">
        <v>59</v>
      </c>
      <c r="L2" s="55" t="s">
        <v>58</v>
      </c>
      <c r="M2" s="48" t="s">
        <v>57</v>
      </c>
      <c r="N2" s="47" t="s">
        <v>56</v>
      </c>
    </row>
    <row r="3" spans="1:14" s="44" customFormat="1" ht="12" customHeight="1" x14ac:dyDescent="0.15">
      <c r="A3" s="42" t="s">
        <v>275</v>
      </c>
      <c r="B3" s="42" t="s">
        <v>174</v>
      </c>
      <c r="C3" s="41" t="s">
        <v>175</v>
      </c>
      <c r="D3" s="41" t="s">
        <v>188</v>
      </c>
      <c r="E3" s="45"/>
      <c r="F3" s="40" t="s">
        <v>196</v>
      </c>
      <c r="G3" s="41"/>
      <c r="H3" s="39"/>
      <c r="I3" s="38" t="s">
        <v>196</v>
      </c>
      <c r="J3" s="43"/>
      <c r="K3" s="37"/>
      <c r="L3" s="56"/>
      <c r="M3" s="36"/>
      <c r="N3" s="35"/>
    </row>
    <row r="4" spans="1:14" s="44" customFormat="1" ht="12" customHeight="1" x14ac:dyDescent="0.15">
      <c r="A4" s="42" t="s">
        <v>275</v>
      </c>
      <c r="B4" s="42" t="s">
        <v>174</v>
      </c>
      <c r="C4" s="41" t="s">
        <v>176</v>
      </c>
      <c r="D4" s="41" t="s">
        <v>189</v>
      </c>
      <c r="E4" s="45"/>
      <c r="F4" s="40" t="s">
        <v>196</v>
      </c>
      <c r="G4" s="41"/>
      <c r="H4" s="39"/>
      <c r="I4" s="38" t="s">
        <v>196</v>
      </c>
      <c r="J4" s="43"/>
      <c r="K4" s="37"/>
      <c r="L4" s="56"/>
      <c r="M4" s="36"/>
      <c r="N4" s="35"/>
    </row>
    <row r="5" spans="1:14" s="44" customFormat="1" ht="12" customHeight="1" x14ac:dyDescent="0.15">
      <c r="A5" s="42" t="s">
        <v>275</v>
      </c>
      <c r="B5" s="42" t="s">
        <v>174</v>
      </c>
      <c r="C5" s="41" t="s">
        <v>177</v>
      </c>
      <c r="D5" s="41" t="s">
        <v>190</v>
      </c>
      <c r="E5" s="45">
        <v>40</v>
      </c>
      <c r="F5" s="40"/>
      <c r="G5" s="109" t="s">
        <v>3</v>
      </c>
      <c r="H5" s="39">
        <v>6</v>
      </c>
      <c r="I5" s="38">
        <v>85</v>
      </c>
      <c r="J5" s="43" t="s">
        <v>38</v>
      </c>
      <c r="K5" s="37"/>
      <c r="L5" s="56"/>
      <c r="M5" s="36"/>
      <c r="N5" s="35"/>
    </row>
    <row r="6" spans="1:14" s="44" customFormat="1" ht="12" customHeight="1" x14ac:dyDescent="0.15">
      <c r="A6" s="42" t="s">
        <v>275</v>
      </c>
      <c r="B6" s="42" t="s">
        <v>174</v>
      </c>
      <c r="C6" s="41" t="s">
        <v>178</v>
      </c>
      <c r="D6" s="41" t="s">
        <v>191</v>
      </c>
      <c r="E6" s="45">
        <v>39.700000000000003</v>
      </c>
      <c r="F6" s="40"/>
      <c r="G6" s="109" t="s">
        <v>3</v>
      </c>
      <c r="H6" s="39">
        <v>2</v>
      </c>
      <c r="I6" s="113">
        <v>40</v>
      </c>
      <c r="J6" s="43" t="s">
        <v>19</v>
      </c>
      <c r="K6" s="37"/>
      <c r="L6" s="56"/>
      <c r="M6" s="36"/>
      <c r="N6" s="35"/>
    </row>
    <row r="7" spans="1:14" s="44" customFormat="1" ht="12" customHeight="1" x14ac:dyDescent="0.15">
      <c r="A7" s="42" t="s">
        <v>275</v>
      </c>
      <c r="B7" s="42" t="s">
        <v>174</v>
      </c>
      <c r="C7" s="41" t="s">
        <v>179</v>
      </c>
      <c r="D7" s="41" t="s">
        <v>2</v>
      </c>
      <c r="E7" s="45">
        <v>25</v>
      </c>
      <c r="F7" s="40"/>
      <c r="G7" s="41" t="s">
        <v>195</v>
      </c>
      <c r="H7" s="39">
        <v>4</v>
      </c>
      <c r="I7" s="110">
        <v>205</v>
      </c>
      <c r="J7" s="43" t="s">
        <v>39</v>
      </c>
      <c r="K7" s="37"/>
      <c r="L7" s="56"/>
      <c r="M7" s="36"/>
      <c r="N7" s="35"/>
    </row>
    <row r="8" spans="1:14" s="44" customFormat="1" ht="12" customHeight="1" x14ac:dyDescent="0.15">
      <c r="A8" s="42" t="s">
        <v>275</v>
      </c>
      <c r="B8" s="42" t="s">
        <v>174</v>
      </c>
      <c r="C8" s="41" t="s">
        <v>180</v>
      </c>
      <c r="D8" s="41" t="s">
        <v>29</v>
      </c>
      <c r="E8" s="45">
        <v>6.65</v>
      </c>
      <c r="F8" s="40"/>
      <c r="G8" s="41" t="s">
        <v>195</v>
      </c>
      <c r="H8" s="39">
        <v>4</v>
      </c>
      <c r="I8" s="110">
        <v>205</v>
      </c>
      <c r="J8" s="43" t="s">
        <v>39</v>
      </c>
      <c r="K8" s="37"/>
      <c r="L8" s="56"/>
      <c r="M8" s="36"/>
      <c r="N8" s="35"/>
    </row>
    <row r="9" spans="1:14" s="44" customFormat="1" ht="12" customHeight="1" x14ac:dyDescent="0.15">
      <c r="A9" s="42" t="s">
        <v>275</v>
      </c>
      <c r="B9" s="42" t="s">
        <v>174</v>
      </c>
      <c r="C9" s="41" t="s">
        <v>181</v>
      </c>
      <c r="D9" s="41" t="s">
        <v>192</v>
      </c>
      <c r="E9" s="45">
        <v>26</v>
      </c>
      <c r="F9" s="40"/>
      <c r="G9" s="41" t="s">
        <v>3</v>
      </c>
      <c r="H9" s="128">
        <v>7</v>
      </c>
      <c r="I9" s="110">
        <v>205</v>
      </c>
      <c r="J9" s="43" t="s">
        <v>39</v>
      </c>
      <c r="K9" s="37"/>
      <c r="L9" s="56"/>
      <c r="M9" s="36"/>
      <c r="N9" s="35"/>
    </row>
    <row r="10" spans="1:14" s="44" customFormat="1" ht="12" customHeight="1" x14ac:dyDescent="0.15">
      <c r="A10" s="42" t="s">
        <v>275</v>
      </c>
      <c r="B10" s="42" t="s">
        <v>174</v>
      </c>
      <c r="C10" s="41" t="s">
        <v>182</v>
      </c>
      <c r="D10" s="41" t="s">
        <v>193</v>
      </c>
      <c r="E10" s="45">
        <v>5</v>
      </c>
      <c r="F10" s="40"/>
      <c r="G10" s="41" t="s">
        <v>195</v>
      </c>
      <c r="H10" s="39">
        <v>8</v>
      </c>
      <c r="I10" s="110">
        <v>205</v>
      </c>
      <c r="J10" s="43" t="s">
        <v>20</v>
      </c>
      <c r="K10" s="37"/>
      <c r="L10" s="56"/>
      <c r="M10" s="36"/>
      <c r="N10" s="35"/>
    </row>
    <row r="11" spans="1:14" s="44" customFormat="1" ht="12" customHeight="1" x14ac:dyDescent="0.15">
      <c r="A11" s="42" t="s">
        <v>275</v>
      </c>
      <c r="B11" s="42" t="s">
        <v>174</v>
      </c>
      <c r="C11" s="41" t="s">
        <v>183</v>
      </c>
      <c r="D11" s="41" t="s">
        <v>191</v>
      </c>
      <c r="E11" s="45"/>
      <c r="F11" s="40" t="s">
        <v>196</v>
      </c>
      <c r="G11" s="41"/>
      <c r="H11" s="39"/>
      <c r="I11" s="110" t="s">
        <v>196</v>
      </c>
      <c r="J11" s="43"/>
      <c r="K11" s="37"/>
      <c r="L11" s="56"/>
      <c r="M11" s="36"/>
      <c r="N11" s="35"/>
    </row>
    <row r="12" spans="1:14" s="44" customFormat="1" ht="12" customHeight="1" x14ac:dyDescent="0.15">
      <c r="A12" s="42" t="s">
        <v>275</v>
      </c>
      <c r="B12" s="42" t="s">
        <v>174</v>
      </c>
      <c r="C12" s="41" t="s">
        <v>184</v>
      </c>
      <c r="D12" s="41" t="s">
        <v>32</v>
      </c>
      <c r="E12" s="45">
        <v>6.9</v>
      </c>
      <c r="F12" s="40"/>
      <c r="G12" s="41" t="s">
        <v>3</v>
      </c>
      <c r="H12" s="39">
        <v>9</v>
      </c>
      <c r="I12" s="110">
        <v>165</v>
      </c>
      <c r="J12" s="43" t="s">
        <v>39</v>
      </c>
      <c r="K12" s="37"/>
      <c r="L12" s="56"/>
      <c r="M12" s="36"/>
      <c r="N12" s="35"/>
    </row>
    <row r="13" spans="1:14" s="44" customFormat="1" ht="12" customHeight="1" x14ac:dyDescent="0.15">
      <c r="A13" s="42" t="s">
        <v>275</v>
      </c>
      <c r="B13" s="42" t="s">
        <v>174</v>
      </c>
      <c r="C13" s="41" t="s">
        <v>185</v>
      </c>
      <c r="D13" s="41" t="s">
        <v>5</v>
      </c>
      <c r="E13" s="45">
        <v>11.5</v>
      </c>
      <c r="F13" s="40"/>
      <c r="G13" s="41" t="s">
        <v>3</v>
      </c>
      <c r="H13" s="39">
        <v>6</v>
      </c>
      <c r="I13" s="38">
        <v>85</v>
      </c>
      <c r="J13" s="43" t="s">
        <v>38</v>
      </c>
      <c r="K13" s="37"/>
      <c r="L13" s="56"/>
      <c r="M13" s="36"/>
      <c r="N13" s="35"/>
    </row>
    <row r="14" spans="1:14" s="44" customFormat="1" ht="12" customHeight="1" x14ac:dyDescent="0.15">
      <c r="A14" s="42" t="s">
        <v>275</v>
      </c>
      <c r="B14" s="42" t="s">
        <v>174</v>
      </c>
      <c r="C14" s="41" t="s">
        <v>278</v>
      </c>
      <c r="D14" s="41" t="s">
        <v>192</v>
      </c>
      <c r="E14" s="45">
        <v>89</v>
      </c>
      <c r="F14" s="40"/>
      <c r="G14" s="41" t="s">
        <v>3</v>
      </c>
      <c r="H14" s="128">
        <v>7</v>
      </c>
      <c r="I14" s="110">
        <v>205</v>
      </c>
      <c r="J14" s="43" t="s">
        <v>39</v>
      </c>
      <c r="K14" s="37"/>
      <c r="L14" s="56"/>
      <c r="M14" s="36"/>
      <c r="N14" s="35"/>
    </row>
    <row r="15" spans="1:14" s="44" customFormat="1" ht="12" customHeight="1" x14ac:dyDescent="0.15">
      <c r="A15" s="42" t="s">
        <v>275</v>
      </c>
      <c r="B15" s="42" t="s">
        <v>174</v>
      </c>
      <c r="C15" s="41" t="s">
        <v>277</v>
      </c>
      <c r="D15" s="41" t="s">
        <v>5</v>
      </c>
      <c r="E15" s="45">
        <v>6</v>
      </c>
      <c r="F15" s="40"/>
      <c r="G15" s="41" t="s">
        <v>3</v>
      </c>
      <c r="H15" s="39">
        <v>6</v>
      </c>
      <c r="I15" s="38">
        <v>85</v>
      </c>
      <c r="J15" s="43" t="s">
        <v>38</v>
      </c>
      <c r="K15" s="37"/>
      <c r="L15" s="56"/>
      <c r="M15" s="36"/>
      <c r="N15" s="35"/>
    </row>
    <row r="16" spans="1:14" s="44" customFormat="1" ht="12" customHeight="1" x14ac:dyDescent="0.15">
      <c r="A16" s="42" t="s">
        <v>275</v>
      </c>
      <c r="B16" s="42" t="s">
        <v>174</v>
      </c>
      <c r="C16" s="41" t="s">
        <v>186</v>
      </c>
      <c r="D16" s="41" t="s">
        <v>192</v>
      </c>
      <c r="E16" s="45">
        <v>66.400000000000006</v>
      </c>
      <c r="F16" s="40"/>
      <c r="G16" s="41" t="s">
        <v>3</v>
      </c>
      <c r="H16" s="39">
        <v>7</v>
      </c>
      <c r="I16" s="113">
        <v>205</v>
      </c>
      <c r="J16" s="43" t="s">
        <v>38</v>
      </c>
      <c r="K16" s="37"/>
      <c r="L16" s="56"/>
      <c r="M16" s="36"/>
      <c r="N16" s="35"/>
    </row>
    <row r="17" spans="1:14" s="44" customFormat="1" ht="12" customHeight="1" x14ac:dyDescent="0.15">
      <c r="A17" s="42" t="s">
        <v>275</v>
      </c>
      <c r="B17" s="42" t="s">
        <v>174</v>
      </c>
      <c r="C17" s="41" t="s">
        <v>187</v>
      </c>
      <c r="D17" s="41" t="s">
        <v>194</v>
      </c>
      <c r="E17" s="45"/>
      <c r="F17" s="40" t="s">
        <v>196</v>
      </c>
      <c r="G17" s="41"/>
      <c r="H17" s="39"/>
      <c r="I17" s="38" t="s">
        <v>196</v>
      </c>
      <c r="J17" s="43"/>
      <c r="K17" s="37"/>
      <c r="L17" s="56"/>
      <c r="M17" s="36"/>
      <c r="N17" s="35"/>
    </row>
    <row r="18" spans="1:14" s="44" customFormat="1" ht="12" customHeight="1" x14ac:dyDescent="0.15">
      <c r="A18" s="42" t="s">
        <v>275</v>
      </c>
      <c r="B18" s="42" t="s">
        <v>55</v>
      </c>
      <c r="C18" s="41">
        <v>10</v>
      </c>
      <c r="D18" s="41" t="s">
        <v>5</v>
      </c>
      <c r="E18" s="45">
        <v>7</v>
      </c>
      <c r="F18" s="40"/>
      <c r="G18" s="41" t="s">
        <v>3</v>
      </c>
      <c r="H18" s="39">
        <v>6</v>
      </c>
      <c r="I18" s="38">
        <v>85</v>
      </c>
      <c r="J18" s="43" t="s">
        <v>38</v>
      </c>
      <c r="K18" s="37"/>
      <c r="L18" s="56"/>
      <c r="M18" s="36"/>
      <c r="N18" s="35"/>
    </row>
    <row r="19" spans="1:14" s="44" customFormat="1" ht="12" customHeight="1" x14ac:dyDescent="0.15">
      <c r="A19" s="42" t="s">
        <v>275</v>
      </c>
      <c r="B19" s="42" t="s">
        <v>55</v>
      </c>
      <c r="C19" s="41">
        <v>11</v>
      </c>
      <c r="D19" s="41" t="s">
        <v>5</v>
      </c>
      <c r="E19" s="45">
        <v>9.1999999999999993</v>
      </c>
      <c r="F19" s="40"/>
      <c r="G19" s="41" t="s">
        <v>3</v>
      </c>
      <c r="H19" s="39">
        <v>6</v>
      </c>
      <c r="I19" s="38">
        <v>85</v>
      </c>
      <c r="J19" s="43" t="s">
        <v>38</v>
      </c>
      <c r="K19" s="37"/>
      <c r="L19" s="56"/>
      <c r="M19" s="36"/>
      <c r="N19" s="35"/>
    </row>
    <row r="20" spans="1:14" s="44" customFormat="1" ht="12" customHeight="1" x14ac:dyDescent="0.15">
      <c r="A20" s="42" t="s">
        <v>275</v>
      </c>
      <c r="B20" s="42" t="s">
        <v>55</v>
      </c>
      <c r="C20" s="41">
        <v>12</v>
      </c>
      <c r="D20" s="41" t="s">
        <v>13</v>
      </c>
      <c r="E20" s="45">
        <v>58.5</v>
      </c>
      <c r="F20" s="40"/>
      <c r="G20" s="41" t="s">
        <v>3</v>
      </c>
      <c r="H20" s="39">
        <v>7</v>
      </c>
      <c r="I20" s="110">
        <v>165</v>
      </c>
      <c r="J20" s="43" t="s">
        <v>31</v>
      </c>
      <c r="K20" s="37"/>
      <c r="L20" s="56"/>
      <c r="M20" s="36"/>
      <c r="N20" s="35"/>
    </row>
    <row r="21" spans="1:14" s="44" customFormat="1" ht="12" customHeight="1" x14ac:dyDescent="0.15">
      <c r="A21" s="42" t="s">
        <v>275</v>
      </c>
      <c r="B21" s="42" t="s">
        <v>55</v>
      </c>
      <c r="C21" s="41" t="s">
        <v>213</v>
      </c>
      <c r="D21" s="41" t="s">
        <v>13</v>
      </c>
      <c r="E21" s="45">
        <v>59.2</v>
      </c>
      <c r="F21" s="40"/>
      <c r="G21" s="41" t="s">
        <v>3</v>
      </c>
      <c r="H21" s="39">
        <v>7</v>
      </c>
      <c r="I21" s="110">
        <v>165</v>
      </c>
      <c r="J21" s="43" t="s">
        <v>31</v>
      </c>
      <c r="K21" s="37"/>
      <c r="L21" s="56"/>
      <c r="M21" s="36"/>
      <c r="N21" s="35"/>
    </row>
    <row r="22" spans="1:14" s="44" customFormat="1" ht="12" customHeight="1" x14ac:dyDescent="0.15">
      <c r="A22" s="42" t="s">
        <v>275</v>
      </c>
      <c r="B22" s="42" t="s">
        <v>55</v>
      </c>
      <c r="C22" s="41" t="s">
        <v>214</v>
      </c>
      <c r="D22" s="41" t="s">
        <v>13</v>
      </c>
      <c r="E22" s="45">
        <v>59.2</v>
      </c>
      <c r="F22" s="40"/>
      <c r="G22" s="41" t="s">
        <v>3</v>
      </c>
      <c r="H22" s="39">
        <v>7</v>
      </c>
      <c r="I22" s="110">
        <v>165</v>
      </c>
      <c r="J22" s="43" t="s">
        <v>31</v>
      </c>
      <c r="K22" s="37"/>
      <c r="L22" s="56"/>
      <c r="M22" s="36"/>
      <c r="N22" s="35"/>
    </row>
    <row r="23" spans="1:14" s="44" customFormat="1" ht="12" customHeight="1" x14ac:dyDescent="0.15">
      <c r="A23" s="42" t="s">
        <v>275</v>
      </c>
      <c r="B23" s="42" t="s">
        <v>55</v>
      </c>
      <c r="C23" s="41" t="s">
        <v>215</v>
      </c>
      <c r="D23" s="41" t="s">
        <v>13</v>
      </c>
      <c r="E23" s="45">
        <v>59.2</v>
      </c>
      <c r="F23" s="40"/>
      <c r="G23" s="41" t="s">
        <v>3</v>
      </c>
      <c r="H23" s="39">
        <v>7</v>
      </c>
      <c r="I23" s="110">
        <v>165</v>
      </c>
      <c r="J23" s="43" t="s">
        <v>31</v>
      </c>
      <c r="K23" s="37"/>
      <c r="L23" s="56"/>
      <c r="M23" s="36"/>
      <c r="N23" s="35"/>
    </row>
    <row r="24" spans="1:14" s="44" customFormat="1" ht="12" customHeight="1" x14ac:dyDescent="0.15">
      <c r="A24" s="42" t="s">
        <v>275</v>
      </c>
      <c r="B24" s="42" t="s">
        <v>55</v>
      </c>
      <c r="C24" s="41" t="s">
        <v>215</v>
      </c>
      <c r="D24" s="41" t="s">
        <v>13</v>
      </c>
      <c r="E24" s="45">
        <v>59.2</v>
      </c>
      <c r="F24" s="40"/>
      <c r="G24" s="41" t="s">
        <v>3</v>
      </c>
      <c r="H24" s="39">
        <v>7</v>
      </c>
      <c r="I24" s="110">
        <v>165</v>
      </c>
      <c r="J24" s="43" t="s">
        <v>31</v>
      </c>
      <c r="K24" s="37"/>
      <c r="L24" s="56"/>
      <c r="M24" s="36"/>
      <c r="N24" s="35"/>
    </row>
    <row r="25" spans="1:14" s="44" customFormat="1" ht="12" customHeight="1" x14ac:dyDescent="0.15">
      <c r="A25" s="42" t="s">
        <v>275</v>
      </c>
      <c r="B25" s="42" t="s">
        <v>55</v>
      </c>
      <c r="C25" s="41" t="s">
        <v>216</v>
      </c>
      <c r="D25" s="41" t="s">
        <v>13</v>
      </c>
      <c r="E25" s="45">
        <v>59.2</v>
      </c>
      <c r="F25" s="40"/>
      <c r="G25" s="41" t="s">
        <v>3</v>
      </c>
      <c r="H25" s="39">
        <v>7</v>
      </c>
      <c r="I25" s="110">
        <v>165</v>
      </c>
      <c r="J25" s="43" t="s">
        <v>31</v>
      </c>
      <c r="K25" s="37"/>
      <c r="L25" s="56"/>
      <c r="M25" s="36"/>
      <c r="N25" s="35"/>
    </row>
    <row r="26" spans="1:14" s="44" customFormat="1" ht="12" customHeight="1" x14ac:dyDescent="0.15">
      <c r="A26" s="42" t="s">
        <v>275</v>
      </c>
      <c r="B26" s="42" t="s">
        <v>55</v>
      </c>
      <c r="C26" s="41" t="s">
        <v>217</v>
      </c>
      <c r="D26" s="41" t="s">
        <v>13</v>
      </c>
      <c r="E26" s="45">
        <v>59.2</v>
      </c>
      <c r="F26" s="40"/>
      <c r="G26" s="41" t="s">
        <v>3</v>
      </c>
      <c r="H26" s="39">
        <v>7</v>
      </c>
      <c r="I26" s="110">
        <v>165</v>
      </c>
      <c r="J26" s="43" t="s">
        <v>31</v>
      </c>
      <c r="K26" s="37"/>
      <c r="L26" s="56"/>
      <c r="M26" s="36"/>
      <c r="N26" s="35"/>
    </row>
    <row r="27" spans="1:14" s="44" customFormat="1" ht="12" customHeight="1" x14ac:dyDescent="0.15">
      <c r="A27" s="42" t="s">
        <v>275</v>
      </c>
      <c r="B27" s="42" t="s">
        <v>55</v>
      </c>
      <c r="C27" s="41" t="s">
        <v>218</v>
      </c>
      <c r="D27" s="41" t="s">
        <v>13</v>
      </c>
      <c r="E27" s="45">
        <v>59.2</v>
      </c>
      <c r="F27" s="40"/>
      <c r="G27" s="41" t="s">
        <v>3</v>
      </c>
      <c r="H27" s="39">
        <v>7</v>
      </c>
      <c r="I27" s="110">
        <v>165</v>
      </c>
      <c r="J27" s="43" t="s">
        <v>31</v>
      </c>
      <c r="K27" s="37"/>
      <c r="L27" s="56"/>
      <c r="M27" s="36"/>
      <c r="N27" s="35"/>
    </row>
    <row r="28" spans="1:14" s="44" customFormat="1" ht="12" customHeight="1" x14ac:dyDescent="0.15">
      <c r="A28" s="42" t="s">
        <v>275</v>
      </c>
      <c r="B28" s="42" t="s">
        <v>55</v>
      </c>
      <c r="C28" s="41" t="s">
        <v>219</v>
      </c>
      <c r="D28" s="41" t="s">
        <v>13</v>
      </c>
      <c r="E28" s="45">
        <v>59.2</v>
      </c>
      <c r="F28" s="40"/>
      <c r="G28" s="41" t="s">
        <v>3</v>
      </c>
      <c r="H28" s="39">
        <v>7</v>
      </c>
      <c r="I28" s="110">
        <v>165</v>
      </c>
      <c r="J28" s="43" t="s">
        <v>31</v>
      </c>
      <c r="K28" s="37"/>
      <c r="L28" s="56"/>
      <c r="M28" s="36"/>
      <c r="N28" s="35"/>
    </row>
    <row r="29" spans="1:14" s="44" customFormat="1" ht="12" customHeight="1" x14ac:dyDescent="0.15">
      <c r="A29" s="42" t="s">
        <v>275</v>
      </c>
      <c r="B29" s="42" t="s">
        <v>55</v>
      </c>
      <c r="C29" s="41" t="s">
        <v>220</v>
      </c>
      <c r="D29" s="41" t="s">
        <v>13</v>
      </c>
      <c r="E29" s="45">
        <v>59.2</v>
      </c>
      <c r="F29" s="40"/>
      <c r="G29" s="41" t="s">
        <v>3</v>
      </c>
      <c r="H29" s="39">
        <v>7</v>
      </c>
      <c r="I29" s="110">
        <v>165</v>
      </c>
      <c r="J29" s="43" t="s">
        <v>31</v>
      </c>
      <c r="K29" s="37"/>
      <c r="L29" s="56"/>
      <c r="M29" s="36"/>
      <c r="N29" s="35"/>
    </row>
    <row r="30" spans="1:14" s="44" customFormat="1" ht="12" customHeight="1" x14ac:dyDescent="0.15">
      <c r="A30" s="42" t="s">
        <v>275</v>
      </c>
      <c r="B30" s="42" t="s">
        <v>55</v>
      </c>
      <c r="C30" s="41" t="s">
        <v>221</v>
      </c>
      <c r="D30" s="41" t="s">
        <v>13</v>
      </c>
      <c r="E30" s="45">
        <v>59.2</v>
      </c>
      <c r="F30" s="40"/>
      <c r="G30" s="41" t="s">
        <v>3</v>
      </c>
      <c r="H30" s="39">
        <v>7</v>
      </c>
      <c r="I30" s="110">
        <v>165</v>
      </c>
      <c r="J30" s="43" t="s">
        <v>31</v>
      </c>
      <c r="K30" s="37"/>
      <c r="L30" s="56"/>
      <c r="M30" s="36"/>
      <c r="N30" s="35"/>
    </row>
    <row r="31" spans="1:14" s="44" customFormat="1" ht="12" customHeight="1" x14ac:dyDescent="0.15">
      <c r="A31" s="42" t="s">
        <v>275</v>
      </c>
      <c r="B31" s="42" t="s">
        <v>55</v>
      </c>
      <c r="C31" s="41">
        <v>13</v>
      </c>
      <c r="D31" s="41" t="s">
        <v>32</v>
      </c>
      <c r="E31" s="45">
        <v>33.9</v>
      </c>
      <c r="F31" s="40"/>
      <c r="G31" s="41" t="s">
        <v>195</v>
      </c>
      <c r="H31" s="39">
        <v>9</v>
      </c>
      <c r="I31" s="110">
        <v>165</v>
      </c>
      <c r="J31" s="43" t="s">
        <v>39</v>
      </c>
      <c r="K31" s="37"/>
      <c r="L31" s="56"/>
      <c r="M31" s="36"/>
      <c r="N31" s="35"/>
    </row>
    <row r="32" spans="1:14" s="44" customFormat="1" ht="12" customHeight="1" x14ac:dyDescent="0.15">
      <c r="A32" s="42" t="s">
        <v>275</v>
      </c>
      <c r="B32" s="42" t="s">
        <v>55</v>
      </c>
      <c r="C32" s="41" t="s">
        <v>222</v>
      </c>
      <c r="D32" s="41" t="s">
        <v>34</v>
      </c>
      <c r="E32" s="45">
        <v>50.8</v>
      </c>
      <c r="F32" s="40"/>
      <c r="G32" s="41" t="s">
        <v>3</v>
      </c>
      <c r="H32" s="39">
        <v>6</v>
      </c>
      <c r="I32" s="38">
        <v>85</v>
      </c>
      <c r="J32" s="43" t="s">
        <v>38</v>
      </c>
      <c r="K32" s="37"/>
      <c r="L32" s="56"/>
      <c r="M32" s="36"/>
      <c r="N32" s="35"/>
    </row>
    <row r="33" spans="1:14" s="44" customFormat="1" ht="12" customHeight="1" x14ac:dyDescent="0.15">
      <c r="A33" s="42" t="s">
        <v>275</v>
      </c>
      <c r="B33" s="42" t="s">
        <v>55</v>
      </c>
      <c r="C33" s="41">
        <v>14</v>
      </c>
      <c r="D33" s="41" t="s">
        <v>17</v>
      </c>
      <c r="E33" s="45">
        <v>84.35</v>
      </c>
      <c r="F33" s="40"/>
      <c r="G33" s="41" t="s">
        <v>18</v>
      </c>
      <c r="H33" s="39">
        <v>5</v>
      </c>
      <c r="I33" s="113">
        <v>120</v>
      </c>
      <c r="J33" s="43" t="s">
        <v>39</v>
      </c>
      <c r="K33" s="37"/>
      <c r="L33" s="56"/>
      <c r="M33" s="36"/>
      <c r="N33" s="35"/>
    </row>
    <row r="34" spans="1:14" s="44" customFormat="1" ht="12" customHeight="1" x14ac:dyDescent="0.15">
      <c r="A34" s="42" t="s">
        <v>275</v>
      </c>
      <c r="B34" s="42" t="s">
        <v>55</v>
      </c>
      <c r="C34" s="41" t="s">
        <v>223</v>
      </c>
      <c r="D34" s="41" t="s">
        <v>17</v>
      </c>
      <c r="E34" s="45">
        <v>74</v>
      </c>
      <c r="F34" s="40"/>
      <c r="G34" s="41" t="s">
        <v>18</v>
      </c>
      <c r="H34" s="39">
        <v>5</v>
      </c>
      <c r="I34" s="113">
        <v>120</v>
      </c>
      <c r="J34" s="43" t="s">
        <v>39</v>
      </c>
      <c r="K34" s="37"/>
      <c r="L34" s="56"/>
      <c r="M34" s="36"/>
      <c r="N34" s="35"/>
    </row>
    <row r="35" spans="1:14" s="44" customFormat="1" ht="12" customHeight="1" x14ac:dyDescent="0.15">
      <c r="A35" s="42" t="s">
        <v>275</v>
      </c>
      <c r="B35" s="42" t="s">
        <v>55</v>
      </c>
      <c r="C35" s="41" t="s">
        <v>224</v>
      </c>
      <c r="D35" s="41" t="s">
        <v>197</v>
      </c>
      <c r="E35" s="45">
        <v>5.5</v>
      </c>
      <c r="F35" s="40"/>
      <c r="G35" s="41" t="s">
        <v>18</v>
      </c>
      <c r="H35" s="39">
        <v>2</v>
      </c>
      <c r="I35" s="113">
        <v>40</v>
      </c>
      <c r="J35" s="43" t="s">
        <v>19</v>
      </c>
      <c r="K35" s="37"/>
      <c r="L35" s="56"/>
      <c r="M35" s="36"/>
      <c r="N35" s="35"/>
    </row>
    <row r="36" spans="1:14" s="44" customFormat="1" ht="12" customHeight="1" x14ac:dyDescent="0.15">
      <c r="A36" s="42" t="s">
        <v>275</v>
      </c>
      <c r="B36" s="42" t="s">
        <v>55</v>
      </c>
      <c r="C36" s="41">
        <v>15</v>
      </c>
      <c r="D36" s="41" t="s">
        <v>13</v>
      </c>
      <c r="E36" s="45">
        <v>47.75</v>
      </c>
      <c r="F36" s="40"/>
      <c r="G36" s="41" t="s">
        <v>3</v>
      </c>
      <c r="H36" s="39">
        <v>7</v>
      </c>
      <c r="I36" s="110">
        <v>165</v>
      </c>
      <c r="J36" s="43" t="s">
        <v>31</v>
      </c>
      <c r="K36" s="37"/>
      <c r="L36" s="56"/>
      <c r="M36" s="36"/>
      <c r="N36" s="35"/>
    </row>
    <row r="37" spans="1:14" s="44" customFormat="1" ht="12" customHeight="1" x14ac:dyDescent="0.15">
      <c r="A37" s="42" t="s">
        <v>275</v>
      </c>
      <c r="B37" s="42" t="s">
        <v>55</v>
      </c>
      <c r="C37" s="41" t="s">
        <v>225</v>
      </c>
      <c r="D37" s="41" t="s">
        <v>13</v>
      </c>
      <c r="E37" s="45">
        <v>47.75</v>
      </c>
      <c r="F37" s="40"/>
      <c r="G37" s="41" t="s">
        <v>3</v>
      </c>
      <c r="H37" s="39">
        <v>7</v>
      </c>
      <c r="I37" s="110">
        <v>165</v>
      </c>
      <c r="J37" s="43" t="s">
        <v>31</v>
      </c>
      <c r="K37" s="37"/>
      <c r="L37" s="56"/>
      <c r="M37" s="36"/>
      <c r="N37" s="35"/>
    </row>
    <row r="38" spans="1:14" s="44" customFormat="1" ht="12" customHeight="1" x14ac:dyDescent="0.15">
      <c r="A38" s="42" t="s">
        <v>275</v>
      </c>
      <c r="B38" s="42" t="s">
        <v>55</v>
      </c>
      <c r="C38" s="41" t="s">
        <v>226</v>
      </c>
      <c r="D38" s="41" t="s">
        <v>13</v>
      </c>
      <c r="E38" s="45">
        <v>56.2</v>
      </c>
      <c r="F38" s="40"/>
      <c r="G38" s="41" t="s">
        <v>3</v>
      </c>
      <c r="H38" s="39">
        <v>7</v>
      </c>
      <c r="I38" s="110">
        <v>165</v>
      </c>
      <c r="J38" s="43" t="s">
        <v>31</v>
      </c>
      <c r="K38" s="37"/>
      <c r="L38" s="56"/>
      <c r="M38" s="36"/>
      <c r="N38" s="35"/>
    </row>
    <row r="39" spans="1:14" s="44" customFormat="1" ht="12" customHeight="1" x14ac:dyDescent="0.15">
      <c r="A39" s="42" t="s">
        <v>275</v>
      </c>
      <c r="B39" s="42" t="s">
        <v>55</v>
      </c>
      <c r="C39" s="41" t="s">
        <v>227</v>
      </c>
      <c r="D39" s="41" t="s">
        <v>13</v>
      </c>
      <c r="E39" s="45">
        <v>56.2</v>
      </c>
      <c r="F39" s="40"/>
      <c r="G39" s="41" t="s">
        <v>3</v>
      </c>
      <c r="H39" s="39">
        <v>7</v>
      </c>
      <c r="I39" s="110">
        <v>165</v>
      </c>
      <c r="J39" s="43" t="s">
        <v>31</v>
      </c>
      <c r="K39" s="37"/>
      <c r="L39" s="56"/>
      <c r="M39" s="36"/>
      <c r="N39" s="35"/>
    </row>
    <row r="40" spans="1:14" s="44" customFormat="1" ht="12" customHeight="1" x14ac:dyDescent="0.15">
      <c r="A40" s="42" t="s">
        <v>275</v>
      </c>
      <c r="B40" s="42" t="s">
        <v>55</v>
      </c>
      <c r="C40" s="41" t="s">
        <v>228</v>
      </c>
      <c r="D40" s="41" t="s">
        <v>13</v>
      </c>
      <c r="E40" s="45">
        <v>56.2</v>
      </c>
      <c r="F40" s="40"/>
      <c r="G40" s="41" t="s">
        <v>3</v>
      </c>
      <c r="H40" s="39">
        <v>7</v>
      </c>
      <c r="I40" s="110">
        <v>165</v>
      </c>
      <c r="J40" s="43" t="s">
        <v>31</v>
      </c>
      <c r="K40" s="37"/>
      <c r="L40" s="56"/>
      <c r="M40" s="36"/>
      <c r="N40" s="35"/>
    </row>
    <row r="41" spans="1:14" s="44" customFormat="1" ht="12" customHeight="1" x14ac:dyDescent="0.15">
      <c r="A41" s="42" t="s">
        <v>275</v>
      </c>
      <c r="B41" s="42" t="s">
        <v>55</v>
      </c>
      <c r="C41" s="41">
        <v>16</v>
      </c>
      <c r="D41" s="41" t="s">
        <v>5</v>
      </c>
      <c r="E41" s="45">
        <v>22.9</v>
      </c>
      <c r="F41" s="40"/>
      <c r="G41" s="41" t="s">
        <v>7</v>
      </c>
      <c r="H41" s="39">
        <v>6</v>
      </c>
      <c r="I41" s="38">
        <v>85</v>
      </c>
      <c r="J41" s="43" t="s">
        <v>38</v>
      </c>
      <c r="K41" s="37"/>
      <c r="L41" s="56"/>
      <c r="M41" s="36"/>
      <c r="N41" s="35"/>
    </row>
    <row r="42" spans="1:14" s="44" customFormat="1" ht="12" customHeight="1" x14ac:dyDescent="0.15">
      <c r="A42" s="42" t="s">
        <v>275</v>
      </c>
      <c r="B42" s="42" t="s">
        <v>55</v>
      </c>
      <c r="C42" s="41">
        <v>18</v>
      </c>
      <c r="D42" s="41" t="s">
        <v>5</v>
      </c>
      <c r="E42" s="45">
        <v>15</v>
      </c>
      <c r="F42" s="40"/>
      <c r="G42" s="41" t="s">
        <v>7</v>
      </c>
      <c r="H42" s="39">
        <v>6</v>
      </c>
      <c r="I42" s="38">
        <v>85</v>
      </c>
      <c r="J42" s="43" t="s">
        <v>38</v>
      </c>
      <c r="K42" s="37"/>
      <c r="L42" s="56"/>
      <c r="M42" s="36"/>
      <c r="N42" s="35"/>
    </row>
    <row r="43" spans="1:14" s="44" customFormat="1" ht="12" customHeight="1" x14ac:dyDescent="0.15">
      <c r="A43" s="42" t="s">
        <v>275</v>
      </c>
      <c r="B43" s="42" t="s">
        <v>55</v>
      </c>
      <c r="C43" s="41" t="s">
        <v>229</v>
      </c>
      <c r="D43" s="41" t="s">
        <v>5</v>
      </c>
      <c r="E43" s="45">
        <v>16.399999999999999</v>
      </c>
      <c r="F43" s="40"/>
      <c r="G43" s="41" t="s">
        <v>7</v>
      </c>
      <c r="H43" s="39">
        <v>6</v>
      </c>
      <c r="I43" s="38">
        <v>85</v>
      </c>
      <c r="J43" s="43" t="s">
        <v>38</v>
      </c>
      <c r="K43" s="37"/>
      <c r="L43" s="56"/>
      <c r="M43" s="36"/>
      <c r="N43" s="35"/>
    </row>
    <row r="44" spans="1:14" s="44" customFormat="1" ht="12" customHeight="1" x14ac:dyDescent="0.15">
      <c r="A44" s="42" t="s">
        <v>275</v>
      </c>
      <c r="B44" s="42" t="s">
        <v>55</v>
      </c>
      <c r="C44" s="41">
        <v>19</v>
      </c>
      <c r="D44" s="41" t="s">
        <v>5</v>
      </c>
      <c r="E44" s="45">
        <v>7</v>
      </c>
      <c r="F44" s="40"/>
      <c r="G44" s="41" t="s">
        <v>195</v>
      </c>
      <c r="H44" s="39">
        <v>6</v>
      </c>
      <c r="I44" s="38">
        <v>85</v>
      </c>
      <c r="J44" s="43" t="s">
        <v>38</v>
      </c>
      <c r="K44" s="37"/>
      <c r="L44" s="56"/>
      <c r="M44" s="36"/>
      <c r="N44" s="35"/>
    </row>
    <row r="45" spans="1:14" s="44" customFormat="1" ht="12" customHeight="1" x14ac:dyDescent="0.15">
      <c r="A45" s="42" t="s">
        <v>275</v>
      </c>
      <c r="B45" s="42" t="s">
        <v>55</v>
      </c>
      <c r="C45" s="41" t="s">
        <v>230</v>
      </c>
      <c r="D45" s="41" t="s">
        <v>198</v>
      </c>
      <c r="E45" s="45">
        <v>7.3</v>
      </c>
      <c r="F45" s="40"/>
      <c r="G45" s="41" t="s">
        <v>195</v>
      </c>
      <c r="H45" s="39">
        <v>8</v>
      </c>
      <c r="I45" s="110">
        <v>205</v>
      </c>
      <c r="J45" s="43" t="s">
        <v>20</v>
      </c>
      <c r="K45" s="37"/>
      <c r="L45" s="56"/>
      <c r="M45" s="36"/>
      <c r="N45" s="35"/>
    </row>
    <row r="46" spans="1:14" s="44" customFormat="1" ht="12" customHeight="1" x14ac:dyDescent="0.15">
      <c r="A46" s="42" t="s">
        <v>275</v>
      </c>
      <c r="B46" s="42" t="s">
        <v>55</v>
      </c>
      <c r="C46" s="41" t="s">
        <v>231</v>
      </c>
      <c r="D46" s="41" t="s">
        <v>32</v>
      </c>
      <c r="E46" s="45">
        <v>3.2</v>
      </c>
      <c r="F46" s="40"/>
      <c r="G46" s="41" t="s">
        <v>3</v>
      </c>
      <c r="H46" s="39">
        <v>9</v>
      </c>
      <c r="I46" s="110">
        <v>165</v>
      </c>
      <c r="J46" s="43" t="s">
        <v>39</v>
      </c>
      <c r="K46" s="37"/>
      <c r="L46" s="56"/>
      <c r="M46" s="36"/>
      <c r="N46" s="35"/>
    </row>
    <row r="47" spans="1:14" s="44" customFormat="1" ht="12" customHeight="1" x14ac:dyDescent="0.15">
      <c r="A47" s="42" t="s">
        <v>275</v>
      </c>
      <c r="B47" s="42" t="s">
        <v>55</v>
      </c>
      <c r="C47" s="41" t="s">
        <v>232</v>
      </c>
      <c r="D47" s="41" t="s">
        <v>198</v>
      </c>
      <c r="E47" s="45">
        <v>7.65</v>
      </c>
      <c r="F47" s="40"/>
      <c r="G47" s="41" t="s">
        <v>195</v>
      </c>
      <c r="H47" s="39">
        <v>8</v>
      </c>
      <c r="I47" s="110">
        <v>205</v>
      </c>
      <c r="J47" s="43" t="s">
        <v>20</v>
      </c>
      <c r="K47" s="37"/>
      <c r="L47" s="56"/>
      <c r="M47" s="36"/>
      <c r="N47" s="35"/>
    </row>
    <row r="48" spans="1:14" s="44" customFormat="1" ht="12" customHeight="1" x14ac:dyDescent="0.15">
      <c r="A48" s="42" t="s">
        <v>275</v>
      </c>
      <c r="B48" s="42" t="s">
        <v>55</v>
      </c>
      <c r="C48" s="41" t="s">
        <v>233</v>
      </c>
      <c r="D48" s="41" t="s">
        <v>198</v>
      </c>
      <c r="E48" s="45">
        <v>7.4</v>
      </c>
      <c r="F48" s="40"/>
      <c r="G48" s="41" t="s">
        <v>195</v>
      </c>
      <c r="H48" s="39">
        <v>8</v>
      </c>
      <c r="I48" s="110">
        <v>205</v>
      </c>
      <c r="J48" s="43" t="s">
        <v>20</v>
      </c>
      <c r="K48" s="37"/>
      <c r="L48" s="56"/>
      <c r="M48" s="36"/>
      <c r="N48" s="35"/>
    </row>
    <row r="49" spans="1:14" s="44" customFormat="1" ht="12" customHeight="1" x14ac:dyDescent="0.15">
      <c r="A49" s="42" t="s">
        <v>275</v>
      </c>
      <c r="B49" s="42" t="s">
        <v>55</v>
      </c>
      <c r="C49" s="41" t="s">
        <v>234</v>
      </c>
      <c r="D49" s="41" t="s">
        <v>198</v>
      </c>
      <c r="E49" s="45">
        <v>7.4</v>
      </c>
      <c r="F49" s="40"/>
      <c r="G49" s="41" t="s">
        <v>195</v>
      </c>
      <c r="H49" s="39">
        <v>8</v>
      </c>
      <c r="I49" s="110">
        <v>205</v>
      </c>
      <c r="J49" s="43" t="s">
        <v>20</v>
      </c>
      <c r="K49" s="37"/>
      <c r="L49" s="56"/>
      <c r="M49" s="36"/>
      <c r="N49" s="35"/>
    </row>
    <row r="50" spans="1:14" s="44" customFormat="1" ht="12" customHeight="1" x14ac:dyDescent="0.15">
      <c r="A50" s="42" t="s">
        <v>275</v>
      </c>
      <c r="B50" s="42" t="s">
        <v>55</v>
      </c>
      <c r="C50" s="41" t="s">
        <v>235</v>
      </c>
      <c r="D50" s="41" t="s">
        <v>198</v>
      </c>
      <c r="E50" s="45">
        <v>5.15</v>
      </c>
      <c r="F50" s="40"/>
      <c r="G50" s="41" t="s">
        <v>195</v>
      </c>
      <c r="H50" s="39">
        <v>8</v>
      </c>
      <c r="I50" s="110">
        <v>205</v>
      </c>
      <c r="J50" s="43" t="s">
        <v>20</v>
      </c>
      <c r="K50" s="37"/>
      <c r="L50" s="56"/>
      <c r="M50" s="36"/>
      <c r="N50" s="35"/>
    </row>
    <row r="51" spans="1:14" s="44" customFormat="1" ht="12" customHeight="1" x14ac:dyDescent="0.15">
      <c r="A51" s="42" t="s">
        <v>275</v>
      </c>
      <c r="B51" s="42" t="s">
        <v>55</v>
      </c>
      <c r="C51" s="41" t="s">
        <v>236</v>
      </c>
      <c r="D51" s="41" t="s">
        <v>198</v>
      </c>
      <c r="E51" s="45">
        <v>1.95</v>
      </c>
      <c r="F51" s="40"/>
      <c r="G51" s="41" t="s">
        <v>195</v>
      </c>
      <c r="H51" s="39">
        <v>8</v>
      </c>
      <c r="I51" s="110">
        <v>205</v>
      </c>
      <c r="J51" s="43" t="s">
        <v>20</v>
      </c>
      <c r="K51" s="37"/>
      <c r="L51" s="56"/>
      <c r="M51" s="36"/>
      <c r="N51" s="35"/>
    </row>
    <row r="52" spans="1:14" s="44" customFormat="1" ht="12" customHeight="1" x14ac:dyDescent="0.15">
      <c r="A52" s="42" t="s">
        <v>275</v>
      </c>
      <c r="B52" s="42" t="s">
        <v>55</v>
      </c>
      <c r="C52" s="41" t="s">
        <v>237</v>
      </c>
      <c r="D52" s="41" t="s">
        <v>198</v>
      </c>
      <c r="E52" s="45">
        <v>5.0999999999999996</v>
      </c>
      <c r="F52" s="40"/>
      <c r="G52" s="41" t="s">
        <v>195</v>
      </c>
      <c r="H52" s="39">
        <v>8</v>
      </c>
      <c r="I52" s="110">
        <v>205</v>
      </c>
      <c r="J52" s="43" t="s">
        <v>20</v>
      </c>
      <c r="K52" s="37"/>
      <c r="L52" s="56"/>
      <c r="M52" s="36"/>
      <c r="N52" s="35"/>
    </row>
    <row r="53" spans="1:14" s="44" customFormat="1" ht="12" customHeight="1" x14ac:dyDescent="0.15">
      <c r="A53" s="42" t="s">
        <v>275</v>
      </c>
      <c r="B53" s="42" t="s">
        <v>55</v>
      </c>
      <c r="C53" s="41" t="s">
        <v>238</v>
      </c>
      <c r="D53" s="41" t="s">
        <v>198</v>
      </c>
      <c r="E53" s="45">
        <v>9.6</v>
      </c>
      <c r="F53" s="40"/>
      <c r="G53" s="41" t="s">
        <v>195</v>
      </c>
      <c r="H53" s="39">
        <v>8</v>
      </c>
      <c r="I53" s="110">
        <v>205</v>
      </c>
      <c r="J53" s="43" t="s">
        <v>20</v>
      </c>
      <c r="K53" s="37"/>
      <c r="L53" s="56"/>
      <c r="M53" s="36"/>
      <c r="N53" s="35"/>
    </row>
    <row r="54" spans="1:14" s="44" customFormat="1" ht="12" customHeight="1" x14ac:dyDescent="0.15">
      <c r="A54" s="42" t="s">
        <v>275</v>
      </c>
      <c r="B54" s="42" t="s">
        <v>55</v>
      </c>
      <c r="C54" s="41">
        <v>2</v>
      </c>
      <c r="D54" s="41" t="s">
        <v>5</v>
      </c>
      <c r="E54" s="45">
        <v>9.3000000000000007</v>
      </c>
      <c r="F54" s="40"/>
      <c r="G54" s="41" t="s">
        <v>3</v>
      </c>
      <c r="H54" s="39">
        <v>6</v>
      </c>
      <c r="I54" s="38">
        <v>85</v>
      </c>
      <c r="J54" s="43" t="s">
        <v>38</v>
      </c>
      <c r="K54" s="37"/>
      <c r="L54" s="56"/>
      <c r="M54" s="36"/>
      <c r="N54" s="35"/>
    </row>
    <row r="55" spans="1:14" s="44" customFormat="1" ht="12" customHeight="1" x14ac:dyDescent="0.15">
      <c r="A55" s="42" t="s">
        <v>275</v>
      </c>
      <c r="B55" s="42" t="s">
        <v>55</v>
      </c>
      <c r="C55" s="41">
        <v>2</v>
      </c>
      <c r="D55" s="41" t="s">
        <v>199</v>
      </c>
      <c r="E55" s="45"/>
      <c r="F55" s="40" t="s">
        <v>196</v>
      </c>
      <c r="G55" s="41" t="s">
        <v>79</v>
      </c>
      <c r="H55" s="39"/>
      <c r="I55" s="38" t="s">
        <v>196</v>
      </c>
      <c r="J55" s="43"/>
      <c r="K55" s="37"/>
      <c r="L55" s="56"/>
      <c r="M55" s="36"/>
      <c r="N55" s="35"/>
    </row>
    <row r="56" spans="1:14" s="44" customFormat="1" ht="12" customHeight="1" x14ac:dyDescent="0.15">
      <c r="A56" s="42" t="s">
        <v>275</v>
      </c>
      <c r="B56" s="42" t="s">
        <v>55</v>
      </c>
      <c r="C56" s="41">
        <v>20</v>
      </c>
      <c r="D56" s="41" t="s">
        <v>13</v>
      </c>
      <c r="E56" s="45">
        <v>58.75</v>
      </c>
      <c r="F56" s="40"/>
      <c r="G56" s="41" t="s">
        <v>3</v>
      </c>
      <c r="H56" s="39">
        <v>7</v>
      </c>
      <c r="I56" s="110">
        <v>165</v>
      </c>
      <c r="J56" s="43" t="s">
        <v>31</v>
      </c>
      <c r="K56" s="37"/>
      <c r="L56" s="56"/>
      <c r="M56" s="36"/>
      <c r="N56" s="35"/>
    </row>
    <row r="57" spans="1:14" s="44" customFormat="1" ht="12" customHeight="1" x14ac:dyDescent="0.15">
      <c r="A57" s="42" t="s">
        <v>275</v>
      </c>
      <c r="B57" s="42" t="s">
        <v>55</v>
      </c>
      <c r="C57" s="41">
        <v>21</v>
      </c>
      <c r="D57" s="41" t="s">
        <v>13</v>
      </c>
      <c r="E57" s="45">
        <v>58.75</v>
      </c>
      <c r="F57" s="40"/>
      <c r="G57" s="41" t="s">
        <v>3</v>
      </c>
      <c r="H57" s="39">
        <v>7</v>
      </c>
      <c r="I57" s="110">
        <v>165</v>
      </c>
      <c r="J57" s="43" t="s">
        <v>31</v>
      </c>
      <c r="K57" s="37"/>
      <c r="L57" s="56"/>
      <c r="M57" s="36"/>
      <c r="N57" s="35"/>
    </row>
    <row r="58" spans="1:14" s="44" customFormat="1" ht="12" customHeight="1" x14ac:dyDescent="0.15">
      <c r="A58" s="42" t="s">
        <v>275</v>
      </c>
      <c r="B58" s="42" t="s">
        <v>55</v>
      </c>
      <c r="C58" s="41">
        <v>22</v>
      </c>
      <c r="D58" s="41" t="s">
        <v>5</v>
      </c>
      <c r="E58" s="45">
        <v>13.75</v>
      </c>
      <c r="F58" s="40"/>
      <c r="G58" s="41" t="s">
        <v>7</v>
      </c>
      <c r="H58" s="39">
        <v>6</v>
      </c>
      <c r="I58" s="38">
        <v>85</v>
      </c>
      <c r="J58" s="43" t="s">
        <v>38</v>
      </c>
      <c r="K58" s="37"/>
      <c r="L58" s="56"/>
      <c r="M58" s="36"/>
      <c r="N58" s="35"/>
    </row>
    <row r="59" spans="1:14" s="44" customFormat="1" ht="12" customHeight="1" x14ac:dyDescent="0.15">
      <c r="A59" s="42" t="s">
        <v>275</v>
      </c>
      <c r="B59" s="42" t="s">
        <v>55</v>
      </c>
      <c r="C59" s="41">
        <v>23</v>
      </c>
      <c r="D59" s="41" t="s">
        <v>34</v>
      </c>
      <c r="E59" s="45">
        <v>20</v>
      </c>
      <c r="F59" s="40"/>
      <c r="G59" s="41" t="s">
        <v>7</v>
      </c>
      <c r="H59" s="39">
        <v>6</v>
      </c>
      <c r="I59" s="38">
        <v>85</v>
      </c>
      <c r="J59" s="43" t="s">
        <v>38</v>
      </c>
      <c r="K59" s="37"/>
      <c r="L59" s="56"/>
      <c r="M59" s="36"/>
      <c r="N59" s="35"/>
    </row>
    <row r="60" spans="1:14" s="44" customFormat="1" ht="12" customHeight="1" x14ac:dyDescent="0.15">
      <c r="A60" s="42" t="s">
        <v>275</v>
      </c>
      <c r="B60" s="42" t="s">
        <v>55</v>
      </c>
      <c r="C60" s="41">
        <v>24</v>
      </c>
      <c r="D60" s="41" t="s">
        <v>200</v>
      </c>
      <c r="E60" s="45">
        <v>30.3</v>
      </c>
      <c r="F60" s="40"/>
      <c r="G60" s="41" t="s">
        <v>195</v>
      </c>
      <c r="H60" s="39">
        <v>8</v>
      </c>
      <c r="I60" s="110">
        <v>205</v>
      </c>
      <c r="J60" s="43" t="s">
        <v>20</v>
      </c>
      <c r="K60" s="37"/>
      <c r="L60" s="56"/>
      <c r="M60" s="36"/>
      <c r="N60" s="35"/>
    </row>
    <row r="61" spans="1:14" s="44" customFormat="1" ht="12" customHeight="1" x14ac:dyDescent="0.15">
      <c r="A61" s="42" t="s">
        <v>275</v>
      </c>
      <c r="B61" s="42" t="s">
        <v>55</v>
      </c>
      <c r="C61" s="41" t="s">
        <v>239</v>
      </c>
      <c r="D61" s="41" t="s">
        <v>200</v>
      </c>
      <c r="E61" s="45">
        <v>30.3</v>
      </c>
      <c r="F61" s="40"/>
      <c r="G61" s="41" t="s">
        <v>195</v>
      </c>
      <c r="H61" s="39">
        <v>8</v>
      </c>
      <c r="I61" s="110">
        <v>205</v>
      </c>
      <c r="J61" s="43" t="s">
        <v>20</v>
      </c>
      <c r="K61" s="37"/>
      <c r="L61" s="56"/>
      <c r="M61" s="36"/>
      <c r="N61" s="35"/>
    </row>
    <row r="62" spans="1:14" s="44" customFormat="1" ht="12" customHeight="1" x14ac:dyDescent="0.15">
      <c r="A62" s="42" t="s">
        <v>275</v>
      </c>
      <c r="B62" s="42" t="s">
        <v>55</v>
      </c>
      <c r="C62" s="41">
        <v>25</v>
      </c>
      <c r="D62" s="41" t="s">
        <v>201</v>
      </c>
      <c r="E62" s="45">
        <v>20</v>
      </c>
      <c r="F62" s="40"/>
      <c r="G62" s="41" t="s">
        <v>195</v>
      </c>
      <c r="H62" s="39">
        <v>8</v>
      </c>
      <c r="I62" s="110">
        <v>205</v>
      </c>
      <c r="J62" s="43" t="s">
        <v>20</v>
      </c>
      <c r="K62" s="37"/>
      <c r="L62" s="56"/>
      <c r="M62" s="36"/>
      <c r="N62" s="35"/>
    </row>
    <row r="63" spans="1:14" s="44" customFormat="1" ht="12" customHeight="1" x14ac:dyDescent="0.15">
      <c r="A63" s="42" t="s">
        <v>275</v>
      </c>
      <c r="B63" s="42" t="s">
        <v>55</v>
      </c>
      <c r="C63" s="41" t="s">
        <v>240</v>
      </c>
      <c r="D63" s="41" t="s">
        <v>201</v>
      </c>
      <c r="E63" s="45">
        <v>20</v>
      </c>
      <c r="F63" s="40"/>
      <c r="G63" s="41" t="s">
        <v>195</v>
      </c>
      <c r="H63" s="39">
        <v>8</v>
      </c>
      <c r="I63" s="110">
        <v>205</v>
      </c>
      <c r="J63" s="43" t="s">
        <v>20</v>
      </c>
      <c r="K63" s="37"/>
      <c r="L63" s="56"/>
      <c r="M63" s="36"/>
      <c r="N63" s="35"/>
    </row>
    <row r="64" spans="1:14" s="44" customFormat="1" ht="12" customHeight="1" x14ac:dyDescent="0.15">
      <c r="A64" s="42" t="s">
        <v>275</v>
      </c>
      <c r="B64" s="42" t="s">
        <v>55</v>
      </c>
      <c r="C64" s="41">
        <v>26</v>
      </c>
      <c r="D64" s="41" t="s">
        <v>17</v>
      </c>
      <c r="E64" s="45">
        <v>250</v>
      </c>
      <c r="F64" s="40"/>
      <c r="G64" s="41" t="s">
        <v>207</v>
      </c>
      <c r="H64" s="39">
        <v>5</v>
      </c>
      <c r="I64" s="113">
        <v>120</v>
      </c>
      <c r="J64" s="43" t="s">
        <v>39</v>
      </c>
      <c r="K64" s="37"/>
      <c r="L64" s="56"/>
      <c r="M64" s="36"/>
      <c r="N64" s="35"/>
    </row>
    <row r="65" spans="1:14" s="44" customFormat="1" ht="12" customHeight="1" x14ac:dyDescent="0.15">
      <c r="A65" s="42" t="s">
        <v>275</v>
      </c>
      <c r="B65" s="42" t="s">
        <v>55</v>
      </c>
      <c r="C65" s="41" t="s">
        <v>241</v>
      </c>
      <c r="D65" s="41" t="s">
        <v>197</v>
      </c>
      <c r="E65" s="45">
        <v>32.5</v>
      </c>
      <c r="F65" s="40"/>
      <c r="G65" s="41" t="s">
        <v>3</v>
      </c>
      <c r="H65" s="39">
        <v>2</v>
      </c>
      <c r="I65" s="113">
        <v>40</v>
      </c>
      <c r="J65" s="43" t="s">
        <v>19</v>
      </c>
      <c r="K65" s="37"/>
      <c r="L65" s="56"/>
      <c r="M65" s="36"/>
      <c r="N65" s="35"/>
    </row>
    <row r="66" spans="1:14" s="44" customFormat="1" ht="12" customHeight="1" x14ac:dyDescent="0.15">
      <c r="A66" s="42" t="s">
        <v>275</v>
      </c>
      <c r="B66" s="42" t="s">
        <v>55</v>
      </c>
      <c r="C66" s="41">
        <v>28</v>
      </c>
      <c r="D66" s="41" t="s">
        <v>202</v>
      </c>
      <c r="E66" s="45"/>
      <c r="F66" s="40">
        <v>29</v>
      </c>
      <c r="G66" s="41"/>
      <c r="H66" s="39"/>
      <c r="I66" s="38" t="s">
        <v>196</v>
      </c>
      <c r="J66" s="43"/>
      <c r="K66" s="37"/>
      <c r="L66" s="56"/>
      <c r="M66" s="36"/>
      <c r="N66" s="35"/>
    </row>
    <row r="67" spans="1:14" s="44" customFormat="1" ht="12" customHeight="1" x14ac:dyDescent="0.15">
      <c r="A67" s="42" t="s">
        <v>275</v>
      </c>
      <c r="B67" s="42" t="s">
        <v>55</v>
      </c>
      <c r="C67" s="41">
        <v>29</v>
      </c>
      <c r="D67" s="41" t="s">
        <v>2</v>
      </c>
      <c r="E67" s="45">
        <v>45.5</v>
      </c>
      <c r="F67" s="40"/>
      <c r="G67" s="41" t="s">
        <v>7</v>
      </c>
      <c r="H67" s="39">
        <v>4</v>
      </c>
      <c r="I67" s="110">
        <v>205</v>
      </c>
      <c r="J67" s="43" t="s">
        <v>39</v>
      </c>
      <c r="K67" s="37"/>
      <c r="L67" s="56"/>
      <c r="M67" s="36"/>
      <c r="N67" s="35"/>
    </row>
    <row r="68" spans="1:14" s="44" customFormat="1" ht="12" customHeight="1" x14ac:dyDescent="0.15">
      <c r="A68" s="42" t="s">
        <v>275</v>
      </c>
      <c r="B68" s="42" t="s">
        <v>55</v>
      </c>
      <c r="C68" s="41">
        <v>29</v>
      </c>
      <c r="D68" s="41" t="s">
        <v>2</v>
      </c>
      <c r="E68" s="45">
        <v>601.29999999999995</v>
      </c>
      <c r="F68" s="40"/>
      <c r="G68" s="41" t="s">
        <v>195</v>
      </c>
      <c r="H68" s="39">
        <v>4</v>
      </c>
      <c r="I68" s="110">
        <v>205</v>
      </c>
      <c r="J68" s="43" t="s">
        <v>39</v>
      </c>
      <c r="K68" s="37"/>
      <c r="L68" s="56"/>
      <c r="M68" s="36"/>
      <c r="N68" s="35"/>
    </row>
    <row r="69" spans="1:14" s="44" customFormat="1" ht="12" customHeight="1" x14ac:dyDescent="0.15">
      <c r="A69" s="42" t="s">
        <v>275</v>
      </c>
      <c r="B69" s="42" t="s">
        <v>55</v>
      </c>
      <c r="C69" s="41" t="s">
        <v>242</v>
      </c>
      <c r="D69" s="41" t="s">
        <v>2</v>
      </c>
      <c r="E69" s="45">
        <v>87.2</v>
      </c>
      <c r="F69" s="40"/>
      <c r="G69" s="41" t="s">
        <v>195</v>
      </c>
      <c r="H69" s="39">
        <v>4</v>
      </c>
      <c r="I69" s="110">
        <v>205</v>
      </c>
      <c r="J69" s="43" t="s">
        <v>39</v>
      </c>
      <c r="K69" s="37"/>
      <c r="L69" s="56"/>
      <c r="M69" s="36"/>
      <c r="N69" s="35"/>
    </row>
    <row r="70" spans="1:14" s="44" customFormat="1" ht="12" customHeight="1" x14ac:dyDescent="0.15">
      <c r="A70" s="42" t="s">
        <v>275</v>
      </c>
      <c r="B70" s="42" t="s">
        <v>55</v>
      </c>
      <c r="C70" s="41" t="s">
        <v>243</v>
      </c>
      <c r="D70" s="41" t="s">
        <v>2</v>
      </c>
      <c r="E70" s="45">
        <v>22.8</v>
      </c>
      <c r="F70" s="40"/>
      <c r="G70" s="41" t="s">
        <v>7</v>
      </c>
      <c r="H70" s="39">
        <v>4</v>
      </c>
      <c r="I70" s="110">
        <v>205</v>
      </c>
      <c r="J70" s="43" t="s">
        <v>39</v>
      </c>
      <c r="K70" s="37"/>
      <c r="L70" s="56"/>
      <c r="M70" s="36"/>
      <c r="N70" s="35"/>
    </row>
    <row r="71" spans="1:14" s="44" customFormat="1" ht="12" customHeight="1" x14ac:dyDescent="0.15">
      <c r="A71" s="42" t="s">
        <v>275</v>
      </c>
      <c r="B71" s="42" t="s">
        <v>55</v>
      </c>
      <c r="C71" s="41" t="s">
        <v>203</v>
      </c>
      <c r="D71" s="41" t="s">
        <v>204</v>
      </c>
      <c r="E71" s="45">
        <v>5.75</v>
      </c>
      <c r="F71" s="40"/>
      <c r="G71" s="41" t="s">
        <v>3</v>
      </c>
      <c r="H71" s="39">
        <v>6</v>
      </c>
      <c r="I71" s="38">
        <v>85</v>
      </c>
      <c r="J71" s="43" t="s">
        <v>38</v>
      </c>
      <c r="K71" s="37"/>
      <c r="L71" s="56"/>
      <c r="M71" s="36"/>
      <c r="N71" s="35"/>
    </row>
    <row r="72" spans="1:14" s="44" customFormat="1" ht="12" customHeight="1" x14ac:dyDescent="0.15">
      <c r="A72" s="42" t="s">
        <v>275</v>
      </c>
      <c r="B72" s="42" t="s">
        <v>55</v>
      </c>
      <c r="C72" s="41" t="s">
        <v>244</v>
      </c>
      <c r="D72" s="41" t="s">
        <v>205</v>
      </c>
      <c r="E72" s="45">
        <v>14</v>
      </c>
      <c r="F72" s="40"/>
      <c r="G72" s="41" t="s">
        <v>3</v>
      </c>
      <c r="H72" s="112">
        <v>7</v>
      </c>
      <c r="I72" s="38">
        <v>40</v>
      </c>
      <c r="J72" s="43" t="s">
        <v>39</v>
      </c>
      <c r="K72" s="37"/>
      <c r="L72" s="56"/>
      <c r="M72" s="36"/>
      <c r="N72" s="35"/>
    </row>
    <row r="73" spans="1:14" s="44" customFormat="1" ht="12" customHeight="1" x14ac:dyDescent="0.15">
      <c r="A73" s="42" t="s">
        <v>275</v>
      </c>
      <c r="B73" s="42" t="s">
        <v>55</v>
      </c>
      <c r="C73" s="41" t="s">
        <v>245</v>
      </c>
      <c r="D73" s="41" t="s">
        <v>206</v>
      </c>
      <c r="E73" s="45">
        <v>26.65</v>
      </c>
      <c r="F73" s="40"/>
      <c r="G73" s="41" t="s">
        <v>3</v>
      </c>
      <c r="H73" s="39">
        <v>4</v>
      </c>
      <c r="I73" s="110">
        <v>205</v>
      </c>
      <c r="J73" s="43" t="s">
        <v>39</v>
      </c>
      <c r="K73" s="37"/>
      <c r="L73" s="56"/>
      <c r="M73" s="36"/>
      <c r="N73" s="35"/>
    </row>
    <row r="74" spans="1:14" s="44" customFormat="1" ht="12" customHeight="1" x14ac:dyDescent="0.15">
      <c r="A74" s="42" t="s">
        <v>275</v>
      </c>
      <c r="B74" s="42" t="s">
        <v>55</v>
      </c>
      <c r="C74" s="41" t="s">
        <v>246</v>
      </c>
      <c r="D74" s="41" t="s">
        <v>5</v>
      </c>
      <c r="E74" s="45">
        <v>9.75</v>
      </c>
      <c r="F74" s="40"/>
      <c r="G74" s="41" t="s">
        <v>3</v>
      </c>
      <c r="H74" s="39">
        <v>6</v>
      </c>
      <c r="I74" s="38">
        <v>85</v>
      </c>
      <c r="J74" s="43" t="s">
        <v>38</v>
      </c>
      <c r="K74" s="37"/>
      <c r="L74" s="56"/>
      <c r="M74" s="36"/>
      <c r="N74" s="35"/>
    </row>
    <row r="75" spans="1:14" s="44" customFormat="1" ht="12" customHeight="1" x14ac:dyDescent="0.15">
      <c r="A75" s="42" t="s">
        <v>275</v>
      </c>
      <c r="B75" s="42" t="s">
        <v>55</v>
      </c>
      <c r="C75" s="41" t="s">
        <v>247</v>
      </c>
      <c r="D75" s="41" t="s">
        <v>197</v>
      </c>
      <c r="E75" s="45">
        <v>6</v>
      </c>
      <c r="F75" s="40"/>
      <c r="G75" s="41" t="s">
        <v>18</v>
      </c>
      <c r="H75" s="39">
        <v>2</v>
      </c>
      <c r="I75" s="113">
        <v>40</v>
      </c>
      <c r="J75" s="43" t="s">
        <v>19</v>
      </c>
      <c r="K75" s="37"/>
      <c r="L75" s="56"/>
      <c r="M75" s="36"/>
      <c r="N75" s="35"/>
    </row>
    <row r="76" spans="1:14" s="44" customFormat="1" ht="12" customHeight="1" x14ac:dyDescent="0.15">
      <c r="A76" s="42" t="s">
        <v>275</v>
      </c>
      <c r="B76" s="42" t="s">
        <v>55</v>
      </c>
      <c r="C76" s="41" t="s">
        <v>247</v>
      </c>
      <c r="D76" s="41" t="s">
        <v>5</v>
      </c>
      <c r="E76" s="45">
        <v>6</v>
      </c>
      <c r="F76" s="40"/>
      <c r="G76" s="41" t="s">
        <v>3</v>
      </c>
      <c r="H76" s="39">
        <v>6</v>
      </c>
      <c r="I76" s="38">
        <v>85</v>
      </c>
      <c r="J76" s="43" t="s">
        <v>38</v>
      </c>
      <c r="K76" s="37"/>
      <c r="L76" s="56"/>
      <c r="M76" s="36"/>
      <c r="N76" s="35"/>
    </row>
    <row r="77" spans="1:14" s="44" customFormat="1" ht="12" customHeight="1" x14ac:dyDescent="0.15">
      <c r="A77" s="42" t="s">
        <v>275</v>
      </c>
      <c r="B77" s="42" t="s">
        <v>55</v>
      </c>
      <c r="C77" s="41">
        <v>3</v>
      </c>
      <c r="D77" s="41" t="s">
        <v>198</v>
      </c>
      <c r="E77" s="45">
        <v>6.95</v>
      </c>
      <c r="F77" s="40"/>
      <c r="G77" s="41" t="s">
        <v>195</v>
      </c>
      <c r="H77" s="39">
        <v>8</v>
      </c>
      <c r="I77" s="110">
        <v>205</v>
      </c>
      <c r="J77" s="43" t="s">
        <v>20</v>
      </c>
      <c r="K77" s="37"/>
      <c r="L77" s="56"/>
      <c r="M77" s="36"/>
      <c r="N77" s="35"/>
    </row>
    <row r="78" spans="1:14" s="44" customFormat="1" ht="12" customHeight="1" x14ac:dyDescent="0.15">
      <c r="A78" s="42" t="s">
        <v>275</v>
      </c>
      <c r="B78" s="42" t="s">
        <v>55</v>
      </c>
      <c r="C78" s="41">
        <v>31</v>
      </c>
      <c r="D78" s="41" t="s">
        <v>5</v>
      </c>
      <c r="E78" s="45">
        <v>59.2</v>
      </c>
      <c r="F78" s="40"/>
      <c r="G78" s="41" t="s">
        <v>3</v>
      </c>
      <c r="H78" s="39">
        <v>6</v>
      </c>
      <c r="I78" s="38">
        <v>85</v>
      </c>
      <c r="J78" s="43" t="s">
        <v>38</v>
      </c>
      <c r="K78" s="37"/>
      <c r="L78" s="56"/>
      <c r="M78" s="36"/>
      <c r="N78" s="35"/>
    </row>
    <row r="79" spans="1:14" s="44" customFormat="1" ht="12" customHeight="1" x14ac:dyDescent="0.15">
      <c r="A79" s="42" t="s">
        <v>275</v>
      </c>
      <c r="B79" s="42" t="s">
        <v>55</v>
      </c>
      <c r="C79" s="41">
        <v>32</v>
      </c>
      <c r="D79" s="41" t="s">
        <v>5</v>
      </c>
      <c r="E79" s="45">
        <v>13.85</v>
      </c>
      <c r="F79" s="40"/>
      <c r="G79" s="41" t="s">
        <v>3</v>
      </c>
      <c r="H79" s="39">
        <v>6</v>
      </c>
      <c r="I79" s="38">
        <v>85</v>
      </c>
      <c r="J79" s="43" t="s">
        <v>38</v>
      </c>
      <c r="K79" s="37"/>
      <c r="L79" s="56"/>
      <c r="M79" s="36"/>
      <c r="N79" s="35"/>
    </row>
    <row r="80" spans="1:14" s="44" customFormat="1" ht="12" customHeight="1" x14ac:dyDescent="0.15">
      <c r="A80" s="42" t="s">
        <v>275</v>
      </c>
      <c r="B80" s="42" t="s">
        <v>55</v>
      </c>
      <c r="C80" s="41">
        <v>33</v>
      </c>
      <c r="D80" s="41" t="s">
        <v>204</v>
      </c>
      <c r="E80" s="45">
        <v>11.25</v>
      </c>
      <c r="F80" s="40"/>
      <c r="G80" s="41" t="s">
        <v>3</v>
      </c>
      <c r="H80" s="39">
        <v>6</v>
      </c>
      <c r="I80" s="38">
        <v>85</v>
      </c>
      <c r="J80" s="43" t="s">
        <v>38</v>
      </c>
      <c r="K80" s="37"/>
      <c r="L80" s="56"/>
      <c r="M80" s="36"/>
      <c r="N80" s="35"/>
    </row>
    <row r="81" spans="1:14" s="44" customFormat="1" ht="12" customHeight="1" x14ac:dyDescent="0.15">
      <c r="A81" s="42" t="s">
        <v>275</v>
      </c>
      <c r="B81" s="42" t="s">
        <v>55</v>
      </c>
      <c r="C81" s="41">
        <v>34</v>
      </c>
      <c r="D81" s="41" t="s">
        <v>198</v>
      </c>
      <c r="E81" s="45">
        <v>7.4</v>
      </c>
      <c r="F81" s="40"/>
      <c r="G81" s="41" t="s">
        <v>195</v>
      </c>
      <c r="H81" s="39">
        <v>8</v>
      </c>
      <c r="I81" s="110">
        <v>205</v>
      </c>
      <c r="J81" s="43" t="s">
        <v>20</v>
      </c>
      <c r="K81" s="37"/>
      <c r="L81" s="56"/>
      <c r="M81" s="36"/>
      <c r="N81" s="35"/>
    </row>
    <row r="82" spans="1:14" s="44" customFormat="1" ht="12" customHeight="1" x14ac:dyDescent="0.15">
      <c r="A82" s="42" t="s">
        <v>275</v>
      </c>
      <c r="B82" s="42" t="s">
        <v>55</v>
      </c>
      <c r="C82" s="41">
        <v>35</v>
      </c>
      <c r="D82" s="41" t="s">
        <v>198</v>
      </c>
      <c r="E82" s="45">
        <v>7.4</v>
      </c>
      <c r="F82" s="40"/>
      <c r="G82" s="41" t="s">
        <v>195</v>
      </c>
      <c r="H82" s="39">
        <v>8</v>
      </c>
      <c r="I82" s="110">
        <v>205</v>
      </c>
      <c r="J82" s="43" t="s">
        <v>20</v>
      </c>
      <c r="K82" s="37"/>
      <c r="L82" s="56"/>
      <c r="M82" s="36"/>
      <c r="N82" s="35"/>
    </row>
    <row r="83" spans="1:14" s="44" customFormat="1" ht="12" customHeight="1" x14ac:dyDescent="0.15">
      <c r="A83" s="42" t="s">
        <v>275</v>
      </c>
      <c r="B83" s="42" t="s">
        <v>55</v>
      </c>
      <c r="C83" s="41" t="s">
        <v>248</v>
      </c>
      <c r="D83" s="41" t="s">
        <v>19</v>
      </c>
      <c r="E83" s="45"/>
      <c r="F83" s="40" t="s">
        <v>196</v>
      </c>
      <c r="G83" s="41" t="s">
        <v>195</v>
      </c>
      <c r="H83" s="39"/>
      <c r="I83" s="38" t="s">
        <v>196</v>
      </c>
      <c r="J83" s="43"/>
      <c r="K83" s="37"/>
      <c r="L83" s="56"/>
      <c r="M83" s="36"/>
      <c r="N83" s="35"/>
    </row>
    <row r="84" spans="1:14" s="44" customFormat="1" ht="12" customHeight="1" x14ac:dyDescent="0.15">
      <c r="A84" s="42" t="s">
        <v>275</v>
      </c>
      <c r="B84" s="42" t="s">
        <v>55</v>
      </c>
      <c r="C84" s="41" t="s">
        <v>249</v>
      </c>
      <c r="D84" s="41" t="s">
        <v>188</v>
      </c>
      <c r="E84" s="45"/>
      <c r="F84" s="40" t="s">
        <v>196</v>
      </c>
      <c r="G84" s="41" t="s">
        <v>195</v>
      </c>
      <c r="H84" s="39"/>
      <c r="I84" s="38" t="s">
        <v>196</v>
      </c>
      <c r="J84" s="43"/>
      <c r="K84" s="37"/>
      <c r="L84" s="56"/>
      <c r="M84" s="36"/>
      <c r="N84" s="35"/>
    </row>
    <row r="85" spans="1:14" s="44" customFormat="1" ht="12" customHeight="1" x14ac:dyDescent="0.15">
      <c r="A85" s="42" t="s">
        <v>275</v>
      </c>
      <c r="B85" s="42" t="s">
        <v>55</v>
      </c>
      <c r="C85" s="41">
        <v>6</v>
      </c>
      <c r="D85" s="41" t="s">
        <v>201</v>
      </c>
      <c r="E85" s="45">
        <v>3.95</v>
      </c>
      <c r="F85" s="40"/>
      <c r="G85" s="41" t="s">
        <v>195</v>
      </c>
      <c r="H85" s="39">
        <v>8</v>
      </c>
      <c r="I85" s="110">
        <v>205</v>
      </c>
      <c r="J85" s="43" t="s">
        <v>20</v>
      </c>
      <c r="K85" s="37"/>
      <c r="L85" s="56"/>
      <c r="M85" s="36"/>
      <c r="N85" s="35"/>
    </row>
    <row r="86" spans="1:14" s="44" customFormat="1" ht="12" customHeight="1" x14ac:dyDescent="0.15">
      <c r="A86" s="42" t="s">
        <v>275</v>
      </c>
      <c r="B86" s="42" t="s">
        <v>55</v>
      </c>
      <c r="C86" s="41">
        <v>7</v>
      </c>
      <c r="D86" s="41" t="s">
        <v>5</v>
      </c>
      <c r="E86" s="45">
        <v>5.0999999999999996</v>
      </c>
      <c r="F86" s="40"/>
      <c r="G86" s="41" t="s">
        <v>3</v>
      </c>
      <c r="H86" s="39">
        <v>6</v>
      </c>
      <c r="I86" s="38">
        <v>85</v>
      </c>
      <c r="J86" s="43" t="s">
        <v>38</v>
      </c>
      <c r="K86" s="37"/>
      <c r="L86" s="56"/>
      <c r="M86" s="36"/>
      <c r="N86" s="35"/>
    </row>
    <row r="87" spans="1:14" s="44" customFormat="1" ht="12" customHeight="1" x14ac:dyDescent="0.15">
      <c r="A87" s="42" t="s">
        <v>275</v>
      </c>
      <c r="B87" s="42" t="s">
        <v>55</v>
      </c>
      <c r="C87" s="41">
        <v>8</v>
      </c>
      <c r="D87" s="41" t="s">
        <v>11</v>
      </c>
      <c r="E87" s="45">
        <v>3.2</v>
      </c>
      <c r="F87" s="40"/>
      <c r="G87" s="41" t="s">
        <v>212</v>
      </c>
      <c r="H87" s="39">
        <v>4</v>
      </c>
      <c r="I87" s="110">
        <v>205</v>
      </c>
      <c r="J87" s="43" t="s">
        <v>39</v>
      </c>
      <c r="K87" s="37"/>
      <c r="L87" s="56"/>
      <c r="M87" s="36"/>
      <c r="N87" s="35"/>
    </row>
    <row r="88" spans="1:14" s="44" customFormat="1" ht="12" customHeight="1" x14ac:dyDescent="0.15">
      <c r="A88" s="42" t="s">
        <v>275</v>
      </c>
      <c r="B88" s="42" t="s">
        <v>55</v>
      </c>
      <c r="C88" s="41">
        <v>9</v>
      </c>
      <c r="D88" s="41" t="s">
        <v>192</v>
      </c>
      <c r="E88" s="45">
        <v>2</v>
      </c>
      <c r="F88" s="40"/>
      <c r="G88" s="41" t="s">
        <v>195</v>
      </c>
      <c r="H88" s="114">
        <v>7</v>
      </c>
      <c r="I88" s="38">
        <v>85</v>
      </c>
      <c r="J88" s="43" t="s">
        <v>38</v>
      </c>
      <c r="K88" s="37"/>
      <c r="L88" s="56"/>
      <c r="M88" s="36"/>
      <c r="N88" s="35"/>
    </row>
    <row r="89" spans="1:14" s="44" customFormat="1" ht="12" customHeight="1" x14ac:dyDescent="0.15">
      <c r="A89" s="42" t="s">
        <v>275</v>
      </c>
      <c r="B89" s="42" t="s">
        <v>55</v>
      </c>
      <c r="C89" s="41" t="s">
        <v>250</v>
      </c>
      <c r="D89" s="41" t="s">
        <v>11</v>
      </c>
      <c r="E89" s="45">
        <v>3.5</v>
      </c>
      <c r="F89" s="40"/>
      <c r="G89" s="41" t="s">
        <v>7</v>
      </c>
      <c r="H89" s="39">
        <v>4</v>
      </c>
      <c r="I89" s="110">
        <v>205</v>
      </c>
      <c r="J89" s="43" t="s">
        <v>39</v>
      </c>
      <c r="K89" s="37"/>
      <c r="L89" s="56"/>
      <c r="M89" s="36"/>
      <c r="N89" s="35"/>
    </row>
    <row r="90" spans="1:14" s="44" customFormat="1" ht="12" customHeight="1" x14ac:dyDescent="0.15">
      <c r="A90" s="42" t="s">
        <v>275</v>
      </c>
      <c r="B90" s="42" t="s">
        <v>55</v>
      </c>
      <c r="C90" s="41" t="s">
        <v>208</v>
      </c>
      <c r="D90" s="41" t="s">
        <v>209</v>
      </c>
      <c r="E90" s="45">
        <v>4</v>
      </c>
      <c r="F90" s="40"/>
      <c r="G90" s="41" t="s">
        <v>195</v>
      </c>
      <c r="H90" s="39">
        <v>6</v>
      </c>
      <c r="I90" s="38">
        <v>85</v>
      </c>
      <c r="J90" s="43" t="s">
        <v>38</v>
      </c>
      <c r="K90" s="37"/>
      <c r="L90" s="56"/>
      <c r="M90" s="36"/>
      <c r="N90" s="35"/>
    </row>
    <row r="91" spans="1:14" s="44" customFormat="1" ht="12" customHeight="1" x14ac:dyDescent="0.15">
      <c r="A91" s="42" t="s">
        <v>275</v>
      </c>
      <c r="B91" s="42" t="s">
        <v>55</v>
      </c>
      <c r="C91" s="41" t="s">
        <v>210</v>
      </c>
      <c r="D91" s="41" t="s">
        <v>198</v>
      </c>
      <c r="E91" s="45">
        <v>6.1</v>
      </c>
      <c r="F91" s="40"/>
      <c r="G91" s="41" t="s">
        <v>195</v>
      </c>
      <c r="H91" s="39">
        <v>8</v>
      </c>
      <c r="I91" s="110">
        <v>205</v>
      </c>
      <c r="J91" s="43" t="s">
        <v>20</v>
      </c>
      <c r="K91" s="37"/>
      <c r="L91" s="56"/>
      <c r="M91" s="36"/>
      <c r="N91" s="35"/>
    </row>
    <row r="92" spans="1:14" s="44" customFormat="1" ht="12" customHeight="1" x14ac:dyDescent="0.15">
      <c r="A92" s="42" t="s">
        <v>275</v>
      </c>
      <c r="B92" s="42" t="s">
        <v>55</v>
      </c>
      <c r="C92" s="41" t="s">
        <v>211</v>
      </c>
      <c r="D92" s="41" t="s">
        <v>29</v>
      </c>
      <c r="E92" s="45">
        <v>21.7</v>
      </c>
      <c r="F92" s="40"/>
      <c r="G92" s="41" t="s">
        <v>195</v>
      </c>
      <c r="H92" s="39">
        <v>4</v>
      </c>
      <c r="I92" s="110">
        <v>205</v>
      </c>
      <c r="J92" s="43" t="s">
        <v>39</v>
      </c>
      <c r="K92" s="37"/>
      <c r="L92" s="56"/>
      <c r="M92" s="36"/>
      <c r="N92" s="35"/>
    </row>
    <row r="93" spans="1:14" s="44" customFormat="1" ht="12" customHeight="1" x14ac:dyDescent="0.15">
      <c r="A93" s="42" t="s">
        <v>275</v>
      </c>
      <c r="B93" s="42" t="s">
        <v>55</v>
      </c>
      <c r="C93" s="41">
        <v>36</v>
      </c>
      <c r="D93" s="41" t="s">
        <v>251</v>
      </c>
      <c r="E93" s="45">
        <v>95</v>
      </c>
      <c r="F93" s="40"/>
      <c r="G93" s="41" t="s">
        <v>252</v>
      </c>
      <c r="H93" s="39">
        <v>3</v>
      </c>
      <c r="I93" s="110">
        <v>205</v>
      </c>
      <c r="J93" s="43" t="s">
        <v>39</v>
      </c>
      <c r="K93" s="37"/>
      <c r="L93" s="56"/>
      <c r="M93" s="36"/>
      <c r="N93" s="35"/>
    </row>
    <row r="94" spans="1:14" s="44" customFormat="1" ht="12" customHeight="1" x14ac:dyDescent="0.15">
      <c r="A94" s="42" t="s">
        <v>276</v>
      </c>
      <c r="B94" s="42" t="s">
        <v>55</v>
      </c>
      <c r="C94" s="41" t="s">
        <v>253</v>
      </c>
      <c r="D94" s="41" t="s">
        <v>254</v>
      </c>
      <c r="E94" s="45">
        <v>49.5</v>
      </c>
      <c r="F94" s="40"/>
      <c r="G94" s="41" t="s">
        <v>7</v>
      </c>
      <c r="H94" s="39">
        <v>6</v>
      </c>
      <c r="I94" s="38">
        <v>85</v>
      </c>
      <c r="J94" s="43" t="s">
        <v>38</v>
      </c>
      <c r="K94" s="37"/>
      <c r="L94" s="56"/>
      <c r="M94" s="36"/>
      <c r="N94" s="35"/>
    </row>
    <row r="95" spans="1:14" s="44" customFormat="1" ht="12" customHeight="1" x14ac:dyDescent="0.15">
      <c r="A95" s="42" t="s">
        <v>276</v>
      </c>
      <c r="B95" s="42" t="s">
        <v>55</v>
      </c>
      <c r="C95" s="41" t="s">
        <v>255</v>
      </c>
      <c r="D95" s="41" t="s">
        <v>198</v>
      </c>
      <c r="E95" s="45">
        <v>3.15</v>
      </c>
      <c r="F95" s="40"/>
      <c r="G95" s="41" t="s">
        <v>195</v>
      </c>
      <c r="H95" s="39">
        <v>8</v>
      </c>
      <c r="I95" s="110">
        <v>205</v>
      </c>
      <c r="J95" s="43" t="s">
        <v>20</v>
      </c>
      <c r="K95" s="37"/>
      <c r="L95" s="56"/>
      <c r="M95" s="36"/>
      <c r="N95" s="35"/>
    </row>
    <row r="96" spans="1:14" s="44" customFormat="1" ht="12" customHeight="1" x14ac:dyDescent="0.15">
      <c r="A96" s="42" t="s">
        <v>276</v>
      </c>
      <c r="B96" s="42" t="s">
        <v>55</v>
      </c>
      <c r="C96" s="41" t="s">
        <v>78</v>
      </c>
      <c r="D96" s="41" t="s">
        <v>198</v>
      </c>
      <c r="E96" s="45">
        <v>11.5</v>
      </c>
      <c r="F96" s="40"/>
      <c r="G96" s="41" t="s">
        <v>195</v>
      </c>
      <c r="H96" s="39">
        <v>8</v>
      </c>
      <c r="I96" s="110">
        <v>205</v>
      </c>
      <c r="J96" s="43" t="s">
        <v>20</v>
      </c>
      <c r="K96" s="37"/>
      <c r="L96" s="56"/>
      <c r="M96" s="36"/>
      <c r="N96" s="35"/>
    </row>
    <row r="97" spans="1:14" s="44" customFormat="1" ht="12" customHeight="1" x14ac:dyDescent="0.15">
      <c r="A97" s="42" t="s">
        <v>276</v>
      </c>
      <c r="B97" s="42" t="s">
        <v>55</v>
      </c>
      <c r="C97" s="41" t="s">
        <v>256</v>
      </c>
      <c r="D97" s="41" t="s">
        <v>198</v>
      </c>
      <c r="E97" s="45">
        <v>7.4</v>
      </c>
      <c r="F97" s="40"/>
      <c r="G97" s="41" t="s">
        <v>195</v>
      </c>
      <c r="H97" s="39">
        <v>8</v>
      </c>
      <c r="I97" s="110">
        <v>205</v>
      </c>
      <c r="J97" s="43" t="s">
        <v>20</v>
      </c>
      <c r="K97" s="37"/>
      <c r="L97" s="56"/>
      <c r="M97" s="36"/>
      <c r="N97" s="35"/>
    </row>
    <row r="98" spans="1:14" s="44" customFormat="1" ht="12" customHeight="1" x14ac:dyDescent="0.15">
      <c r="A98" s="42" t="s">
        <v>276</v>
      </c>
      <c r="B98" s="42" t="s">
        <v>55</v>
      </c>
      <c r="C98" s="41" t="s">
        <v>75</v>
      </c>
      <c r="D98" s="41" t="s">
        <v>13</v>
      </c>
      <c r="E98" s="45">
        <v>48.7</v>
      </c>
      <c r="F98" s="40"/>
      <c r="G98" s="41" t="s">
        <v>3</v>
      </c>
      <c r="H98" s="39">
        <v>7</v>
      </c>
      <c r="I98" s="110">
        <v>165</v>
      </c>
      <c r="J98" s="43" t="s">
        <v>31</v>
      </c>
      <c r="K98" s="37"/>
      <c r="L98" s="56"/>
      <c r="M98" s="36"/>
      <c r="N98" s="35"/>
    </row>
    <row r="99" spans="1:14" s="44" customFormat="1" ht="12" customHeight="1" x14ac:dyDescent="0.15">
      <c r="A99" s="42" t="s">
        <v>276</v>
      </c>
      <c r="B99" s="42" t="s">
        <v>55</v>
      </c>
      <c r="C99" s="41" t="s">
        <v>76</v>
      </c>
      <c r="D99" s="41" t="s">
        <v>13</v>
      </c>
      <c r="E99" s="45">
        <v>48.7</v>
      </c>
      <c r="F99" s="40"/>
      <c r="G99" s="41" t="s">
        <v>3</v>
      </c>
      <c r="H99" s="39">
        <v>7</v>
      </c>
      <c r="I99" s="110">
        <v>165</v>
      </c>
      <c r="J99" s="43" t="s">
        <v>31</v>
      </c>
      <c r="K99" s="37"/>
      <c r="L99" s="56"/>
      <c r="M99" s="36"/>
      <c r="N99" s="35"/>
    </row>
    <row r="100" spans="1:14" s="44" customFormat="1" ht="12" customHeight="1" x14ac:dyDescent="0.15">
      <c r="A100" s="42" t="s">
        <v>276</v>
      </c>
      <c r="B100" s="42" t="s">
        <v>55</v>
      </c>
      <c r="C100" s="41" t="s">
        <v>77</v>
      </c>
      <c r="D100" s="41" t="s">
        <v>13</v>
      </c>
      <c r="E100" s="45">
        <v>48.7</v>
      </c>
      <c r="F100" s="40"/>
      <c r="G100" s="41" t="s">
        <v>3</v>
      </c>
      <c r="H100" s="39">
        <v>7</v>
      </c>
      <c r="I100" s="110">
        <v>165</v>
      </c>
      <c r="J100" s="43" t="s">
        <v>31</v>
      </c>
      <c r="K100" s="37"/>
      <c r="L100" s="56"/>
      <c r="M100" s="36"/>
      <c r="N100" s="35"/>
    </row>
    <row r="101" spans="1:14" s="44" customFormat="1" ht="12" customHeight="1" x14ac:dyDescent="0.15">
      <c r="A101" s="42" t="s">
        <v>276</v>
      </c>
      <c r="B101" s="42" t="s">
        <v>55</v>
      </c>
      <c r="C101" s="41" t="s">
        <v>70</v>
      </c>
      <c r="D101" s="41" t="s">
        <v>13</v>
      </c>
      <c r="E101" s="45">
        <v>48.7</v>
      </c>
      <c r="F101" s="40"/>
      <c r="G101" s="41" t="s">
        <v>3</v>
      </c>
      <c r="H101" s="39">
        <v>7</v>
      </c>
      <c r="I101" s="110">
        <v>165</v>
      </c>
      <c r="J101" s="43" t="s">
        <v>31</v>
      </c>
      <c r="K101" s="37"/>
      <c r="L101" s="56"/>
      <c r="M101" s="36"/>
      <c r="N101" s="35"/>
    </row>
    <row r="102" spans="1:14" s="44" customFormat="1" ht="12" customHeight="1" x14ac:dyDescent="0.15">
      <c r="A102" s="42" t="s">
        <v>276</v>
      </c>
      <c r="B102" s="42" t="s">
        <v>55</v>
      </c>
      <c r="C102" s="41" t="s">
        <v>71</v>
      </c>
      <c r="D102" s="41" t="s">
        <v>13</v>
      </c>
      <c r="E102" s="45">
        <v>46.15</v>
      </c>
      <c r="F102" s="40"/>
      <c r="G102" s="41" t="s">
        <v>3</v>
      </c>
      <c r="H102" s="39">
        <v>7</v>
      </c>
      <c r="I102" s="110">
        <v>165</v>
      </c>
      <c r="J102" s="43" t="s">
        <v>31</v>
      </c>
      <c r="K102" s="37"/>
      <c r="L102" s="56"/>
      <c r="M102" s="36"/>
      <c r="N102" s="35"/>
    </row>
    <row r="103" spans="1:14" s="44" customFormat="1" ht="12" customHeight="1" x14ac:dyDescent="0.15">
      <c r="A103" s="42" t="s">
        <v>276</v>
      </c>
      <c r="B103" s="42" t="s">
        <v>55</v>
      </c>
      <c r="C103" s="41" t="s">
        <v>69</v>
      </c>
      <c r="D103" s="41" t="s">
        <v>188</v>
      </c>
      <c r="E103" s="45"/>
      <c r="F103" s="40" t="s">
        <v>196</v>
      </c>
      <c r="G103" s="41" t="s">
        <v>30</v>
      </c>
      <c r="H103" s="39"/>
      <c r="I103" s="38" t="s">
        <v>196</v>
      </c>
      <c r="J103" s="43"/>
      <c r="K103" s="37"/>
      <c r="L103" s="56"/>
      <c r="M103" s="36"/>
      <c r="N103" s="35"/>
    </row>
    <row r="104" spans="1:14" s="44" customFormat="1" ht="12" customHeight="1" x14ac:dyDescent="0.15">
      <c r="A104" s="42" t="s">
        <v>276</v>
      </c>
      <c r="B104" s="42" t="s">
        <v>55</v>
      </c>
      <c r="C104" s="41" t="s">
        <v>72</v>
      </c>
      <c r="D104" s="41" t="s">
        <v>194</v>
      </c>
      <c r="E104" s="45"/>
      <c r="F104" s="40" t="s">
        <v>196</v>
      </c>
      <c r="G104" s="41" t="s">
        <v>3</v>
      </c>
      <c r="H104" s="39"/>
      <c r="I104" s="38" t="s">
        <v>196</v>
      </c>
      <c r="J104" s="43"/>
      <c r="K104" s="37"/>
      <c r="L104" s="56"/>
      <c r="M104" s="36"/>
      <c r="N104" s="35"/>
    </row>
    <row r="105" spans="1:14" s="44" customFormat="1" ht="12" customHeight="1" x14ac:dyDescent="0.15">
      <c r="A105" s="42" t="s">
        <v>276</v>
      </c>
      <c r="B105" s="42" t="s">
        <v>55</v>
      </c>
      <c r="C105" s="41" t="s">
        <v>73</v>
      </c>
      <c r="D105" s="41" t="s">
        <v>2</v>
      </c>
      <c r="E105" s="45">
        <v>70.8</v>
      </c>
      <c r="F105" s="40"/>
      <c r="G105" s="41" t="s">
        <v>3</v>
      </c>
      <c r="H105" s="39">
        <v>4</v>
      </c>
      <c r="I105" s="110">
        <v>205</v>
      </c>
      <c r="J105" s="43" t="s">
        <v>39</v>
      </c>
      <c r="K105" s="37"/>
      <c r="L105" s="56"/>
      <c r="M105" s="36"/>
      <c r="N105" s="35"/>
    </row>
    <row r="106" spans="1:14" s="44" customFormat="1" ht="12" customHeight="1" x14ac:dyDescent="0.15">
      <c r="A106" s="42" t="s">
        <v>276</v>
      </c>
      <c r="B106" s="42" t="s">
        <v>55</v>
      </c>
      <c r="C106" s="41" t="s">
        <v>74</v>
      </c>
      <c r="D106" s="41" t="s">
        <v>257</v>
      </c>
      <c r="E106" s="45">
        <v>137.4</v>
      </c>
      <c r="F106" s="40"/>
      <c r="G106" s="41" t="s">
        <v>3</v>
      </c>
      <c r="H106" s="39">
        <v>4</v>
      </c>
      <c r="I106" s="110">
        <v>205</v>
      </c>
      <c r="J106" s="43" t="s">
        <v>39</v>
      </c>
      <c r="K106" s="37"/>
      <c r="L106" s="56"/>
      <c r="M106" s="36"/>
      <c r="N106" s="35"/>
    </row>
    <row r="107" spans="1:14" s="44" customFormat="1" ht="12" customHeight="1" x14ac:dyDescent="0.15">
      <c r="A107" s="42" t="s">
        <v>276</v>
      </c>
      <c r="B107" s="42" t="s">
        <v>55</v>
      </c>
      <c r="C107" s="41" t="s">
        <v>258</v>
      </c>
      <c r="D107" s="41" t="s">
        <v>205</v>
      </c>
      <c r="E107" s="45">
        <v>6.75</v>
      </c>
      <c r="F107" s="40"/>
      <c r="G107" s="41" t="s">
        <v>3</v>
      </c>
      <c r="H107" s="112">
        <v>7</v>
      </c>
      <c r="I107" s="110">
        <v>40</v>
      </c>
      <c r="J107" s="43" t="s">
        <v>39</v>
      </c>
      <c r="K107" s="37"/>
      <c r="L107" s="56"/>
      <c r="M107" s="36"/>
      <c r="N107" s="35"/>
    </row>
    <row r="108" spans="1:14" s="44" customFormat="1" ht="12" customHeight="1" x14ac:dyDescent="0.15">
      <c r="A108" s="42" t="s">
        <v>276</v>
      </c>
      <c r="B108" s="42" t="s">
        <v>55</v>
      </c>
      <c r="C108" s="41" t="s">
        <v>259</v>
      </c>
      <c r="D108" s="41" t="s">
        <v>32</v>
      </c>
      <c r="E108" s="45">
        <v>8</v>
      </c>
      <c r="F108" s="40"/>
      <c r="G108" s="41" t="s">
        <v>3</v>
      </c>
      <c r="H108" s="39">
        <v>9</v>
      </c>
      <c r="I108" s="110">
        <v>165</v>
      </c>
      <c r="J108" s="43" t="s">
        <v>39</v>
      </c>
      <c r="K108" s="37"/>
      <c r="L108" s="56"/>
      <c r="M108" s="36"/>
      <c r="N108" s="35"/>
    </row>
    <row r="109" spans="1:14" s="44" customFormat="1" ht="12" customHeight="1" x14ac:dyDescent="0.15">
      <c r="A109" s="42" t="s">
        <v>276</v>
      </c>
      <c r="B109" s="42" t="s">
        <v>55</v>
      </c>
      <c r="C109" s="41" t="s">
        <v>260</v>
      </c>
      <c r="D109" s="41" t="s">
        <v>35</v>
      </c>
      <c r="E109" s="45">
        <v>16.399999999999999</v>
      </c>
      <c r="F109" s="40"/>
      <c r="G109" s="41" t="s">
        <v>3</v>
      </c>
      <c r="H109" s="39">
        <v>2</v>
      </c>
      <c r="I109" s="110">
        <v>40</v>
      </c>
      <c r="J109" s="43" t="s">
        <v>19</v>
      </c>
      <c r="K109" s="37"/>
      <c r="L109" s="56"/>
      <c r="M109" s="36"/>
      <c r="N109" s="35"/>
    </row>
    <row r="110" spans="1:14" s="44" customFormat="1" ht="12" customHeight="1" x14ac:dyDescent="0.15">
      <c r="A110" s="42" t="s">
        <v>276</v>
      </c>
      <c r="B110" s="42" t="s">
        <v>55</v>
      </c>
      <c r="C110" s="41" t="s">
        <v>261</v>
      </c>
      <c r="D110" s="41" t="s">
        <v>2</v>
      </c>
      <c r="E110" s="45">
        <v>26.5</v>
      </c>
      <c r="F110" s="40"/>
      <c r="G110" s="41" t="s">
        <v>3</v>
      </c>
      <c r="H110" s="39">
        <v>4</v>
      </c>
      <c r="I110" s="110">
        <v>205</v>
      </c>
      <c r="J110" s="43" t="s">
        <v>39</v>
      </c>
      <c r="K110" s="37"/>
      <c r="L110" s="56"/>
      <c r="M110" s="36"/>
      <c r="N110" s="35"/>
    </row>
    <row r="111" spans="1:14" s="44" customFormat="1" ht="12" customHeight="1" x14ac:dyDescent="0.15">
      <c r="A111" s="42" t="s">
        <v>276</v>
      </c>
      <c r="B111" s="42" t="s">
        <v>55</v>
      </c>
      <c r="C111" s="41" t="s">
        <v>262</v>
      </c>
      <c r="D111" s="41" t="s">
        <v>5</v>
      </c>
      <c r="E111" s="45">
        <v>10.65</v>
      </c>
      <c r="F111" s="40"/>
      <c r="G111" s="41" t="s">
        <v>3</v>
      </c>
      <c r="H111" s="39">
        <v>6</v>
      </c>
      <c r="I111" s="38">
        <v>85</v>
      </c>
      <c r="J111" s="43" t="s">
        <v>38</v>
      </c>
      <c r="K111" s="37"/>
      <c r="L111" s="56"/>
      <c r="M111" s="36"/>
      <c r="N111" s="35"/>
    </row>
    <row r="112" spans="1:14" s="44" customFormat="1" ht="12" customHeight="1" x14ac:dyDescent="0.15">
      <c r="A112" s="42" t="s">
        <v>276</v>
      </c>
      <c r="B112" s="42" t="s">
        <v>55</v>
      </c>
      <c r="C112" s="41" t="s">
        <v>263</v>
      </c>
      <c r="D112" s="41" t="s">
        <v>5</v>
      </c>
      <c r="E112" s="45">
        <v>20.6</v>
      </c>
      <c r="F112" s="40"/>
      <c r="G112" s="41" t="s">
        <v>7</v>
      </c>
      <c r="H112" s="39">
        <v>6</v>
      </c>
      <c r="I112" s="38">
        <v>85</v>
      </c>
      <c r="J112" s="43" t="s">
        <v>38</v>
      </c>
      <c r="K112" s="37"/>
      <c r="L112" s="56"/>
      <c r="M112" s="36"/>
      <c r="N112" s="35"/>
    </row>
    <row r="113" spans="1:14" s="44" customFormat="1" ht="12" customHeight="1" x14ac:dyDescent="0.15">
      <c r="A113" s="42" t="s">
        <v>276</v>
      </c>
      <c r="B113" s="42" t="s">
        <v>55</v>
      </c>
      <c r="C113" s="41" t="s">
        <v>264</v>
      </c>
      <c r="D113" s="41" t="s">
        <v>5</v>
      </c>
      <c r="E113" s="45">
        <v>10.4</v>
      </c>
      <c r="F113" s="40"/>
      <c r="G113" s="41" t="s">
        <v>7</v>
      </c>
      <c r="H113" s="39">
        <v>6</v>
      </c>
      <c r="I113" s="38">
        <v>85</v>
      </c>
      <c r="J113" s="43" t="s">
        <v>38</v>
      </c>
      <c r="K113" s="37"/>
      <c r="L113" s="56"/>
      <c r="M113" s="36"/>
      <c r="N113" s="35"/>
    </row>
    <row r="114" spans="1:14" s="44" customFormat="1" ht="12" customHeight="1" x14ac:dyDescent="0.15">
      <c r="A114" s="42" t="s">
        <v>276</v>
      </c>
      <c r="B114" s="42" t="s">
        <v>55</v>
      </c>
      <c r="C114" s="41" t="s">
        <v>265</v>
      </c>
      <c r="D114" s="41" t="s">
        <v>5</v>
      </c>
      <c r="E114" s="45">
        <v>10.4</v>
      </c>
      <c r="F114" s="40"/>
      <c r="G114" s="41" t="s">
        <v>7</v>
      </c>
      <c r="H114" s="39">
        <v>6</v>
      </c>
      <c r="I114" s="38">
        <v>85</v>
      </c>
      <c r="J114" s="43" t="s">
        <v>38</v>
      </c>
      <c r="K114" s="37"/>
      <c r="L114" s="56"/>
      <c r="M114" s="36"/>
      <c r="N114" s="35"/>
    </row>
    <row r="115" spans="1:14" s="44" customFormat="1" ht="12" customHeight="1" x14ac:dyDescent="0.15">
      <c r="A115" s="42" t="s">
        <v>276</v>
      </c>
      <c r="B115" s="42" t="s">
        <v>55</v>
      </c>
      <c r="C115" s="41" t="s">
        <v>266</v>
      </c>
      <c r="D115" s="41" t="s">
        <v>5</v>
      </c>
      <c r="E115" s="45">
        <v>21.9</v>
      </c>
      <c r="F115" s="40"/>
      <c r="G115" s="41" t="s">
        <v>7</v>
      </c>
      <c r="H115" s="39">
        <v>6</v>
      </c>
      <c r="I115" s="38">
        <v>85</v>
      </c>
      <c r="J115" s="43" t="s">
        <v>38</v>
      </c>
      <c r="K115" s="37"/>
      <c r="L115" s="56"/>
      <c r="M115" s="36"/>
      <c r="N115" s="35"/>
    </row>
    <row r="116" spans="1:14" s="44" customFormat="1" ht="12" customHeight="1" x14ac:dyDescent="0.15">
      <c r="A116" s="42" t="s">
        <v>276</v>
      </c>
      <c r="B116" s="42" t="s">
        <v>267</v>
      </c>
      <c r="C116" s="41" t="s">
        <v>268</v>
      </c>
      <c r="D116" s="41" t="s">
        <v>192</v>
      </c>
      <c r="E116" s="45">
        <v>49</v>
      </c>
      <c r="F116" s="40"/>
      <c r="G116" s="41" t="s">
        <v>7</v>
      </c>
      <c r="H116" s="114">
        <v>7</v>
      </c>
      <c r="I116" s="113">
        <v>85</v>
      </c>
      <c r="J116" s="43" t="s">
        <v>38</v>
      </c>
      <c r="K116" s="37"/>
      <c r="L116" s="56"/>
      <c r="M116" s="36"/>
      <c r="N116" s="35"/>
    </row>
    <row r="117" spans="1:14" s="44" customFormat="1" ht="12" customHeight="1" x14ac:dyDescent="0.15">
      <c r="A117" s="42" t="s">
        <v>276</v>
      </c>
      <c r="B117" s="42" t="s">
        <v>267</v>
      </c>
      <c r="C117" s="41" t="s">
        <v>1</v>
      </c>
      <c r="D117" s="41" t="s">
        <v>13</v>
      </c>
      <c r="E117" s="45">
        <v>48</v>
      </c>
      <c r="F117" s="40"/>
      <c r="G117" s="41" t="s">
        <v>3</v>
      </c>
      <c r="H117" s="39">
        <v>7</v>
      </c>
      <c r="I117" s="110">
        <v>165</v>
      </c>
      <c r="J117" s="43" t="s">
        <v>31</v>
      </c>
      <c r="K117" s="37"/>
      <c r="L117" s="56"/>
      <c r="M117" s="36"/>
      <c r="N117" s="35"/>
    </row>
    <row r="118" spans="1:14" s="44" customFormat="1" ht="12" customHeight="1" x14ac:dyDescent="0.15">
      <c r="A118" s="42" t="s">
        <v>276</v>
      </c>
      <c r="B118" s="42" t="s">
        <v>267</v>
      </c>
      <c r="C118" s="41" t="s">
        <v>4</v>
      </c>
      <c r="D118" s="41" t="s">
        <v>198</v>
      </c>
      <c r="E118" s="45">
        <v>4.2</v>
      </c>
      <c r="F118" s="40"/>
      <c r="G118" s="41" t="s">
        <v>195</v>
      </c>
      <c r="H118" s="39">
        <v>8</v>
      </c>
      <c r="I118" s="110">
        <v>205</v>
      </c>
      <c r="J118" s="43" t="s">
        <v>20</v>
      </c>
      <c r="K118" s="37"/>
      <c r="L118" s="56"/>
      <c r="M118" s="36"/>
      <c r="N118" s="35"/>
    </row>
    <row r="119" spans="1:14" s="44" customFormat="1" ht="12" customHeight="1" x14ac:dyDescent="0.15">
      <c r="A119" s="42" t="s">
        <v>276</v>
      </c>
      <c r="B119" s="42" t="s">
        <v>267</v>
      </c>
      <c r="C119" s="41" t="s">
        <v>6</v>
      </c>
      <c r="D119" s="41" t="s">
        <v>269</v>
      </c>
      <c r="E119" s="45">
        <v>9.1999999999999993</v>
      </c>
      <c r="F119" s="40"/>
      <c r="G119" s="41" t="s">
        <v>195</v>
      </c>
      <c r="H119" s="39">
        <v>8</v>
      </c>
      <c r="I119" s="110">
        <v>205</v>
      </c>
      <c r="J119" s="43" t="s">
        <v>20</v>
      </c>
      <c r="K119" s="37"/>
      <c r="L119" s="56"/>
      <c r="M119" s="36"/>
      <c r="N119" s="35"/>
    </row>
    <row r="120" spans="1:14" s="44" customFormat="1" ht="12" customHeight="1" x14ac:dyDescent="0.15">
      <c r="A120" s="42" t="s">
        <v>276</v>
      </c>
      <c r="B120" s="42" t="s">
        <v>267</v>
      </c>
      <c r="C120" s="41" t="s">
        <v>8</v>
      </c>
      <c r="D120" s="41" t="s">
        <v>13</v>
      </c>
      <c r="E120" s="45">
        <v>50.75</v>
      </c>
      <c r="F120" s="40"/>
      <c r="G120" s="41" t="s">
        <v>3</v>
      </c>
      <c r="H120" s="39">
        <v>7</v>
      </c>
      <c r="I120" s="110">
        <v>165</v>
      </c>
      <c r="J120" s="43" t="s">
        <v>31</v>
      </c>
      <c r="K120" s="37"/>
      <c r="L120" s="56"/>
      <c r="M120" s="36"/>
      <c r="N120" s="35"/>
    </row>
    <row r="121" spans="1:14" s="44" customFormat="1" ht="12" customHeight="1" x14ac:dyDescent="0.15">
      <c r="A121" s="42" t="s">
        <v>276</v>
      </c>
      <c r="B121" s="42" t="s">
        <v>267</v>
      </c>
      <c r="C121" s="41" t="s">
        <v>9</v>
      </c>
      <c r="D121" s="41" t="s">
        <v>13</v>
      </c>
      <c r="E121" s="45">
        <v>48.7</v>
      </c>
      <c r="F121" s="40"/>
      <c r="G121" s="41" t="s">
        <v>3</v>
      </c>
      <c r="H121" s="39">
        <v>7</v>
      </c>
      <c r="I121" s="110">
        <v>165</v>
      </c>
      <c r="J121" s="43" t="s">
        <v>31</v>
      </c>
      <c r="K121" s="37"/>
      <c r="L121" s="56"/>
      <c r="M121" s="36"/>
      <c r="N121" s="35"/>
    </row>
    <row r="122" spans="1:14" s="44" customFormat="1" ht="12" customHeight="1" x14ac:dyDescent="0.15">
      <c r="A122" s="42" t="s">
        <v>276</v>
      </c>
      <c r="B122" s="42" t="s">
        <v>267</v>
      </c>
      <c r="C122" s="41" t="s">
        <v>10</v>
      </c>
      <c r="D122" s="41" t="s">
        <v>13</v>
      </c>
      <c r="E122" s="45">
        <v>48.7</v>
      </c>
      <c r="F122" s="40"/>
      <c r="G122" s="41" t="s">
        <v>3</v>
      </c>
      <c r="H122" s="39">
        <v>7</v>
      </c>
      <c r="I122" s="110">
        <v>165</v>
      </c>
      <c r="J122" s="43" t="s">
        <v>31</v>
      </c>
      <c r="K122" s="37"/>
      <c r="L122" s="56"/>
      <c r="M122" s="36"/>
      <c r="N122" s="35"/>
    </row>
    <row r="123" spans="1:14" s="44" customFormat="1" ht="12" customHeight="1" x14ac:dyDescent="0.15">
      <c r="A123" s="42" t="s">
        <v>276</v>
      </c>
      <c r="B123" s="42" t="s">
        <v>267</v>
      </c>
      <c r="C123" s="41" t="s">
        <v>12</v>
      </c>
      <c r="D123" s="41" t="s">
        <v>13</v>
      </c>
      <c r="E123" s="45">
        <v>48.7</v>
      </c>
      <c r="F123" s="40"/>
      <c r="G123" s="41" t="s">
        <v>3</v>
      </c>
      <c r="H123" s="39">
        <v>7</v>
      </c>
      <c r="I123" s="110">
        <v>165</v>
      </c>
      <c r="J123" s="43" t="s">
        <v>31</v>
      </c>
      <c r="K123" s="37"/>
      <c r="L123" s="56"/>
      <c r="M123" s="36"/>
      <c r="N123" s="35"/>
    </row>
    <row r="124" spans="1:14" s="44" customFormat="1" ht="12" customHeight="1" x14ac:dyDescent="0.15">
      <c r="A124" s="42" t="s">
        <v>276</v>
      </c>
      <c r="B124" s="42" t="s">
        <v>267</v>
      </c>
      <c r="C124" s="41" t="s">
        <v>14</v>
      </c>
      <c r="D124" s="41" t="s">
        <v>13</v>
      </c>
      <c r="E124" s="45">
        <v>48.7</v>
      </c>
      <c r="F124" s="40"/>
      <c r="G124" s="41" t="s">
        <v>3</v>
      </c>
      <c r="H124" s="39">
        <v>7</v>
      </c>
      <c r="I124" s="110">
        <v>165</v>
      </c>
      <c r="J124" s="43" t="s">
        <v>31</v>
      </c>
      <c r="K124" s="37"/>
      <c r="L124" s="56"/>
      <c r="M124" s="36"/>
      <c r="N124" s="35"/>
    </row>
    <row r="125" spans="1:14" s="44" customFormat="1" ht="12" customHeight="1" x14ac:dyDescent="0.15">
      <c r="A125" s="42" t="s">
        <v>276</v>
      </c>
      <c r="B125" s="42" t="s">
        <v>267</v>
      </c>
      <c r="C125" s="41" t="s">
        <v>15</v>
      </c>
      <c r="D125" s="41" t="s">
        <v>13</v>
      </c>
      <c r="E125" s="45">
        <v>46.15</v>
      </c>
      <c r="F125" s="40"/>
      <c r="G125" s="41" t="s">
        <v>3</v>
      </c>
      <c r="H125" s="39">
        <v>7</v>
      </c>
      <c r="I125" s="110">
        <v>165</v>
      </c>
      <c r="J125" s="43" t="s">
        <v>31</v>
      </c>
      <c r="K125" s="37"/>
      <c r="L125" s="56"/>
      <c r="M125" s="36"/>
      <c r="N125" s="35"/>
    </row>
    <row r="126" spans="1:14" s="44" customFormat="1" ht="12" customHeight="1" x14ac:dyDescent="0.15">
      <c r="A126" s="42" t="s">
        <v>276</v>
      </c>
      <c r="B126" s="42" t="s">
        <v>267</v>
      </c>
      <c r="C126" s="41" t="s">
        <v>16</v>
      </c>
      <c r="D126" s="41" t="s">
        <v>188</v>
      </c>
      <c r="E126" s="45"/>
      <c r="F126" s="40" t="s">
        <v>196</v>
      </c>
      <c r="G126" s="41" t="s">
        <v>3</v>
      </c>
      <c r="H126" s="39"/>
      <c r="I126" s="38" t="s">
        <v>196</v>
      </c>
      <c r="J126" s="43"/>
      <c r="K126" s="37"/>
      <c r="L126" s="56"/>
      <c r="M126" s="36"/>
      <c r="N126" s="35"/>
    </row>
    <row r="127" spans="1:14" s="44" customFormat="1" ht="12" customHeight="1" x14ac:dyDescent="0.15">
      <c r="A127" s="42" t="s">
        <v>276</v>
      </c>
      <c r="B127" s="42" t="s">
        <v>267</v>
      </c>
      <c r="C127" s="41" t="s">
        <v>33</v>
      </c>
      <c r="D127" s="41" t="s">
        <v>2</v>
      </c>
      <c r="E127" s="45">
        <v>21.75</v>
      </c>
      <c r="F127" s="40"/>
      <c r="G127" s="41" t="s">
        <v>7</v>
      </c>
      <c r="H127" s="39">
        <v>4</v>
      </c>
      <c r="I127" s="110">
        <v>205</v>
      </c>
      <c r="J127" s="43" t="s">
        <v>39</v>
      </c>
      <c r="K127" s="37"/>
      <c r="L127" s="56"/>
      <c r="M127" s="36"/>
      <c r="N127" s="35"/>
    </row>
    <row r="128" spans="1:14" s="44" customFormat="1" ht="12" customHeight="1" x14ac:dyDescent="0.15">
      <c r="A128" s="42" t="s">
        <v>276</v>
      </c>
      <c r="B128" s="42" t="s">
        <v>267</v>
      </c>
      <c r="C128" s="41" t="s">
        <v>21</v>
      </c>
      <c r="D128" s="41" t="s">
        <v>5</v>
      </c>
      <c r="E128" s="45">
        <v>16</v>
      </c>
      <c r="F128" s="40"/>
      <c r="G128" s="41" t="s">
        <v>7</v>
      </c>
      <c r="H128" s="39">
        <v>6</v>
      </c>
      <c r="I128" s="38">
        <v>85</v>
      </c>
      <c r="J128" s="43" t="s">
        <v>38</v>
      </c>
      <c r="K128" s="37"/>
      <c r="L128" s="56"/>
      <c r="M128" s="36"/>
      <c r="N128" s="35"/>
    </row>
    <row r="129" spans="1:14" s="44" customFormat="1" ht="12" customHeight="1" x14ac:dyDescent="0.15">
      <c r="A129" s="42" t="s">
        <v>276</v>
      </c>
      <c r="B129" s="42" t="s">
        <v>267</v>
      </c>
      <c r="C129" s="41" t="s">
        <v>22</v>
      </c>
      <c r="D129" s="41" t="s">
        <v>5</v>
      </c>
      <c r="E129" s="45">
        <v>16</v>
      </c>
      <c r="F129" s="40"/>
      <c r="G129" s="41" t="s">
        <v>7</v>
      </c>
      <c r="H129" s="39">
        <v>6</v>
      </c>
      <c r="I129" s="38">
        <v>85</v>
      </c>
      <c r="J129" s="43" t="s">
        <v>38</v>
      </c>
      <c r="K129" s="37"/>
      <c r="L129" s="56"/>
      <c r="M129" s="36"/>
      <c r="N129" s="35"/>
    </row>
    <row r="130" spans="1:14" s="44" customFormat="1" ht="12" customHeight="1" x14ac:dyDescent="0.15">
      <c r="A130" s="42" t="s">
        <v>276</v>
      </c>
      <c r="B130" s="42" t="s">
        <v>267</v>
      </c>
      <c r="C130" s="41" t="s">
        <v>23</v>
      </c>
      <c r="D130" s="41" t="s">
        <v>5</v>
      </c>
      <c r="E130" s="45">
        <v>16</v>
      </c>
      <c r="F130" s="40"/>
      <c r="G130" s="41" t="s">
        <v>7</v>
      </c>
      <c r="H130" s="39">
        <v>6</v>
      </c>
      <c r="I130" s="38">
        <v>85</v>
      </c>
      <c r="J130" s="43" t="s">
        <v>38</v>
      </c>
      <c r="K130" s="37"/>
      <c r="L130" s="56"/>
      <c r="M130" s="36"/>
      <c r="N130" s="35"/>
    </row>
    <row r="131" spans="1:14" s="44" customFormat="1" ht="12" customHeight="1" x14ac:dyDescent="0.15">
      <c r="A131" s="42" t="s">
        <v>276</v>
      </c>
      <c r="B131" s="42" t="s">
        <v>267</v>
      </c>
      <c r="C131" s="41" t="s">
        <v>24</v>
      </c>
      <c r="D131" s="41" t="s">
        <v>188</v>
      </c>
      <c r="E131" s="45"/>
      <c r="F131" s="40" t="s">
        <v>196</v>
      </c>
      <c r="G131" s="41" t="s">
        <v>7</v>
      </c>
      <c r="H131" s="39"/>
      <c r="I131" s="38" t="s">
        <v>196</v>
      </c>
      <c r="J131" s="43"/>
      <c r="K131" s="37"/>
      <c r="L131" s="56"/>
      <c r="M131" s="36"/>
      <c r="N131" s="35"/>
    </row>
    <row r="132" spans="1:14" s="44" customFormat="1" ht="12" customHeight="1" x14ac:dyDescent="0.15">
      <c r="A132" s="42" t="s">
        <v>276</v>
      </c>
      <c r="B132" s="42" t="s">
        <v>267</v>
      </c>
      <c r="C132" s="41" t="s">
        <v>25</v>
      </c>
      <c r="D132" s="41" t="s">
        <v>2</v>
      </c>
      <c r="E132" s="45">
        <v>10.6</v>
      </c>
      <c r="F132" s="40"/>
      <c r="G132" s="41" t="s">
        <v>7</v>
      </c>
      <c r="H132" s="39">
        <v>4</v>
      </c>
      <c r="I132" s="110">
        <v>205</v>
      </c>
      <c r="J132" s="43" t="s">
        <v>39</v>
      </c>
      <c r="K132" s="37"/>
      <c r="L132" s="56"/>
      <c r="M132" s="36"/>
      <c r="N132" s="35"/>
    </row>
    <row r="133" spans="1:14" s="44" customFormat="1" ht="12" customHeight="1" x14ac:dyDescent="0.15">
      <c r="A133" s="42" t="s">
        <v>276</v>
      </c>
      <c r="B133" s="42" t="s">
        <v>267</v>
      </c>
      <c r="C133" s="41" t="s">
        <v>26</v>
      </c>
      <c r="D133" s="41" t="s">
        <v>198</v>
      </c>
      <c r="E133" s="45">
        <v>4.6500000000000004</v>
      </c>
      <c r="F133" s="40"/>
      <c r="G133" s="41" t="s">
        <v>195</v>
      </c>
      <c r="H133" s="39">
        <v>8</v>
      </c>
      <c r="I133" s="110">
        <v>205</v>
      </c>
      <c r="J133" s="43" t="s">
        <v>20</v>
      </c>
      <c r="K133" s="37"/>
      <c r="L133" s="56"/>
      <c r="M133" s="36"/>
      <c r="N133" s="35"/>
    </row>
    <row r="134" spans="1:14" s="44" customFormat="1" ht="12" customHeight="1" x14ac:dyDescent="0.15">
      <c r="A134" s="42" t="s">
        <v>276</v>
      </c>
      <c r="B134" s="42" t="s">
        <v>267</v>
      </c>
      <c r="C134" s="41" t="s">
        <v>27</v>
      </c>
      <c r="D134" s="41" t="s">
        <v>5</v>
      </c>
      <c r="E134" s="45">
        <v>10.3</v>
      </c>
      <c r="F134" s="40"/>
      <c r="G134" s="41" t="s">
        <v>3</v>
      </c>
      <c r="H134" s="39">
        <v>6</v>
      </c>
      <c r="I134" s="38">
        <v>85</v>
      </c>
      <c r="J134" s="43" t="s">
        <v>38</v>
      </c>
      <c r="K134" s="37"/>
      <c r="L134" s="56"/>
      <c r="M134" s="36"/>
      <c r="N134" s="35"/>
    </row>
    <row r="135" spans="1:14" s="44" customFormat="1" ht="12" customHeight="1" x14ac:dyDescent="0.15">
      <c r="A135" s="42" t="s">
        <v>276</v>
      </c>
      <c r="B135" s="42" t="s">
        <v>267</v>
      </c>
      <c r="C135" s="41" t="s">
        <v>28</v>
      </c>
      <c r="D135" s="41" t="s">
        <v>35</v>
      </c>
      <c r="E135" s="45"/>
      <c r="F135" s="40" t="s">
        <v>196</v>
      </c>
      <c r="G135" s="41" t="s">
        <v>3</v>
      </c>
      <c r="H135" s="39"/>
      <c r="I135" s="38" t="s">
        <v>196</v>
      </c>
      <c r="J135" s="43"/>
      <c r="K135" s="37"/>
      <c r="L135" s="56"/>
      <c r="M135" s="36"/>
      <c r="N135" s="35"/>
    </row>
    <row r="136" spans="1:14" ht="15" thickBot="1" x14ac:dyDescent="0.3"/>
    <row r="137" spans="1:14" ht="15.75" customHeight="1" thickBot="1" x14ac:dyDescent="0.3">
      <c r="E137" s="34">
        <f>SUM(E3:E135)</f>
        <v>4386.4499999999989</v>
      </c>
      <c r="J137" s="120" t="s">
        <v>54</v>
      </c>
      <c r="K137" s="121"/>
      <c r="L137" s="121"/>
      <c r="M137" s="121"/>
      <c r="N137" s="33">
        <f>SUM(N3:N135)</f>
        <v>0</v>
      </c>
    </row>
  </sheetData>
  <autoFilter ref="A2:N135" xr:uid="{00000000-0001-0000-0200-000000000000}"/>
  <mergeCells count="1">
    <mergeCell ref="J137:M137"/>
  </mergeCells>
  <phoneticPr fontId="31" type="noConversion"/>
  <pageMargins left="0.7" right="0.7" top="0.75" bottom="0.75" header="0.3" footer="0.3"/>
  <pageSetup paperSize="9" scale="64" fitToHeight="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CD5C-C687-42C6-B3DF-DCC62863351D}">
  <sheetPr>
    <tabColor rgb="FF00B050"/>
  </sheetPr>
  <dimension ref="A1:H82"/>
  <sheetViews>
    <sheetView view="pageBreakPreview" topLeftCell="A24" zoomScaleNormal="55" zoomScaleSheetLayoutView="100" workbookViewId="0">
      <selection activeCell="G55" sqref="G55"/>
    </sheetView>
  </sheetViews>
  <sheetFormatPr defaultColWidth="9.140625" defaultRowHeight="12.75" x14ac:dyDescent="0.2"/>
  <cols>
    <col min="1" max="1" width="64.85546875" style="62" customWidth="1"/>
    <col min="2" max="4" width="15.7109375" style="62" customWidth="1"/>
    <col min="5" max="5" width="25.28515625" style="62" customWidth="1"/>
    <col min="6" max="6" width="18.5703125" style="62" customWidth="1"/>
    <col min="7" max="7" width="9.28515625" style="62" customWidth="1"/>
    <col min="8" max="16384" width="9.140625" style="62"/>
  </cols>
  <sheetData>
    <row r="1" spans="1:8" x14ac:dyDescent="0.2">
      <c r="A1" s="61" t="s">
        <v>45</v>
      </c>
      <c r="B1" s="61"/>
      <c r="C1" s="61"/>
      <c r="D1" s="61"/>
      <c r="E1" s="61"/>
      <c r="F1" s="59"/>
      <c r="G1" s="59"/>
      <c r="H1" s="59"/>
    </row>
    <row r="2" spans="1:8" x14ac:dyDescent="0.2">
      <c r="A2" s="63"/>
      <c r="B2" s="63"/>
      <c r="C2" s="63"/>
      <c r="D2" s="63"/>
      <c r="E2" s="63"/>
      <c r="F2" s="59"/>
      <c r="G2" s="59"/>
      <c r="H2" s="59"/>
    </row>
    <row r="3" spans="1:8" x14ac:dyDescent="0.2">
      <c r="A3" s="59" t="s">
        <v>168</v>
      </c>
      <c r="B3" s="59"/>
      <c r="C3" s="59"/>
      <c r="D3" s="59"/>
      <c r="E3" s="59"/>
      <c r="F3" s="59"/>
      <c r="G3" s="64"/>
      <c r="H3" s="59"/>
    </row>
    <row r="4" spans="1:8" x14ac:dyDescent="0.2">
      <c r="A4" s="59" t="s">
        <v>169</v>
      </c>
      <c r="B4" s="59"/>
      <c r="C4" s="59"/>
      <c r="D4" s="59"/>
      <c r="E4" s="59"/>
      <c r="F4" s="59"/>
      <c r="G4" s="64"/>
      <c r="H4" s="59"/>
    </row>
    <row r="5" spans="1:8" x14ac:dyDescent="0.2">
      <c r="A5" s="65" t="s">
        <v>167</v>
      </c>
      <c r="B5" s="66" t="s">
        <v>124</v>
      </c>
      <c r="C5" s="66" t="s">
        <v>123</v>
      </c>
      <c r="D5" s="66" t="s">
        <v>122</v>
      </c>
      <c r="E5" s="67" t="s">
        <v>166</v>
      </c>
      <c r="F5" s="59"/>
      <c r="G5" s="64"/>
      <c r="H5" s="59"/>
    </row>
    <row r="6" spans="1:8" s="74" customFormat="1" x14ac:dyDescent="0.25">
      <c r="A6" s="68" t="s">
        <v>165</v>
      </c>
      <c r="B6" s="69">
        <v>0</v>
      </c>
      <c r="C6" s="70">
        <v>0</v>
      </c>
      <c r="D6" s="69">
        <v>0</v>
      </c>
      <c r="E6" s="71">
        <f t="shared" ref="E6:E22" si="0">SUM(B6:D6)</f>
        <v>0</v>
      </c>
      <c r="F6" s="72"/>
      <c r="G6" s="73"/>
      <c r="H6" s="72"/>
    </row>
    <row r="7" spans="1:8" s="74" customFormat="1" x14ac:dyDescent="0.25">
      <c r="A7" s="68" t="s">
        <v>164</v>
      </c>
      <c r="B7" s="69">
        <v>0</v>
      </c>
      <c r="C7" s="70">
        <v>0</v>
      </c>
      <c r="D7" s="69">
        <v>0</v>
      </c>
      <c r="E7" s="71">
        <f t="shared" si="0"/>
        <v>0</v>
      </c>
      <c r="F7" s="72"/>
      <c r="G7" s="73"/>
      <c r="H7" s="72"/>
    </row>
    <row r="8" spans="1:8" s="74" customFormat="1" x14ac:dyDescent="0.25">
      <c r="A8" s="68" t="s">
        <v>163</v>
      </c>
      <c r="B8" s="69">
        <v>0</v>
      </c>
      <c r="C8" s="70">
        <v>0</v>
      </c>
      <c r="D8" s="69">
        <v>0</v>
      </c>
      <c r="E8" s="71">
        <f t="shared" si="0"/>
        <v>0</v>
      </c>
      <c r="F8" s="72"/>
      <c r="G8" s="73"/>
      <c r="H8" s="72"/>
    </row>
    <row r="9" spans="1:8" s="74" customFormat="1" x14ac:dyDescent="0.25">
      <c r="A9" s="68" t="s">
        <v>162</v>
      </c>
      <c r="B9" s="69">
        <v>0</v>
      </c>
      <c r="C9" s="70">
        <v>0</v>
      </c>
      <c r="D9" s="69">
        <v>0</v>
      </c>
      <c r="E9" s="71">
        <f t="shared" si="0"/>
        <v>0</v>
      </c>
      <c r="F9" s="72"/>
      <c r="G9" s="73"/>
      <c r="H9" s="72"/>
    </row>
    <row r="10" spans="1:8" s="74" customFormat="1" x14ac:dyDescent="0.25">
      <c r="A10" s="68" t="s">
        <v>161</v>
      </c>
      <c r="B10" s="69">
        <v>0</v>
      </c>
      <c r="C10" s="70">
        <v>0</v>
      </c>
      <c r="D10" s="69">
        <v>0</v>
      </c>
      <c r="E10" s="71">
        <f t="shared" si="0"/>
        <v>0</v>
      </c>
      <c r="F10" s="72"/>
      <c r="G10" s="73"/>
      <c r="H10" s="72"/>
    </row>
    <row r="11" spans="1:8" s="74" customFormat="1" x14ac:dyDescent="0.25">
      <c r="A11" s="68" t="s">
        <v>160</v>
      </c>
      <c r="B11" s="69">
        <v>0</v>
      </c>
      <c r="C11" s="70">
        <v>0</v>
      </c>
      <c r="D11" s="69">
        <v>0</v>
      </c>
      <c r="E11" s="71">
        <f t="shared" si="0"/>
        <v>0</v>
      </c>
      <c r="F11" s="72"/>
      <c r="G11" s="73"/>
      <c r="H11" s="72"/>
    </row>
    <row r="12" spans="1:8" s="74" customFormat="1" x14ac:dyDescent="0.25">
      <c r="A12" s="68" t="s">
        <v>159</v>
      </c>
      <c r="B12" s="69">
        <v>0</v>
      </c>
      <c r="C12" s="70">
        <v>0</v>
      </c>
      <c r="D12" s="69">
        <v>0</v>
      </c>
      <c r="E12" s="71">
        <f t="shared" si="0"/>
        <v>0</v>
      </c>
      <c r="F12" s="72"/>
      <c r="G12" s="73"/>
      <c r="H12" s="72"/>
    </row>
    <row r="13" spans="1:8" s="74" customFormat="1" x14ac:dyDescent="0.25">
      <c r="A13" s="68" t="s">
        <v>158</v>
      </c>
      <c r="B13" s="69">
        <v>0</v>
      </c>
      <c r="C13" s="70">
        <v>0</v>
      </c>
      <c r="D13" s="69">
        <v>0</v>
      </c>
      <c r="E13" s="71">
        <f t="shared" si="0"/>
        <v>0</v>
      </c>
      <c r="F13" s="72"/>
      <c r="G13" s="73"/>
      <c r="H13" s="72"/>
    </row>
    <row r="14" spans="1:8" s="74" customFormat="1" x14ac:dyDescent="0.25">
      <c r="A14" s="68" t="s">
        <v>157</v>
      </c>
      <c r="B14" s="69">
        <v>0</v>
      </c>
      <c r="C14" s="70">
        <v>0</v>
      </c>
      <c r="D14" s="69">
        <v>0</v>
      </c>
      <c r="E14" s="71">
        <f t="shared" si="0"/>
        <v>0</v>
      </c>
      <c r="F14" s="72"/>
      <c r="G14" s="73"/>
      <c r="H14" s="72"/>
    </row>
    <row r="15" spans="1:8" s="74" customFormat="1" x14ac:dyDescent="0.25">
      <c r="A15" s="68" t="s">
        <v>156</v>
      </c>
      <c r="B15" s="69">
        <v>0</v>
      </c>
      <c r="C15" s="70">
        <v>0</v>
      </c>
      <c r="D15" s="69">
        <v>0</v>
      </c>
      <c r="E15" s="71">
        <f t="shared" si="0"/>
        <v>0</v>
      </c>
      <c r="F15" s="72"/>
      <c r="G15" s="73"/>
      <c r="H15" s="72"/>
    </row>
    <row r="16" spans="1:8" s="74" customFormat="1" x14ac:dyDescent="0.25">
      <c r="A16" s="68" t="s">
        <v>155</v>
      </c>
      <c r="B16" s="69">
        <v>0</v>
      </c>
      <c r="C16" s="70">
        <v>0</v>
      </c>
      <c r="D16" s="69">
        <v>0</v>
      </c>
      <c r="E16" s="71">
        <f t="shared" si="0"/>
        <v>0</v>
      </c>
      <c r="F16" s="72"/>
      <c r="G16" s="73"/>
      <c r="H16" s="72"/>
    </row>
    <row r="17" spans="1:8" s="74" customFormat="1" x14ac:dyDescent="0.25">
      <c r="A17" s="68" t="s">
        <v>154</v>
      </c>
      <c r="B17" s="69">
        <v>0</v>
      </c>
      <c r="C17" s="70">
        <v>0</v>
      </c>
      <c r="D17" s="69">
        <v>0</v>
      </c>
      <c r="E17" s="71">
        <f t="shared" si="0"/>
        <v>0</v>
      </c>
      <c r="F17" s="72"/>
      <c r="G17" s="73"/>
      <c r="H17" s="72"/>
    </row>
    <row r="18" spans="1:8" s="74" customFormat="1" x14ac:dyDescent="0.25">
      <c r="A18" s="68" t="s">
        <v>153</v>
      </c>
      <c r="B18" s="69">
        <v>0</v>
      </c>
      <c r="C18" s="70">
        <v>0</v>
      </c>
      <c r="D18" s="69">
        <v>0</v>
      </c>
      <c r="E18" s="71">
        <f t="shared" si="0"/>
        <v>0</v>
      </c>
      <c r="F18" s="72"/>
      <c r="G18" s="73"/>
      <c r="H18" s="72"/>
    </row>
    <row r="19" spans="1:8" s="74" customFormat="1" x14ac:dyDescent="0.25">
      <c r="A19" s="68" t="s">
        <v>152</v>
      </c>
      <c r="B19" s="69">
        <v>0</v>
      </c>
      <c r="C19" s="70">
        <v>0</v>
      </c>
      <c r="D19" s="69">
        <v>0</v>
      </c>
      <c r="E19" s="71">
        <f t="shared" si="0"/>
        <v>0</v>
      </c>
      <c r="F19" s="72"/>
      <c r="G19" s="73"/>
      <c r="H19" s="72"/>
    </row>
    <row r="20" spans="1:8" s="74" customFormat="1" x14ac:dyDescent="0.25">
      <c r="A20" s="68" t="s">
        <v>151</v>
      </c>
      <c r="B20" s="69">
        <v>0</v>
      </c>
      <c r="C20" s="70">
        <v>0</v>
      </c>
      <c r="D20" s="69">
        <v>0</v>
      </c>
      <c r="E20" s="71">
        <f t="shared" si="0"/>
        <v>0</v>
      </c>
      <c r="F20" s="72"/>
      <c r="G20" s="73"/>
      <c r="H20" s="72"/>
    </row>
    <row r="21" spans="1:8" s="74" customFormat="1" x14ac:dyDescent="0.25">
      <c r="A21" s="68" t="s">
        <v>150</v>
      </c>
      <c r="B21" s="69">
        <v>0</v>
      </c>
      <c r="C21" s="70">
        <v>0</v>
      </c>
      <c r="D21" s="69">
        <v>0</v>
      </c>
      <c r="E21" s="71">
        <f t="shared" si="0"/>
        <v>0</v>
      </c>
      <c r="F21" s="72"/>
      <c r="G21" s="73"/>
      <c r="H21" s="72"/>
    </row>
    <row r="22" spans="1:8" s="74" customFormat="1" ht="13.5" thickBot="1" x14ac:dyDescent="0.3">
      <c r="A22" s="68" t="s">
        <v>149</v>
      </c>
      <c r="B22" s="69">
        <v>0</v>
      </c>
      <c r="C22" s="70">
        <v>0</v>
      </c>
      <c r="D22" s="69">
        <v>0</v>
      </c>
      <c r="E22" s="75">
        <f t="shared" si="0"/>
        <v>0</v>
      </c>
      <c r="F22" s="72"/>
      <c r="G22" s="73"/>
      <c r="H22" s="72"/>
    </row>
    <row r="23" spans="1:8" ht="13.5" thickBot="1" x14ac:dyDescent="0.25">
      <c r="A23" s="76" t="s">
        <v>148</v>
      </c>
      <c r="B23" s="59"/>
      <c r="C23" s="59"/>
      <c r="D23" s="59"/>
      <c r="E23" s="77">
        <f>SUM(E6:E22)</f>
        <v>0</v>
      </c>
      <c r="F23" s="78" t="s">
        <v>87</v>
      </c>
      <c r="G23" s="79">
        <v>6</v>
      </c>
      <c r="H23" s="59"/>
    </row>
    <row r="24" spans="1:8" x14ac:dyDescent="0.2">
      <c r="A24" s="59"/>
      <c r="B24" s="59"/>
      <c r="C24" s="59"/>
      <c r="D24" s="59"/>
      <c r="E24" s="59"/>
      <c r="F24" s="78"/>
      <c r="G24" s="80"/>
      <c r="H24" s="59"/>
    </row>
    <row r="25" spans="1:8" x14ac:dyDescent="0.2">
      <c r="A25" s="65" t="s">
        <v>147</v>
      </c>
      <c r="B25" s="66" t="s">
        <v>124</v>
      </c>
      <c r="C25" s="66" t="s">
        <v>123</v>
      </c>
      <c r="D25" s="81" t="s">
        <v>122</v>
      </c>
      <c r="E25" s="67" t="s">
        <v>96</v>
      </c>
      <c r="F25" s="78"/>
      <c r="G25" s="80"/>
      <c r="H25" s="59"/>
    </row>
    <row r="26" spans="1:8" s="74" customFormat="1" x14ac:dyDescent="0.25">
      <c r="A26" s="68" t="s">
        <v>146</v>
      </c>
      <c r="B26" s="69">
        <v>0</v>
      </c>
      <c r="C26" s="70">
        <v>0</v>
      </c>
      <c r="D26" s="70">
        <v>0</v>
      </c>
      <c r="E26" s="71">
        <f>SUM(B26:D26)</f>
        <v>0</v>
      </c>
      <c r="F26" s="82"/>
      <c r="G26" s="83"/>
      <c r="H26" s="72"/>
    </row>
    <row r="27" spans="1:8" s="74" customFormat="1" ht="13.5" thickBot="1" x14ac:dyDescent="0.3">
      <c r="A27" s="68" t="s">
        <v>145</v>
      </c>
      <c r="B27" s="69">
        <v>0</v>
      </c>
      <c r="C27" s="70">
        <v>0</v>
      </c>
      <c r="D27" s="70">
        <v>0</v>
      </c>
      <c r="E27" s="75">
        <f>SUM(B27:D27)</f>
        <v>0</v>
      </c>
      <c r="F27" s="82"/>
      <c r="G27" s="83"/>
      <c r="H27" s="72"/>
    </row>
    <row r="28" spans="1:8" ht="13.5" thickBot="1" x14ac:dyDescent="0.25">
      <c r="A28" s="76" t="s">
        <v>144</v>
      </c>
      <c r="B28" s="59"/>
      <c r="C28" s="59"/>
      <c r="D28" s="59"/>
      <c r="E28" s="77">
        <f>SUM(E26:E27)</f>
        <v>0</v>
      </c>
      <c r="F28" s="78" t="s">
        <v>87</v>
      </c>
      <c r="G28" s="79">
        <v>2</v>
      </c>
      <c r="H28" s="59"/>
    </row>
    <row r="29" spans="1:8" x14ac:dyDescent="0.2">
      <c r="A29" s="59"/>
      <c r="B29" s="59"/>
      <c r="C29" s="59"/>
      <c r="D29" s="59"/>
      <c r="E29" s="59"/>
      <c r="F29" s="78"/>
      <c r="G29" s="80"/>
      <c r="H29" s="59"/>
    </row>
    <row r="30" spans="1:8" x14ac:dyDescent="0.2">
      <c r="A30" s="65" t="s">
        <v>143</v>
      </c>
      <c r="B30" s="66" t="s">
        <v>124</v>
      </c>
      <c r="C30" s="66" t="s">
        <v>123</v>
      </c>
      <c r="D30" s="66" t="s">
        <v>122</v>
      </c>
      <c r="E30" s="67" t="s">
        <v>96</v>
      </c>
      <c r="F30" s="78"/>
      <c r="G30" s="80"/>
      <c r="H30" s="59"/>
    </row>
    <row r="31" spans="1:8" s="74" customFormat="1" x14ac:dyDescent="0.25">
      <c r="A31" s="68" t="s">
        <v>142</v>
      </c>
      <c r="B31" s="69">
        <v>0</v>
      </c>
      <c r="C31" s="70">
        <v>0</v>
      </c>
      <c r="D31" s="70">
        <v>0</v>
      </c>
      <c r="E31" s="71">
        <f>SUM(B31:D31)</f>
        <v>0</v>
      </c>
      <c r="F31" s="82"/>
      <c r="G31" s="83"/>
      <c r="H31" s="72"/>
    </row>
    <row r="32" spans="1:8" ht="25.5" x14ac:dyDescent="0.2">
      <c r="A32" s="84" t="s">
        <v>141</v>
      </c>
      <c r="B32" s="66" t="s">
        <v>140</v>
      </c>
      <c r="C32" s="66" t="s">
        <v>139</v>
      </c>
      <c r="D32" s="66" t="s">
        <v>138</v>
      </c>
      <c r="E32" s="85"/>
      <c r="F32" s="78"/>
      <c r="G32" s="80"/>
      <c r="H32" s="59"/>
    </row>
    <row r="33" spans="1:8" s="74" customFormat="1" ht="13.5" thickBot="1" x14ac:dyDescent="0.3">
      <c r="A33" s="68" t="s">
        <v>137</v>
      </c>
      <c r="B33" s="69">
        <v>0</v>
      </c>
      <c r="C33" s="69">
        <v>0</v>
      </c>
      <c r="D33" s="69">
        <v>0</v>
      </c>
      <c r="E33" s="75">
        <f>SUM(B33:D33)</f>
        <v>0</v>
      </c>
      <c r="F33" s="82"/>
      <c r="G33" s="83"/>
      <c r="H33" s="72"/>
    </row>
    <row r="34" spans="1:8" ht="13.5" thickBot="1" x14ac:dyDescent="0.25">
      <c r="A34" s="76" t="s">
        <v>136</v>
      </c>
      <c r="B34" s="59"/>
      <c r="C34" s="59"/>
      <c r="D34" s="59"/>
      <c r="E34" s="77">
        <f>SUM(E31:E31,E33)</f>
        <v>0</v>
      </c>
      <c r="F34" s="78" t="s">
        <v>87</v>
      </c>
      <c r="G34" s="79">
        <v>2</v>
      </c>
      <c r="H34" s="59"/>
    </row>
    <row r="35" spans="1:8" x14ac:dyDescent="0.2">
      <c r="A35" s="59"/>
      <c r="B35" s="59"/>
      <c r="C35" s="59"/>
      <c r="D35" s="59"/>
      <c r="E35" s="59"/>
      <c r="F35" s="78"/>
      <c r="G35" s="80"/>
      <c r="H35" s="59"/>
    </row>
    <row r="36" spans="1:8" x14ac:dyDescent="0.2">
      <c r="A36" s="65" t="s">
        <v>135</v>
      </c>
      <c r="B36" s="66" t="s">
        <v>124</v>
      </c>
      <c r="C36" s="66" t="s">
        <v>123</v>
      </c>
      <c r="D36" s="81" t="s">
        <v>122</v>
      </c>
      <c r="E36" s="67" t="s">
        <v>96</v>
      </c>
      <c r="F36" s="78"/>
      <c r="G36" s="80"/>
      <c r="H36" s="59"/>
    </row>
    <row r="37" spans="1:8" s="74" customFormat="1" x14ac:dyDescent="0.25">
      <c r="A37" s="68" t="s">
        <v>134</v>
      </c>
      <c r="B37" s="69">
        <v>0</v>
      </c>
      <c r="C37" s="70">
        <v>0</v>
      </c>
      <c r="D37" s="70">
        <v>0</v>
      </c>
      <c r="E37" s="71">
        <f>SUM(B37:D37)</f>
        <v>0</v>
      </c>
      <c r="F37" s="82"/>
      <c r="G37" s="83"/>
      <c r="H37" s="72"/>
    </row>
    <row r="38" spans="1:8" s="74" customFormat="1" x14ac:dyDescent="0.25">
      <c r="A38" s="68" t="s">
        <v>133</v>
      </c>
      <c r="B38" s="69">
        <v>0</v>
      </c>
      <c r="C38" s="70">
        <v>0</v>
      </c>
      <c r="D38" s="70">
        <v>0</v>
      </c>
      <c r="E38" s="71">
        <f>SUM(B38:D38)</f>
        <v>0</v>
      </c>
      <c r="F38" s="82"/>
      <c r="G38" s="83"/>
      <c r="H38" s="72"/>
    </row>
    <row r="39" spans="1:8" s="74" customFormat="1" x14ac:dyDescent="0.25">
      <c r="A39" s="68" t="s">
        <v>132</v>
      </c>
      <c r="B39" s="69">
        <v>0</v>
      </c>
      <c r="C39" s="70">
        <v>0</v>
      </c>
      <c r="D39" s="70">
        <v>0</v>
      </c>
      <c r="E39" s="71">
        <f>SUM(B39:D39)</f>
        <v>0</v>
      </c>
      <c r="F39" s="82"/>
      <c r="G39" s="83"/>
      <c r="H39" s="72"/>
    </row>
    <row r="40" spans="1:8" s="74" customFormat="1" x14ac:dyDescent="0.25">
      <c r="A40" s="68" t="s">
        <v>131</v>
      </c>
      <c r="B40" s="69">
        <v>0</v>
      </c>
      <c r="C40" s="70">
        <v>0</v>
      </c>
      <c r="D40" s="70">
        <v>0</v>
      </c>
      <c r="E40" s="71">
        <f>SUM(B40:D40)</f>
        <v>0</v>
      </c>
      <c r="F40" s="82"/>
      <c r="G40" s="83"/>
      <c r="H40" s="72"/>
    </row>
    <row r="41" spans="1:8" s="74" customFormat="1" x14ac:dyDescent="0.25">
      <c r="A41" s="68" t="s">
        <v>130</v>
      </c>
      <c r="B41" s="69">
        <v>0</v>
      </c>
      <c r="C41" s="70">
        <v>0</v>
      </c>
      <c r="D41" s="70">
        <v>0</v>
      </c>
      <c r="E41" s="71">
        <f>SUM(B41:D41)</f>
        <v>0</v>
      </c>
      <c r="F41" s="82"/>
      <c r="G41" s="83"/>
      <c r="H41" s="72"/>
    </row>
    <row r="42" spans="1:8" x14ac:dyDescent="0.2">
      <c r="A42" s="86" t="s">
        <v>129</v>
      </c>
      <c r="B42" s="66" t="s">
        <v>94</v>
      </c>
      <c r="C42" s="66" t="s">
        <v>128</v>
      </c>
      <c r="D42" s="66" t="s">
        <v>92</v>
      </c>
      <c r="E42" s="85"/>
      <c r="F42" s="78"/>
      <c r="G42" s="80"/>
      <c r="H42" s="59"/>
    </row>
    <row r="43" spans="1:8" s="74" customFormat="1" ht="13.5" thickBot="1" x14ac:dyDescent="0.3">
      <c r="A43" s="87" t="s">
        <v>127</v>
      </c>
      <c r="B43" s="69">
        <v>0</v>
      </c>
      <c r="C43" s="69">
        <v>0</v>
      </c>
      <c r="D43" s="69">
        <v>0</v>
      </c>
      <c r="E43" s="75">
        <f>SUM(B43:D43)</f>
        <v>0</v>
      </c>
      <c r="F43" s="82"/>
      <c r="G43" s="83"/>
      <c r="H43" s="72"/>
    </row>
    <row r="44" spans="1:8" ht="13.5" thickBot="1" x14ac:dyDescent="0.25">
      <c r="A44" s="76" t="s">
        <v>126</v>
      </c>
      <c r="B44" s="60"/>
      <c r="C44" s="60"/>
      <c r="D44" s="60"/>
      <c r="E44" s="77">
        <f>SUM(E37:E41,E43)</f>
        <v>0</v>
      </c>
      <c r="F44" s="78" t="s">
        <v>87</v>
      </c>
      <c r="G44" s="79">
        <v>4</v>
      </c>
      <c r="H44" s="59"/>
    </row>
    <row r="45" spans="1:8" x14ac:dyDescent="0.2">
      <c r="A45" s="60"/>
      <c r="B45" s="60"/>
      <c r="C45" s="60"/>
      <c r="D45" s="60"/>
      <c r="E45" s="59"/>
      <c r="F45" s="78"/>
      <c r="G45" s="80"/>
      <c r="H45" s="59"/>
    </row>
    <row r="46" spans="1:8" x14ac:dyDescent="0.2">
      <c r="A46" s="85" t="s">
        <v>125</v>
      </c>
      <c r="B46" s="66" t="s">
        <v>124</v>
      </c>
      <c r="C46" s="66" t="s">
        <v>123</v>
      </c>
      <c r="D46" s="81" t="s">
        <v>122</v>
      </c>
      <c r="E46" s="67" t="s">
        <v>96</v>
      </c>
      <c r="F46" s="78"/>
      <c r="G46" s="80"/>
      <c r="H46" s="59"/>
    </row>
    <row r="47" spans="1:8" s="74" customFormat="1" ht="25.5" x14ac:dyDescent="0.25">
      <c r="A47" s="87" t="s">
        <v>121</v>
      </c>
      <c r="B47" s="69">
        <v>0</v>
      </c>
      <c r="C47" s="70">
        <v>0</v>
      </c>
      <c r="D47" s="70">
        <v>0</v>
      </c>
      <c r="E47" s="71">
        <f>SUM(B47:D47)</f>
        <v>0</v>
      </c>
      <c r="F47" s="82"/>
      <c r="G47" s="83"/>
      <c r="H47" s="72"/>
    </row>
    <row r="48" spans="1:8" s="74" customFormat="1" ht="26.25" thickBot="1" x14ac:dyDescent="0.3">
      <c r="A48" s="87" t="s">
        <v>120</v>
      </c>
      <c r="B48" s="69">
        <v>0</v>
      </c>
      <c r="C48" s="70">
        <v>0</v>
      </c>
      <c r="D48" s="70">
        <v>0</v>
      </c>
      <c r="E48" s="75">
        <f>SUM(B48:D48)</f>
        <v>0</v>
      </c>
      <c r="F48" s="82"/>
      <c r="G48" s="83"/>
      <c r="H48" s="72"/>
    </row>
    <row r="49" spans="1:8" ht="13.5" thickBot="1" x14ac:dyDescent="0.25">
      <c r="A49" s="76" t="s">
        <v>119</v>
      </c>
      <c r="B49" s="59"/>
      <c r="C49" s="59"/>
      <c r="D49" s="59"/>
      <c r="E49" s="77">
        <f>SUM(E47:E48)</f>
        <v>0</v>
      </c>
      <c r="F49" s="78" t="s">
        <v>87</v>
      </c>
      <c r="G49" s="79">
        <v>2</v>
      </c>
      <c r="H49" s="59"/>
    </row>
    <row r="50" spans="1:8" x14ac:dyDescent="0.2">
      <c r="A50" s="60"/>
      <c r="B50" s="60"/>
      <c r="C50" s="60"/>
      <c r="D50" s="60"/>
      <c r="E50" s="59"/>
      <c r="F50" s="78"/>
      <c r="G50" s="80"/>
      <c r="H50" s="59"/>
    </row>
    <row r="51" spans="1:8" ht="38.25" x14ac:dyDescent="0.2">
      <c r="A51" s="65" t="s">
        <v>118</v>
      </c>
      <c r="B51" s="88" t="s">
        <v>117</v>
      </c>
      <c r="C51" s="88" t="s">
        <v>116</v>
      </c>
      <c r="D51" s="88" t="s">
        <v>115</v>
      </c>
      <c r="E51" s="67" t="s">
        <v>96</v>
      </c>
      <c r="F51" s="78"/>
      <c r="G51" s="80"/>
      <c r="H51" s="59"/>
    </row>
    <row r="52" spans="1:8" s="74" customFormat="1" x14ac:dyDescent="0.25">
      <c r="A52" s="68" t="s">
        <v>114</v>
      </c>
      <c r="B52" s="69">
        <v>0</v>
      </c>
      <c r="C52" s="69">
        <v>0</v>
      </c>
      <c r="D52" s="69">
        <v>0</v>
      </c>
      <c r="E52" s="71">
        <f>SUM(B52:D52)</f>
        <v>0</v>
      </c>
      <c r="F52" s="82"/>
      <c r="G52" s="83"/>
      <c r="H52" s="72"/>
    </row>
    <row r="53" spans="1:8" s="74" customFormat="1" x14ac:dyDescent="0.25">
      <c r="A53" s="68" t="s">
        <v>113</v>
      </c>
      <c r="B53" s="69">
        <v>0</v>
      </c>
      <c r="C53" s="70">
        <v>0</v>
      </c>
      <c r="D53" s="70">
        <v>0</v>
      </c>
      <c r="E53" s="71">
        <f>SUM(B53:D53)</f>
        <v>0</v>
      </c>
      <c r="F53" s="82"/>
      <c r="G53" s="83"/>
      <c r="H53" s="72"/>
    </row>
    <row r="54" spans="1:8" s="74" customFormat="1" ht="13.5" thickBot="1" x14ac:dyDescent="0.3">
      <c r="A54" s="68" t="s">
        <v>112</v>
      </c>
      <c r="B54" s="69">
        <v>0</v>
      </c>
      <c r="C54" s="70">
        <v>0</v>
      </c>
      <c r="D54" s="70">
        <v>0</v>
      </c>
      <c r="E54" s="71">
        <f>SUM(B54:D54)</f>
        <v>0</v>
      </c>
      <c r="F54" s="82"/>
      <c r="G54" s="83"/>
      <c r="H54" s="72"/>
    </row>
    <row r="55" spans="1:8" ht="13.5" thickBot="1" x14ac:dyDescent="0.25">
      <c r="A55" s="76" t="s">
        <v>111</v>
      </c>
      <c r="B55" s="59"/>
      <c r="C55" s="59"/>
      <c r="D55" s="59"/>
      <c r="E55" s="77">
        <f>SUM(E52:E54)</f>
        <v>0</v>
      </c>
      <c r="F55" s="78" t="s">
        <v>87</v>
      </c>
      <c r="G55" s="79">
        <v>8</v>
      </c>
      <c r="H55" s="59"/>
    </row>
    <row r="56" spans="1:8" x14ac:dyDescent="0.2">
      <c r="A56" s="59"/>
      <c r="B56" s="59"/>
      <c r="C56" s="59"/>
      <c r="D56" s="59"/>
      <c r="E56" s="59"/>
      <c r="F56" s="78"/>
      <c r="G56" s="80"/>
      <c r="H56" s="59"/>
    </row>
    <row r="57" spans="1:8" ht="25.5" x14ac:dyDescent="0.2">
      <c r="A57" s="61" t="s">
        <v>110</v>
      </c>
      <c r="B57" s="85" t="s">
        <v>109</v>
      </c>
      <c r="C57" s="85" t="s">
        <v>108</v>
      </c>
      <c r="D57" s="85" t="s">
        <v>107</v>
      </c>
      <c r="E57" s="67" t="s">
        <v>96</v>
      </c>
      <c r="F57" s="78"/>
      <c r="G57" s="80"/>
      <c r="H57" s="59"/>
    </row>
    <row r="58" spans="1:8" s="74" customFormat="1" x14ac:dyDescent="0.25">
      <c r="A58" s="87" t="s">
        <v>106</v>
      </c>
      <c r="B58" s="69">
        <v>0</v>
      </c>
      <c r="C58" s="69">
        <v>0</v>
      </c>
      <c r="D58" s="69">
        <v>0</v>
      </c>
      <c r="E58" s="71">
        <f>SUM(B58:D58)</f>
        <v>0</v>
      </c>
      <c r="F58" s="82"/>
      <c r="G58" s="83"/>
      <c r="H58" s="72"/>
    </row>
    <row r="59" spans="1:8" s="74" customFormat="1" x14ac:dyDescent="0.25">
      <c r="A59" s="87" t="s">
        <v>105</v>
      </c>
      <c r="B59" s="69">
        <v>0</v>
      </c>
      <c r="C59" s="69">
        <v>0</v>
      </c>
      <c r="D59" s="69">
        <v>0</v>
      </c>
      <c r="E59" s="71">
        <f>SUM(B59:D59)</f>
        <v>0</v>
      </c>
      <c r="F59" s="82"/>
      <c r="G59" s="83"/>
      <c r="H59" s="72"/>
    </row>
    <row r="60" spans="1:8" s="74" customFormat="1" x14ac:dyDescent="0.25">
      <c r="A60" s="87" t="s">
        <v>104</v>
      </c>
      <c r="B60" s="69">
        <v>0</v>
      </c>
      <c r="C60" s="69">
        <v>0</v>
      </c>
      <c r="D60" s="69">
        <v>0</v>
      </c>
      <c r="E60" s="71">
        <f>SUM(B60:D60)</f>
        <v>0</v>
      </c>
      <c r="F60" s="82"/>
      <c r="G60" s="83"/>
      <c r="H60" s="72"/>
    </row>
    <row r="61" spans="1:8" s="74" customFormat="1" x14ac:dyDescent="0.25">
      <c r="A61" s="87" t="s">
        <v>103</v>
      </c>
      <c r="B61" s="69">
        <v>0</v>
      </c>
      <c r="C61" s="69">
        <v>0</v>
      </c>
      <c r="D61" s="69">
        <v>0</v>
      </c>
      <c r="E61" s="71">
        <f>SUM(B61:D61)</f>
        <v>0</v>
      </c>
      <c r="F61" s="82"/>
      <c r="G61" s="83"/>
      <c r="H61" s="72"/>
    </row>
    <row r="62" spans="1:8" s="74" customFormat="1" ht="13.5" thickBot="1" x14ac:dyDescent="0.3">
      <c r="A62" s="87" t="s">
        <v>102</v>
      </c>
      <c r="B62" s="69">
        <v>0</v>
      </c>
      <c r="C62" s="69">
        <v>0</v>
      </c>
      <c r="D62" s="69">
        <v>0</v>
      </c>
      <c r="E62" s="75">
        <f>SUM(B62:D62)</f>
        <v>0</v>
      </c>
      <c r="F62" s="82"/>
      <c r="G62" s="83"/>
      <c r="H62" s="72"/>
    </row>
    <row r="63" spans="1:8" ht="13.5" thickBot="1" x14ac:dyDescent="0.25">
      <c r="A63" s="76" t="s">
        <v>101</v>
      </c>
      <c r="B63" s="89"/>
      <c r="C63" s="89"/>
      <c r="D63" s="89"/>
      <c r="E63" s="77">
        <f>SUM(E58:E62)</f>
        <v>0</v>
      </c>
      <c r="F63" s="78" t="s">
        <v>87</v>
      </c>
      <c r="G63" s="79">
        <v>6</v>
      </c>
      <c r="H63" s="59"/>
    </row>
    <row r="64" spans="1:8" x14ac:dyDescent="0.2">
      <c r="A64" s="89"/>
      <c r="B64" s="89"/>
      <c r="C64" s="89"/>
      <c r="D64" s="89"/>
      <c r="E64" s="89"/>
      <c r="F64" s="78"/>
      <c r="G64" s="80"/>
      <c r="H64" s="59"/>
    </row>
    <row r="65" spans="1:8" x14ac:dyDescent="0.2">
      <c r="A65" s="85" t="s">
        <v>100</v>
      </c>
      <c r="B65" s="66" t="s">
        <v>99</v>
      </c>
      <c r="C65" s="85" t="s">
        <v>98</v>
      </c>
      <c r="D65" s="85" t="s">
        <v>97</v>
      </c>
      <c r="E65" s="67" t="s">
        <v>96</v>
      </c>
      <c r="F65" s="78"/>
      <c r="G65" s="80"/>
      <c r="H65" s="59"/>
    </row>
    <row r="66" spans="1:8" s="74" customFormat="1" x14ac:dyDescent="0.25">
      <c r="A66" s="87" t="s">
        <v>95</v>
      </c>
      <c r="B66" s="69">
        <v>0</v>
      </c>
      <c r="C66" s="69">
        <v>0</v>
      </c>
      <c r="D66" s="69">
        <v>0</v>
      </c>
      <c r="E66" s="71">
        <f>SUM(B66:D66)</f>
        <v>0</v>
      </c>
      <c r="F66" s="82"/>
      <c r="G66" s="83"/>
      <c r="H66" s="72"/>
    </row>
    <row r="67" spans="1:8" x14ac:dyDescent="0.2">
      <c r="A67" s="90"/>
      <c r="B67" s="66" t="s">
        <v>94</v>
      </c>
      <c r="C67" s="66" t="s">
        <v>93</v>
      </c>
      <c r="D67" s="85" t="s">
        <v>92</v>
      </c>
      <c r="E67" s="85"/>
      <c r="F67" s="78"/>
      <c r="G67" s="80"/>
      <c r="H67" s="59"/>
    </row>
    <row r="68" spans="1:8" s="74" customFormat="1" x14ac:dyDescent="0.25">
      <c r="A68" s="87" t="s">
        <v>91</v>
      </c>
      <c r="B68" s="69">
        <v>0</v>
      </c>
      <c r="C68" s="69">
        <v>0</v>
      </c>
      <c r="D68" s="69">
        <v>0</v>
      </c>
      <c r="E68" s="71">
        <f>SUM(B68:D68)</f>
        <v>0</v>
      </c>
      <c r="F68" s="82"/>
      <c r="G68" s="83"/>
      <c r="H68" s="72"/>
    </row>
    <row r="69" spans="1:8" s="74" customFormat="1" x14ac:dyDescent="0.25">
      <c r="A69" s="87" t="s">
        <v>90</v>
      </c>
      <c r="B69" s="69">
        <v>0</v>
      </c>
      <c r="C69" s="69">
        <v>0</v>
      </c>
      <c r="D69" s="69">
        <v>0</v>
      </c>
      <c r="E69" s="71">
        <f>SUM(B69:D69)</f>
        <v>0</v>
      </c>
      <c r="F69" s="82"/>
      <c r="G69" s="83"/>
      <c r="H69" s="72"/>
    </row>
    <row r="70" spans="1:8" s="74" customFormat="1" ht="13.5" thickBot="1" x14ac:dyDescent="0.3">
      <c r="A70" s="87" t="s">
        <v>89</v>
      </c>
      <c r="B70" s="69">
        <v>0</v>
      </c>
      <c r="C70" s="69">
        <v>0</v>
      </c>
      <c r="D70" s="69">
        <v>0</v>
      </c>
      <c r="E70" s="75">
        <f>SUM(B70:D70)</f>
        <v>0</v>
      </c>
      <c r="F70" s="82"/>
      <c r="G70" s="83"/>
      <c r="H70" s="72"/>
    </row>
    <row r="71" spans="1:8" ht="13.5" thickBot="1" x14ac:dyDescent="0.25">
      <c r="A71" s="76" t="s">
        <v>88</v>
      </c>
      <c r="B71" s="89"/>
      <c r="C71" s="89"/>
      <c r="D71" s="89"/>
      <c r="E71" s="77">
        <f>SUM(E66:E66,E68:E70)</f>
        <v>0</v>
      </c>
      <c r="F71" s="78" t="s">
        <v>87</v>
      </c>
      <c r="G71" s="79">
        <v>6</v>
      </c>
      <c r="H71" s="59"/>
    </row>
    <row r="72" spans="1:8" ht="13.5" thickBot="1" x14ac:dyDescent="0.25">
      <c r="A72" s="59"/>
      <c r="B72" s="59"/>
      <c r="C72" s="59"/>
      <c r="D72" s="59"/>
      <c r="E72" s="59"/>
      <c r="F72" s="78"/>
      <c r="G72" s="80"/>
      <c r="H72" s="59"/>
    </row>
    <row r="73" spans="1:8" ht="13.5" thickBot="1" x14ac:dyDescent="0.25">
      <c r="A73" s="59"/>
      <c r="B73" s="59"/>
      <c r="C73" s="127" t="s">
        <v>86</v>
      </c>
      <c r="D73" s="127"/>
      <c r="E73" s="127"/>
      <c r="F73" s="127"/>
      <c r="G73" s="91">
        <f>SUM(G23,G28,G34,G44,G49,G55,G63,G71)</f>
        <v>36</v>
      </c>
      <c r="H73" s="59"/>
    </row>
    <row r="74" spans="1:8" x14ac:dyDescent="0.2">
      <c r="A74" s="59"/>
      <c r="B74" s="59"/>
      <c r="C74" s="59"/>
      <c r="D74" s="59"/>
      <c r="E74" s="59"/>
      <c r="F74" s="59"/>
      <c r="G74" s="64"/>
      <c r="H74" s="59"/>
    </row>
    <row r="75" spans="1:8" x14ac:dyDescent="0.2">
      <c r="A75" s="92" t="s">
        <v>85</v>
      </c>
      <c r="B75" s="59"/>
      <c r="C75" s="59"/>
      <c r="D75" s="59"/>
      <c r="E75" s="59"/>
      <c r="F75" s="59"/>
      <c r="G75" s="64"/>
      <c r="H75" s="59"/>
    </row>
    <row r="76" spans="1:8" ht="39.75" customHeight="1" x14ac:dyDescent="0.2">
      <c r="A76" s="123" t="s">
        <v>84</v>
      </c>
      <c r="B76" s="124"/>
      <c r="C76" s="124"/>
      <c r="D76" s="124"/>
      <c r="E76" s="125"/>
      <c r="G76" s="64"/>
      <c r="H76" s="59"/>
    </row>
    <row r="77" spans="1:8" x14ac:dyDescent="0.2">
      <c r="A77" s="122" t="s">
        <v>83</v>
      </c>
      <c r="B77" s="122"/>
      <c r="C77" s="122"/>
      <c r="D77" s="122"/>
      <c r="E77" s="122"/>
      <c r="F77" s="59"/>
      <c r="G77" s="64"/>
      <c r="H77" s="59"/>
    </row>
    <row r="78" spans="1:8" x14ac:dyDescent="0.2">
      <c r="A78" s="93"/>
      <c r="B78" s="59"/>
      <c r="C78" s="59"/>
      <c r="D78" s="59"/>
      <c r="E78" s="59"/>
      <c r="F78" s="59"/>
      <c r="G78" s="64"/>
      <c r="H78" s="59"/>
    </row>
    <row r="79" spans="1:8" ht="37.5" customHeight="1" x14ac:dyDescent="0.2">
      <c r="A79" s="123" t="s">
        <v>82</v>
      </c>
      <c r="B79" s="124"/>
      <c r="C79" s="124"/>
      <c r="D79" s="124"/>
      <c r="E79" s="125"/>
      <c r="G79" s="64"/>
      <c r="H79" s="59"/>
    </row>
    <row r="80" spans="1:8" x14ac:dyDescent="0.2">
      <c r="A80" s="126" t="s">
        <v>81</v>
      </c>
      <c r="B80" s="126"/>
      <c r="C80" s="126"/>
      <c r="D80" s="126"/>
      <c r="E80" s="126"/>
      <c r="F80" s="59"/>
      <c r="G80" s="64"/>
      <c r="H80" s="59"/>
    </row>
    <row r="81" spans="1:8" x14ac:dyDescent="0.2">
      <c r="A81" s="59"/>
      <c r="B81" s="59"/>
      <c r="C81" s="59"/>
      <c r="D81" s="59"/>
      <c r="E81" s="59"/>
      <c r="F81" s="59"/>
      <c r="G81" s="64"/>
      <c r="H81" s="59"/>
    </row>
    <row r="82" spans="1:8" x14ac:dyDescent="0.2">
      <c r="A82" s="59"/>
      <c r="B82" s="59"/>
      <c r="C82" s="59"/>
      <c r="D82" s="59"/>
      <c r="E82" s="59"/>
      <c r="F82" s="59"/>
      <c r="G82" s="64"/>
      <c r="H82" s="59"/>
    </row>
  </sheetData>
  <mergeCells count="5">
    <mergeCell ref="A77:E77"/>
    <mergeCell ref="A79:E79"/>
    <mergeCell ref="A80:E80"/>
    <mergeCell ref="C73:F73"/>
    <mergeCell ref="A76:E76"/>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7" ma:contentTypeDescription="Een nieuw document maken." ma:contentTypeScope="" ma:versionID="a1fab8f994677f973e2a4aa4efa4c776">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a74ca79ba6a03652bdd35d8ba87b4f1b"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4187A-8480-4D7E-A46E-FFA1F8F6D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2b6c-e61f-4bce-b859-f21d47fe645a"/>
    <ds:schemaRef ds:uri="82e0b6db-396f-4f5a-9786-2ac5d5bd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97816F-053A-49A4-A7F1-A9BA818F07AB}">
  <ds:schemaRefs>
    <ds:schemaRef ds:uri="http://schemas.microsoft.com/sharepoint/v3/contenttype/forms"/>
  </ds:schemaRefs>
</ds:datastoreItem>
</file>

<file path=customXml/itemProps3.xml><?xml version="1.0" encoding="utf-8"?>
<ds:datastoreItem xmlns:ds="http://schemas.openxmlformats.org/officeDocument/2006/customXml" ds:itemID="{9349ECD2-1A02-41C8-8431-4B38E4F52D8F}">
  <ds:schemaRefs>
    <ds:schemaRef ds:uri="82e0b6db-396f-4f5a-9786-2ac5d5bde2e3"/>
    <ds:schemaRef ds:uri="http://www.w3.org/XML/1998/namespace"/>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9e382b6c-e61f-4bce-b859-f21d47fe645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Instructieblad</vt:lpstr>
      <vt:lpstr>Totaalblad</vt:lpstr>
      <vt:lpstr>1. Ruimtestaat</vt:lpstr>
      <vt:lpstr>4. Regiewerkzaamheden </vt:lpstr>
      <vt:lpstr>'1. Ruimtestaat'!Afdrukbereik</vt:lpstr>
      <vt:lpstr>'4. Regiewerkzaamheden '!Afdrukbereik</vt:lpstr>
      <vt:lpstr>'1. Ruimtestaat'!Afdruktitels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Wassink</dc:creator>
  <cp:keywords/>
  <dc:description/>
  <cp:lastModifiedBy>Key-Quality</cp:lastModifiedBy>
  <cp:revision/>
  <dcterms:created xsi:type="dcterms:W3CDTF">2023-08-30T13:30:17Z</dcterms:created>
  <dcterms:modified xsi:type="dcterms:W3CDTF">2025-08-07T06:08:15Z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