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7B0D0AB4-2CB7-40D3-AD80-C579EDF1A605}" xr6:coauthVersionLast="47" xr6:coauthVersionMax="47" xr10:uidLastSave="{00000000-0000-0000-0000-000000000000}"/>
  <bookViews>
    <workbookView xWindow="-120" yWindow="-120" windowWidth="28980" windowHeight="14760" xr2:uid="{00000000-000D-0000-FFFF-FFFF00000000}"/>
  </bookViews>
  <sheets>
    <sheet name="Staat van tarieven" sheetId="2" r:id="rId1"/>
  </sheets>
  <definedNames>
    <definedName name="_xlnm.Print_Area" localSheetId="0">'Staat van tarieven'!$A$1:$L$85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5" i="2" l="1"/>
  <c r="L55" i="2" s="1"/>
  <c r="C55" i="2"/>
  <c r="L13" i="2" l="1"/>
  <c r="F13" i="2"/>
  <c r="A52" i="2"/>
  <c r="C76" i="2"/>
  <c r="C75" i="2"/>
  <c r="C74" i="2"/>
  <c r="C70" i="2"/>
  <c r="C71" i="2"/>
  <c r="C72" i="2"/>
  <c r="C73" i="2"/>
  <c r="C69" i="2"/>
  <c r="C68" i="2"/>
  <c r="C67" i="2"/>
  <c r="C58" i="2"/>
  <c r="C59" i="2"/>
  <c r="C60" i="2"/>
  <c r="C61" i="2"/>
  <c r="C62" i="2"/>
  <c r="C63" i="2"/>
  <c r="C64" i="2"/>
  <c r="C65" i="2"/>
  <c r="C66" i="2"/>
  <c r="C77" i="2"/>
  <c r="B77" i="2"/>
  <c r="L77" i="2" s="1"/>
  <c r="B76" i="2"/>
  <c r="L76" i="2" s="1"/>
  <c r="B75" i="2"/>
  <c r="L75" i="2" s="1"/>
  <c r="B74" i="2"/>
  <c r="L74" i="2" s="1"/>
  <c r="B70" i="2"/>
  <c r="L70" i="2" s="1"/>
  <c r="B71" i="2"/>
  <c r="L71" i="2" s="1"/>
  <c r="B72" i="2"/>
  <c r="L72" i="2" s="1"/>
  <c r="B73" i="2"/>
  <c r="L73" i="2" s="1"/>
  <c r="B69" i="2"/>
  <c r="L69" i="2" s="1"/>
  <c r="B68" i="2"/>
  <c r="L68" i="2" s="1"/>
  <c r="B67" i="2"/>
  <c r="L67" i="2" s="1"/>
  <c r="B58" i="2"/>
  <c r="B59" i="2"/>
  <c r="B60" i="2"/>
  <c r="B61" i="2"/>
  <c r="B62" i="2"/>
  <c r="B63" i="2"/>
  <c r="B64" i="2"/>
  <c r="B65" i="2"/>
  <c r="B66" i="2"/>
  <c r="B57" i="2"/>
  <c r="B53" i="2"/>
  <c r="B54" i="2"/>
  <c r="B56" i="2"/>
  <c r="B52" i="2"/>
  <c r="B51" i="2"/>
  <c r="L32" i="2" l="1"/>
  <c r="L21" i="2"/>
  <c r="F21" i="2" s="1"/>
  <c r="F32" i="2"/>
  <c r="L37" i="2"/>
  <c r="F37" i="2"/>
  <c r="L31" i="2"/>
  <c r="L33" i="2"/>
  <c r="F31" i="2"/>
  <c r="F33" i="2"/>
  <c r="L17" i="2"/>
  <c r="L18" i="2"/>
  <c r="L19" i="2"/>
  <c r="L20" i="2"/>
  <c r="L22" i="2"/>
  <c r="L23" i="2"/>
  <c r="L24" i="2"/>
  <c r="L25" i="2"/>
  <c r="L26" i="2"/>
  <c r="F26" i="2"/>
  <c r="F23" i="2"/>
  <c r="F22" i="2"/>
  <c r="F20" i="2"/>
  <c r="F17" i="2"/>
  <c r="F18" i="2"/>
  <c r="F19" i="2"/>
  <c r="F24" i="2"/>
  <c r="F25" i="2"/>
  <c r="L65" i="2" l="1"/>
  <c r="L66" i="2"/>
  <c r="C52" i="2"/>
  <c r="C53" i="2"/>
  <c r="C54" i="2"/>
  <c r="C56" i="2"/>
  <c r="C57" i="2"/>
  <c r="C51" i="2"/>
  <c r="L64" i="2"/>
  <c r="L63" i="2"/>
  <c r="L29" i="2"/>
  <c r="F29" i="2"/>
  <c r="L10" i="2"/>
  <c r="F10" i="2" s="1"/>
  <c r="L11" i="2"/>
  <c r="F11" i="2" s="1"/>
  <c r="L12" i="2"/>
  <c r="F12" i="2" s="1"/>
  <c r="L14" i="2"/>
  <c r="F14" i="2" s="1"/>
  <c r="L16" i="2"/>
  <c r="F16" i="2" s="1"/>
  <c r="L28" i="2"/>
  <c r="F28" i="2" s="1"/>
  <c r="L36" i="2"/>
  <c r="F36" i="2" s="1"/>
  <c r="L34" i="2"/>
  <c r="F34" i="2" s="1"/>
  <c r="L39" i="2"/>
  <c r="F39" i="2" s="1"/>
  <c r="L40" i="2"/>
  <c r="F40" i="2" s="1"/>
  <c r="L8" i="2"/>
  <c r="F8" i="2" s="1"/>
  <c r="L58" i="2"/>
  <c r="L59" i="2"/>
  <c r="L60" i="2"/>
  <c r="L61" i="2"/>
  <c r="L62" i="2"/>
  <c r="E41" i="2"/>
  <c r="E42" i="2" l="1"/>
  <c r="D42" i="2"/>
  <c r="L57" i="2"/>
  <c r="L52" i="2" l="1"/>
  <c r="L53" i="2"/>
  <c r="L54" i="2"/>
  <c r="L56" i="2"/>
  <c r="L51" i="2"/>
  <c r="A53" i="2"/>
  <c r="A54" i="2" s="1"/>
  <c r="A55" i="2" s="1"/>
  <c r="A56" i="2" s="1"/>
  <c r="A10" i="2"/>
  <c r="A11" i="2" s="1"/>
  <c r="A12" i="2" s="1"/>
  <c r="A13" i="2" l="1"/>
  <c r="A14" i="2" s="1"/>
  <c r="A16" i="2" s="1"/>
  <c r="A17" i="2"/>
  <c r="A57" i="2"/>
  <c r="A58" i="2" s="1"/>
  <c r="A59" i="2" s="1"/>
  <c r="A60" i="2" s="1"/>
  <c r="A61" i="2" s="1"/>
  <c r="A62" i="2" s="1"/>
  <c r="A18" i="2" l="1"/>
  <c r="A19" i="2" s="1"/>
  <c r="A20" i="2" s="1"/>
  <c r="A21" i="2" s="1"/>
  <c r="A22" i="2" s="1"/>
  <c r="A23" i="2" s="1"/>
  <c r="A24" i="2" s="1"/>
  <c r="A25" i="2" s="1"/>
  <c r="A26" i="2" s="1"/>
  <c r="A28" i="2" s="1"/>
  <c r="A29" i="2" s="1"/>
  <c r="A31" i="2" s="1"/>
  <c r="A63" i="2"/>
  <c r="A64" i="2" s="1"/>
  <c r="A65" i="2" s="1"/>
  <c r="A66" i="2" s="1"/>
  <c r="A67" i="2" s="1"/>
  <c r="A68" i="2" s="1"/>
  <c r="A69" i="2" s="1"/>
  <c r="A70" i="2" s="1"/>
  <c r="A71" i="2" s="1"/>
  <c r="A72" i="2" s="1"/>
  <c r="A73" i="2" s="1"/>
  <c r="A74" i="2" s="1"/>
  <c r="A75" i="2" s="1"/>
  <c r="A76" i="2" s="1"/>
  <c r="A77" i="2" s="1"/>
  <c r="D41" i="2"/>
  <c r="L41" i="2"/>
  <c r="L44" i="2" s="1"/>
  <c r="A32" i="2" l="1"/>
  <c r="A33" i="2" s="1"/>
  <c r="A34" i="2" s="1"/>
  <c r="A36" i="2" s="1"/>
  <c r="A37" i="2" s="1"/>
  <c r="A39" i="2" s="1"/>
  <c r="A40" i="2" s="1"/>
</calcChain>
</file>

<file path=xl/sharedStrings.xml><?xml version="1.0" encoding="utf-8"?>
<sst xmlns="http://schemas.openxmlformats.org/spreadsheetml/2006/main" count="86" uniqueCount="81">
  <si>
    <t>Totalen</t>
  </si>
  <si>
    <t>Post</t>
  </si>
  <si>
    <t>Totaalprijs</t>
  </si>
  <si>
    <t>Nr.</t>
  </si>
  <si>
    <t>Dienst/product</t>
  </si>
  <si>
    <t>Toelichting:</t>
  </si>
  <si>
    <t>Onderneming:</t>
  </si>
  <si>
    <t>Contactpersoon:</t>
  </si>
  <si>
    <t>Datum:</t>
  </si>
  <si>
    <t>Totale inschrijfprijs</t>
  </si>
  <si>
    <t>Vaste prijs per product</t>
  </si>
  <si>
    <t>KvK nr.</t>
  </si>
  <si>
    <t>STAAT VAN TARIEVEN EN PRIJZEN</t>
  </si>
  <si>
    <t>Functie A (invullen):</t>
  </si>
  <si>
    <t>Functie B (invullen):</t>
  </si>
  <si>
    <t>Functie C (invullen):</t>
  </si>
  <si>
    <t>Functiebenaming en/of korte beschrijving invullen</t>
  </si>
  <si>
    <t>Projectleider</t>
  </si>
  <si>
    <t>Adviseur</t>
  </si>
  <si>
    <t>Junior adviseur</t>
  </si>
  <si>
    <t>€/uur</t>
  </si>
  <si>
    <t>Tarief/uur excl. BTW in de kolom invullen</t>
  </si>
  <si>
    <t>Aantal uren
(A) PL</t>
  </si>
  <si>
    <t>Aantal uren
(B) Adviseur</t>
  </si>
  <si>
    <t>Aantal uren
(C) Junior adviseur</t>
  </si>
  <si>
    <t>Extra kosten</t>
  </si>
  <si>
    <t>Totale extra kosten</t>
  </si>
  <si>
    <t>Op-dracht:</t>
  </si>
  <si>
    <t>Zaak-nr:</t>
  </si>
  <si>
    <t>….</t>
  </si>
  <si>
    <t>Voor vaste hoeveelheden geldt een afnamegarantie, voor eventuele variabele niet.</t>
  </si>
  <si>
    <t>Vul alleen de lichtblauwe cellen in. Het staat u vrij om het even welke kolommen met Aantal uren in te vullen. Geen kolommen of functies wijzigen of aanvullen.</t>
  </si>
  <si>
    <t>..</t>
  </si>
  <si>
    <t>Op te leveren producten/diensten</t>
  </si>
  <si>
    <t>Omschrijving soort kosten</t>
  </si>
  <si>
    <t>De totaalprijs in kolom L betreft de vermenigvuldiging van de bij de hoeveelheid product vermelde uren plus de extra kosten.</t>
  </si>
  <si>
    <t>De kolom met de vaste prijs/product betreft de totale prijs gedeeld op de totale hoeveelheid (vast en variabel) en geldt tevens voor de verrekening van de hoeveelheid product.</t>
  </si>
  <si>
    <t>Bijlage I</t>
  </si>
  <si>
    <t>Oplevering</t>
  </si>
  <si>
    <t>inclusief de kosten van opties</t>
  </si>
  <si>
    <t>Extra kosten, anders dan voor uren betreffende 2025</t>
  </si>
  <si>
    <t>Extra kosten, anders dan voor uren betreffende 2026</t>
  </si>
  <si>
    <t>Conceptrapportage</t>
  </si>
  <si>
    <t>Startdocumentatie gereed (w.o. Plan van Aanpak, Planning, Risicoregister, Afwijkingenregister en template Afwijkingsrapport)</t>
  </si>
  <si>
    <t>Specificatie extra kosten (2025 en 2026), indien noodzakelijk</t>
  </si>
  <si>
    <t>Oplevering compleet digitaal projectdossier (inclusief voortgangsrapportages en  projectevaluatie)</t>
  </si>
  <si>
    <t>Basispaden</t>
  </si>
  <si>
    <t>Ontwikkeling Mobiliteitsbudget</t>
  </si>
  <si>
    <t>Ontwikkeling goederenvervoer</t>
  </si>
  <si>
    <t>Kwetsbaarheid goederenvervoer</t>
  </si>
  <si>
    <t>Eindoplevering</t>
  </si>
  <si>
    <t>Bereikbaarheid goederenvervoer</t>
  </si>
  <si>
    <t>Conceptrapportage onzekerheidverkenningen</t>
  </si>
  <si>
    <t>Hoeveelheid variabel</t>
  </si>
  <si>
    <t>Eindrapportage (2)</t>
  </si>
  <si>
    <t>Overleggen en voortgangsrapportages tot 
1 juni 2026 (inclusief verslagen)</t>
  </si>
  <si>
    <t>Bereikbaarheid banen en voorzieningen (10 kaarten), en bereikbaarheid werkgelegenheid (10 kaarten)</t>
  </si>
  <si>
    <t>- Modeluitvoer indicatoren thema geluid, en
- Modeluitvoer indicatoren verkeersveiligheid en actieve mobiliteit</t>
  </si>
  <si>
    <t>Onzekerheidsverkenning BasGoed inclusief indicatoren</t>
  </si>
  <si>
    <t>Onzekerheidsverkenning LMS inclusief standaard uitvoer en indicatoren, alsmede met GM-zipfiles van onzekerheidsverkenning</t>
  </si>
  <si>
    <t>Conceptrapportage basispaden en indicatoren</t>
  </si>
  <si>
    <t>Specificeer alleen de eventuele extra vaste en variabele kosten (anders dan voor uren) voor 2025 en 2026 ter onderbouwing in de laatste tabel (met hoogstens twee kostensoorten).</t>
  </si>
  <si>
    <t>Basispad BasGoed</t>
  </si>
  <si>
    <t>Basispad BIVAS</t>
  </si>
  <si>
    <t>Basispad LMS inclusief standaard uitvoer, alsmede inclusief: 
- invoernetwerken (Netbeheer);
- vracht- en bestelautomatrices (RGM-procedure)
- GM-zipfiles
- Plausibiliteitssessie basisruns</t>
  </si>
  <si>
    <t>Indicatoren voor 1 zichtjaar/scenario</t>
  </si>
  <si>
    <t>Ontwikkeling mobiliteit</t>
  </si>
  <si>
    <t>Kwetsbaarheid goederenvervoer, vier (4)  knelpunten</t>
  </si>
  <si>
    <t>Kwetsbaarheid goederenvervoer, vier (4) extra knelpunten</t>
  </si>
  <si>
    <t>Overleggen en voortgangsrapportages vanaf 1 juni 2026 tot einde opdracht (inclusief verslagen)</t>
  </si>
  <si>
    <t>Proefdraaien (2040, beide scenario's)</t>
  </si>
  <si>
    <t>Robuustheid hoofdwegennet</t>
  </si>
  <si>
    <t>- Totale uitstoot van emissies, en
- CO2-indicator</t>
  </si>
  <si>
    <t>- Drukte op het hoofdwegennet, en
- Robuustheid hoofdwegennet</t>
  </si>
  <si>
    <t>Onzekerheidsverkenningen (2040, beide scenario's)</t>
  </si>
  <si>
    <t>Ingevulde bedragen moeten exclusief BTW zijn. Laat postnummers aansluiten op de eventuele producttabel die is opgenomen in de offerte (en Vraagspecificatie).</t>
  </si>
  <si>
    <t>Watervalanalyse basispaden LMS</t>
  </si>
  <si>
    <t>Extra kaarten:
- bereikbaarheid banen en voorzieningen (10) of
- bereikbaarheid werkgelegenheid (10)</t>
  </si>
  <si>
    <t>Hoeveelheid vast</t>
  </si>
  <si>
    <t>Modelwerkzaamheden Integrale Mobiliteitsanalyse 2026</t>
  </si>
  <si>
    <t>Vul de vaste tarieven per uur per functie in, alsmede het totaalaantal uren voor de opdracht (incl. variabele posten) en de eventuele extra kosten. Voeg geen regels, kolommen, bedragen, producten e.d. toe.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</si>
</sst>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413]d\ mmmm\ yyyy;@"/>
    <numFmt numFmtId="166" formatCode="d/mm/yy;@"/>
  </numFmts>
  <fonts count="13" x14ac:knownFonts="1">
    <font>
      <sz val="11"/>
      <color theme="1"/>
      <name val="Calibri"/>
      <family val="2"/>
      <scheme val="minor"/>
    </font>
    <font>
      <sz val="11"/>
      <color theme="1"/>
      <name val="Calibri"/>
      <family val="2"/>
      <scheme val="minor"/>
    </font>
    <font>
      <sz val="8"/>
      <name val="Calibri"/>
      <family val="2"/>
      <scheme val="minor"/>
    </font>
    <font>
      <sz val="8"/>
      <color rgb="FF000000"/>
      <name val="Calibri"/>
      <family val="2"/>
      <scheme val="minor"/>
    </font>
    <font>
      <b/>
      <sz val="10"/>
      <color theme="1"/>
      <name val="Calibri"/>
      <family val="2"/>
      <scheme val="minor"/>
    </font>
    <font>
      <b/>
      <sz val="9"/>
      <color theme="1"/>
      <name val="Calibri"/>
      <family val="2"/>
      <scheme val="minor"/>
    </font>
    <font>
      <b/>
      <sz val="8"/>
      <color theme="1"/>
      <name val="Calibri"/>
      <family val="2"/>
      <scheme val="minor"/>
    </font>
    <font>
      <sz val="8"/>
      <color theme="1"/>
      <name val="Calibri"/>
      <family val="2"/>
      <scheme val="minor"/>
    </font>
    <font>
      <b/>
      <sz val="8"/>
      <name val="Calibri"/>
      <family val="2"/>
      <scheme val="minor"/>
    </font>
    <font>
      <b/>
      <sz val="8"/>
      <color rgb="FF000000"/>
      <name val="Calibri"/>
      <family val="2"/>
      <scheme val="minor"/>
    </font>
    <font>
      <b/>
      <sz val="7"/>
      <name val="Calibri"/>
      <family val="2"/>
      <scheme val="minor"/>
    </font>
    <font>
      <sz val="6.5"/>
      <color theme="1"/>
      <name val="Calibri"/>
      <family val="2"/>
      <scheme val="minor"/>
    </font>
    <font>
      <b/>
      <u/>
      <sz val="8"/>
      <color rgb="FF00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4659260841701"/>
        <bgColor indexed="64"/>
      </patternFill>
    </fill>
    <fill>
      <patternFill patternType="solid">
        <fgColor rgb="FFFFFFFF"/>
        <bgColor rgb="FF000000"/>
      </patternFill>
    </fill>
    <fill>
      <patternFill patternType="solid">
        <fgColor rgb="FFDAEEF3"/>
        <bgColor rgb="FF000000"/>
      </patternFill>
    </fill>
    <fill>
      <patternFill patternType="solid">
        <fgColor theme="0" tint="-0.14996795556505021"/>
        <bgColor indexed="64"/>
      </patternFill>
    </fill>
    <fill>
      <patternFill patternType="solid">
        <fgColor theme="6" tint="0.59996337778862885"/>
        <bgColor indexed="64"/>
      </patternFill>
    </fill>
  </fills>
  <borders count="3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29">
    <xf numFmtId="0" fontId="0" fillId="0" borderId="0" xfId="0"/>
    <xf numFmtId="0" fontId="0" fillId="2" borderId="0" xfId="0" applyFill="1"/>
    <xf numFmtId="0" fontId="3" fillId="2" borderId="8" xfId="0" applyFont="1" applyFill="1" applyBorder="1" applyAlignment="1">
      <alignment vertical="center" wrapText="1"/>
    </xf>
    <xf numFmtId="0" fontId="3" fillId="2" borderId="8" xfId="0" applyFont="1" applyFill="1" applyBorder="1" applyAlignment="1">
      <alignment horizontal="center" vertical="center" wrapText="1"/>
    </xf>
    <xf numFmtId="3" fontId="3" fillId="4" borderId="8" xfId="0" applyNumberFormat="1" applyFont="1" applyFill="1" applyBorder="1" applyAlignment="1" applyProtection="1">
      <alignment horizontal="center" vertical="center" wrapText="1"/>
      <protection locked="0"/>
    </xf>
    <xf numFmtId="0" fontId="0" fillId="0" borderId="0" xfId="0" applyAlignment="1">
      <alignment wrapText="1"/>
    </xf>
    <xf numFmtId="0" fontId="0" fillId="0" borderId="10" xfId="0" applyBorder="1"/>
    <xf numFmtId="0" fontId="6" fillId="3" borderId="17" xfId="0" applyFont="1" applyFill="1" applyBorder="1" applyAlignment="1">
      <alignment horizontal="right" vertical="center" wrapText="1"/>
    </xf>
    <xf numFmtId="0" fontId="7" fillId="2" borderId="0" xfId="0" applyFont="1" applyFill="1"/>
    <xf numFmtId="0" fontId="7" fillId="0" borderId="0" xfId="0" applyFont="1"/>
    <xf numFmtId="3" fontId="2" fillId="8" borderId="8" xfId="0" applyNumberFormat="1" applyFont="1" applyFill="1" applyBorder="1" applyAlignment="1" applyProtection="1">
      <alignment horizontal="center" vertical="center" shrinkToFit="1" readingOrder="1"/>
      <protection locked="0"/>
    </xf>
    <xf numFmtId="164" fontId="2" fillId="8" borderId="8" xfId="0" applyNumberFormat="1" applyFont="1" applyFill="1" applyBorder="1" applyAlignment="1" applyProtection="1">
      <alignment horizontal="center" vertical="center" shrinkToFit="1"/>
      <protection locked="0"/>
    </xf>
    <xf numFmtId="0" fontId="7" fillId="2" borderId="0" xfId="0" applyFont="1" applyFill="1" applyAlignment="1">
      <alignment wrapText="1"/>
    </xf>
    <xf numFmtId="0" fontId="6" fillId="3" borderId="13" xfId="0" applyFont="1" applyFill="1" applyBorder="1" applyAlignment="1">
      <alignment horizontal="center" vertical="center"/>
    </xf>
    <xf numFmtId="0" fontId="6" fillId="3" borderId="15" xfId="0" applyFont="1" applyFill="1" applyBorder="1" applyAlignment="1">
      <alignment horizontal="left" vertical="top" wrapText="1"/>
    </xf>
    <xf numFmtId="0" fontId="6" fillId="3" borderId="3" xfId="0" applyFont="1" applyFill="1" applyBorder="1" applyAlignment="1">
      <alignment horizontal="center" vertical="center"/>
    </xf>
    <xf numFmtId="0" fontId="6" fillId="3" borderId="4" xfId="0" applyFont="1" applyFill="1" applyBorder="1" applyAlignment="1">
      <alignment horizontal="right" vertical="center"/>
    </xf>
    <xf numFmtId="0" fontId="6" fillId="3" borderId="9" xfId="0" applyFont="1" applyFill="1" applyBorder="1" applyAlignment="1">
      <alignment horizontal="right" vertical="center" wrapText="1"/>
    </xf>
    <xf numFmtId="14" fontId="6" fillId="3" borderId="8" xfId="0" applyNumberFormat="1" applyFont="1" applyFill="1" applyBorder="1" applyAlignment="1">
      <alignment horizontal="right" vertical="center"/>
    </xf>
    <xf numFmtId="0" fontId="6" fillId="2" borderId="18" xfId="0" applyFont="1" applyFill="1" applyBorder="1" applyAlignment="1">
      <alignment vertical="center" wrapText="1"/>
    </xf>
    <xf numFmtId="0" fontId="6" fillId="2" borderId="0" xfId="0" applyFont="1" applyFill="1" applyAlignment="1">
      <alignment vertical="center"/>
    </xf>
    <xf numFmtId="44" fontId="6" fillId="2" borderId="0" xfId="1" applyFont="1" applyFill="1" applyBorder="1" applyAlignment="1"/>
    <xf numFmtId="0" fontId="9" fillId="3" borderId="20" xfId="0" applyFont="1" applyFill="1" applyBorder="1" applyAlignment="1">
      <alignment horizontal="center" vertical="center" wrapText="1"/>
    </xf>
    <xf numFmtId="0" fontId="9" fillId="3" borderId="8" xfId="0" applyFont="1" applyFill="1" applyBorder="1" applyAlignment="1">
      <alignment vertical="center" wrapText="1"/>
    </xf>
    <xf numFmtId="0" fontId="9" fillId="3" borderId="8" xfId="0" applyFont="1" applyFill="1" applyBorder="1" applyAlignment="1">
      <alignment horizontal="center" vertical="center" wrapText="1"/>
    </xf>
    <xf numFmtId="0" fontId="8" fillId="7" borderId="8" xfId="0" applyFont="1" applyFill="1" applyBorder="1" applyAlignment="1">
      <alignment vertical="top"/>
    </xf>
    <xf numFmtId="0" fontId="2" fillId="7" borderId="8" xfId="0" applyFont="1" applyFill="1" applyBorder="1" applyAlignment="1">
      <alignment horizontal="center"/>
    </xf>
    <xf numFmtId="0" fontId="9" fillId="2" borderId="0" xfId="0" applyFont="1" applyFill="1" applyAlignment="1">
      <alignment horizontal="left"/>
    </xf>
    <xf numFmtId="0" fontId="6" fillId="5" borderId="9" xfId="0" applyFont="1" applyFill="1" applyBorder="1"/>
    <xf numFmtId="0" fontId="7" fillId="5" borderId="6" xfId="0" applyFont="1" applyFill="1" applyBorder="1"/>
    <xf numFmtId="0" fontId="7" fillId="5" borderId="10" xfId="0" applyFont="1" applyFill="1" applyBorder="1"/>
    <xf numFmtId="0" fontId="7" fillId="5" borderId="0" xfId="0" applyFont="1" applyFill="1"/>
    <xf numFmtId="0" fontId="8" fillId="5" borderId="0" xfId="0" applyFont="1" applyFill="1" applyAlignment="1">
      <alignment horizontal="right" vertical="center"/>
    </xf>
    <xf numFmtId="164" fontId="8" fillId="5" borderId="0" xfId="0" applyNumberFormat="1" applyFont="1" applyFill="1" applyAlignment="1">
      <alignment horizontal="right" vertical="center"/>
    </xf>
    <xf numFmtId="0" fontId="4" fillId="3" borderId="12" xfId="0" applyFont="1" applyFill="1" applyBorder="1" applyAlignment="1">
      <alignment horizontal="left" vertical="top"/>
    </xf>
    <xf numFmtId="0" fontId="4" fillId="3" borderId="13" xfId="0" applyFont="1" applyFill="1" applyBorder="1" applyAlignment="1">
      <alignment horizontal="center" vertical="center"/>
    </xf>
    <xf numFmtId="0" fontId="4" fillId="3" borderId="13" xfId="0" applyFont="1" applyFill="1" applyBorder="1" applyAlignment="1">
      <alignment horizontal="left" vertical="top"/>
    </xf>
    <xf numFmtId="0" fontId="7" fillId="4" borderId="9" xfId="0" applyFont="1" applyFill="1" applyBorder="1" applyAlignment="1" applyProtection="1">
      <alignment horizontal="left" vertical="center"/>
      <protection locked="0"/>
    </xf>
    <xf numFmtId="0" fontId="7" fillId="4" borderId="6" xfId="0" applyFont="1" applyFill="1" applyBorder="1" applyAlignment="1" applyProtection="1">
      <alignment horizontal="left" vertical="center"/>
      <protection locked="0"/>
    </xf>
    <xf numFmtId="0" fontId="6" fillId="6" borderId="6" xfId="0" applyFont="1" applyFill="1" applyBorder="1" applyAlignment="1">
      <alignment horizontal="left" vertical="center"/>
    </xf>
    <xf numFmtId="0" fontId="7" fillId="4" borderId="10" xfId="0" applyFont="1" applyFill="1" applyBorder="1" applyAlignment="1" applyProtection="1">
      <alignment horizontal="center" vertical="center"/>
      <protection locked="0"/>
    </xf>
    <xf numFmtId="0" fontId="7" fillId="4" borderId="0" xfId="0" applyFont="1" applyFill="1" applyAlignment="1" applyProtection="1">
      <alignment horizontal="center" vertical="center"/>
      <protection locked="0"/>
    </xf>
    <xf numFmtId="165" fontId="7" fillId="4" borderId="11" xfId="0" applyNumberFormat="1" applyFont="1" applyFill="1" applyBorder="1" applyAlignment="1" applyProtection="1">
      <alignment horizontal="center" vertical="center"/>
      <protection locked="0"/>
    </xf>
    <xf numFmtId="165" fontId="7" fillId="4" borderId="3" xfId="0" applyNumberFormat="1" applyFont="1" applyFill="1" applyBorder="1" applyAlignment="1" applyProtection="1">
      <alignment horizontal="center" vertical="center"/>
      <protection locked="0"/>
    </xf>
    <xf numFmtId="0" fontId="6" fillId="3" borderId="30"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3" borderId="31" xfId="0" applyFont="1" applyFill="1" applyBorder="1" applyAlignment="1">
      <alignment horizontal="right" vertical="center" wrapText="1"/>
    </xf>
    <xf numFmtId="0" fontId="6" fillId="3" borderId="20" xfId="0" applyFont="1" applyFill="1" applyBorder="1" applyAlignment="1">
      <alignment horizontal="right" vertical="center" wrapText="1"/>
    </xf>
    <xf numFmtId="0" fontId="7" fillId="2" borderId="22" xfId="0" applyFont="1" applyFill="1" applyBorder="1" applyAlignment="1">
      <alignment wrapText="1"/>
    </xf>
    <xf numFmtId="0" fontId="7" fillId="2" borderId="23" xfId="0" applyFont="1" applyFill="1" applyBorder="1"/>
    <xf numFmtId="0" fontId="6" fillId="3" borderId="24" xfId="0" applyFont="1" applyFill="1" applyBorder="1"/>
    <xf numFmtId="0" fontId="6" fillId="3" borderId="25" xfId="0" applyFont="1" applyFill="1" applyBorder="1" applyAlignment="1">
      <alignment horizontal="center"/>
    </xf>
    <xf numFmtId="0" fontId="6" fillId="3" borderId="25" xfId="0" applyFont="1" applyFill="1" applyBorder="1"/>
    <xf numFmtId="164" fontId="7" fillId="3" borderId="25" xfId="0" applyNumberFormat="1" applyFont="1" applyFill="1" applyBorder="1"/>
    <xf numFmtId="0" fontId="7" fillId="2" borderId="0" xfId="0" applyFont="1" applyFill="1" applyAlignment="1">
      <alignment horizontal="center"/>
    </xf>
    <xf numFmtId="0" fontId="8" fillId="7" borderId="1" xfId="0" applyFont="1" applyFill="1" applyBorder="1" applyAlignment="1">
      <alignment vertical="center" wrapText="1"/>
    </xf>
    <xf numFmtId="0" fontId="8" fillId="7" borderId="2" xfId="0" applyFont="1" applyFill="1" applyBorder="1" applyAlignment="1">
      <alignment horizontal="center" vertical="center"/>
    </xf>
    <xf numFmtId="3" fontId="8" fillId="7" borderId="8" xfId="0" applyNumberFormat="1" applyFont="1" applyFill="1" applyBorder="1" applyAlignment="1">
      <alignment vertical="center" wrapText="1"/>
    </xf>
    <xf numFmtId="3" fontId="8" fillId="7" borderId="8" xfId="0" applyNumberFormat="1" applyFont="1" applyFill="1" applyBorder="1" applyAlignment="1">
      <alignment horizontal="center" vertical="center"/>
    </xf>
    <xf numFmtId="0" fontId="7" fillId="9" borderId="28" xfId="0" applyFont="1" applyFill="1" applyBorder="1"/>
    <xf numFmtId="0" fontId="6" fillId="3" borderId="14" xfId="0" applyFont="1" applyFill="1" applyBorder="1" applyAlignment="1">
      <alignment horizontal="center" vertical="center"/>
    </xf>
    <xf numFmtId="0" fontId="6" fillId="3" borderId="16" xfId="0" applyFont="1" applyFill="1" applyBorder="1" applyAlignment="1">
      <alignment horizontal="center" vertical="center"/>
    </xf>
    <xf numFmtId="0" fontId="7" fillId="4" borderId="19" xfId="0" applyFont="1" applyFill="1" applyBorder="1" applyAlignment="1">
      <alignment horizontal="center" vertical="center"/>
    </xf>
    <xf numFmtId="0" fontId="7" fillId="2" borderId="19" xfId="0" applyFont="1" applyFill="1" applyBorder="1"/>
    <xf numFmtId="0" fontId="9" fillId="3" borderId="21" xfId="0" applyFont="1" applyFill="1" applyBorder="1" applyAlignment="1">
      <alignment vertical="center" wrapText="1"/>
    </xf>
    <xf numFmtId="0" fontId="7" fillId="5" borderId="5" xfId="0" applyFont="1" applyFill="1" applyBorder="1"/>
    <xf numFmtId="0" fontId="7" fillId="5" borderId="7" xfId="0" applyFont="1" applyFill="1" applyBorder="1"/>
    <xf numFmtId="0" fontId="7" fillId="0" borderId="8" xfId="0" applyFont="1" applyBorder="1" applyProtection="1">
      <protection hidden="1"/>
    </xf>
    <xf numFmtId="0" fontId="6" fillId="5" borderId="10" xfId="0" applyFont="1" applyFill="1" applyBorder="1"/>
    <xf numFmtId="3" fontId="8" fillId="7" borderId="0" xfId="0" applyNumberFormat="1" applyFont="1" applyFill="1" applyAlignment="1">
      <alignment horizontal="center" vertical="center"/>
    </xf>
    <xf numFmtId="164" fontId="2" fillId="0" borderId="0" xfId="0" applyNumberFormat="1" applyFont="1" applyAlignment="1" applyProtection="1">
      <alignment horizontal="center" vertical="center" shrinkToFit="1"/>
      <protection locked="0"/>
    </xf>
    <xf numFmtId="0" fontId="5" fillId="2" borderId="32" xfId="0" applyFont="1" applyFill="1" applyBorder="1"/>
    <xf numFmtId="0" fontId="7" fillId="2" borderId="33" xfId="0" applyFont="1" applyFill="1" applyBorder="1"/>
    <xf numFmtId="0" fontId="7" fillId="2" borderId="34" xfId="0" applyFont="1" applyFill="1" applyBorder="1"/>
    <xf numFmtId="0" fontId="8" fillId="3" borderId="1"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6" xfId="0" applyFont="1" applyFill="1" applyBorder="1" applyAlignment="1">
      <alignment horizontal="left" vertical="center" wrapText="1"/>
    </xf>
    <xf numFmtId="164" fontId="8" fillId="3" borderId="5" xfId="0" applyNumberFormat="1" applyFont="1" applyFill="1" applyBorder="1" applyAlignment="1">
      <alignment horizontal="left" vertical="center" wrapText="1"/>
    </xf>
    <xf numFmtId="0" fontId="2" fillId="2" borderId="9" xfId="0"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3" fontId="2" fillId="2" borderId="5" xfId="0" applyNumberFormat="1" applyFont="1" applyFill="1" applyBorder="1" applyAlignment="1">
      <alignment vertical="center" wrapTex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49" fontId="2" fillId="4" borderId="7" xfId="0" applyNumberFormat="1" applyFont="1" applyFill="1" applyBorder="1" applyAlignment="1" applyProtection="1">
      <alignment horizontal="center" vertical="center" wrapText="1" shrinkToFit="1"/>
      <protection locked="0"/>
    </xf>
    <xf numFmtId="49" fontId="2" fillId="4" borderId="8" xfId="0" applyNumberFormat="1" applyFont="1" applyFill="1" applyBorder="1" applyAlignment="1" applyProtection="1">
      <alignment horizontal="center" vertical="center" wrapText="1" shrinkToFit="1"/>
      <protection locked="0"/>
    </xf>
    <xf numFmtId="49" fontId="2" fillId="4" borderId="2" xfId="0" applyNumberFormat="1" applyFont="1" applyFill="1" applyBorder="1" applyAlignment="1" applyProtection="1">
      <alignment horizontal="center" vertical="center" wrapText="1" shrinkToFit="1"/>
      <protection locked="0"/>
    </xf>
    <xf numFmtId="49" fontId="2" fillId="4" borderId="5" xfId="0" applyNumberFormat="1" applyFont="1" applyFill="1" applyBorder="1" applyAlignment="1" applyProtection="1">
      <alignment horizontal="center" vertical="center" wrapText="1" shrinkToFit="1"/>
      <protection locked="0"/>
    </xf>
    <xf numFmtId="0" fontId="7" fillId="4" borderId="19" xfId="0" applyFont="1" applyFill="1" applyBorder="1" applyAlignment="1" applyProtection="1">
      <alignment horizontal="center" vertical="center"/>
      <protection locked="0"/>
    </xf>
    <xf numFmtId="165" fontId="7" fillId="4" borderId="16" xfId="0" applyNumberFormat="1" applyFont="1" applyFill="1" applyBorder="1" applyAlignment="1" applyProtection="1">
      <alignment horizontal="center" vertical="center"/>
      <protection locked="0"/>
    </xf>
    <xf numFmtId="164" fontId="3" fillId="0" borderId="8" xfId="0" applyNumberFormat="1" applyFont="1" applyBorder="1" applyAlignment="1">
      <alignment horizontal="center" vertical="center" shrinkToFit="1"/>
    </xf>
    <xf numFmtId="164" fontId="3" fillId="4" borderId="8" xfId="0" applyNumberFormat="1" applyFont="1" applyFill="1" applyBorder="1" applyAlignment="1" applyProtection="1">
      <alignment horizontal="center" vertical="center" shrinkToFit="1"/>
      <protection locked="0"/>
    </xf>
    <xf numFmtId="164" fontId="3" fillId="4" borderId="1" xfId="0" applyNumberFormat="1" applyFont="1" applyFill="1" applyBorder="1" applyAlignment="1" applyProtection="1">
      <alignment horizontal="center" vertical="center" shrinkToFit="1"/>
      <protection locked="0"/>
    </xf>
    <xf numFmtId="164" fontId="3" fillId="2" borderId="21" xfId="0" applyNumberFormat="1" applyFont="1" applyFill="1" applyBorder="1" applyAlignment="1">
      <alignment horizontal="center" vertical="center" shrinkToFit="1"/>
    </xf>
    <xf numFmtId="164" fontId="6" fillId="3" borderId="26" xfId="0" applyNumberFormat="1" applyFont="1" applyFill="1" applyBorder="1" applyAlignment="1">
      <alignment horizontal="center" vertical="center" shrinkToFit="1"/>
    </xf>
    <xf numFmtId="164" fontId="6" fillId="9" borderId="29" xfId="0" applyNumberFormat="1" applyFont="1" applyFill="1" applyBorder="1" applyAlignment="1">
      <alignment horizontal="center" vertical="center" shrinkToFit="1"/>
    </xf>
    <xf numFmtId="166" fontId="3" fillId="2" borderId="8" xfId="0" applyNumberFormat="1" applyFont="1" applyFill="1" applyBorder="1" applyAlignment="1">
      <alignment horizontal="center" vertical="center" wrapText="1"/>
    </xf>
    <xf numFmtId="0" fontId="12" fillId="2" borderId="8" xfId="0" applyFont="1" applyFill="1" applyBorder="1" applyAlignment="1">
      <alignment vertical="center" wrapText="1"/>
    </xf>
    <xf numFmtId="0" fontId="3" fillId="2" borderId="8" xfId="0" quotePrefix="1" applyFont="1" applyFill="1" applyBorder="1" applyAlignment="1">
      <alignment vertical="center" wrapText="1"/>
    </xf>
    <xf numFmtId="0" fontId="3" fillId="10" borderId="8" xfId="0" applyFont="1" applyFill="1" applyBorder="1" applyAlignment="1">
      <alignment horizontal="center" vertical="center" wrapText="1"/>
    </xf>
    <xf numFmtId="164" fontId="3" fillId="10" borderId="8" xfId="0" applyNumberFormat="1" applyFont="1" applyFill="1" applyBorder="1" applyAlignment="1">
      <alignment horizontal="center" vertical="center" shrinkToFit="1"/>
    </xf>
    <xf numFmtId="164" fontId="3" fillId="10" borderId="21" xfId="0" applyNumberFormat="1" applyFont="1" applyFill="1" applyBorder="1" applyAlignment="1">
      <alignment horizontal="center" vertical="center" shrinkToFit="1"/>
    </xf>
    <xf numFmtId="3" fontId="3" fillId="10" borderId="8" xfId="0" applyNumberFormat="1" applyFont="1" applyFill="1" applyBorder="1" applyAlignment="1">
      <alignment horizontal="center" vertical="center" wrapText="1"/>
    </xf>
    <xf numFmtId="164" fontId="3" fillId="10" borderId="1" xfId="0" applyNumberFormat="1" applyFont="1" applyFill="1" applyBorder="1" applyAlignment="1">
      <alignment horizontal="center" vertical="center" shrinkToFit="1"/>
    </xf>
    <xf numFmtId="0" fontId="7" fillId="5" borderId="11" xfId="0" applyFont="1" applyFill="1" applyBorder="1"/>
    <xf numFmtId="0" fontId="8" fillId="5" borderId="3" xfId="0" applyFont="1" applyFill="1" applyBorder="1" applyAlignment="1">
      <alignment horizontal="right" vertical="center"/>
    </xf>
    <xf numFmtId="164" fontId="8" fillId="5" borderId="3" xfId="0" applyNumberFormat="1" applyFont="1" applyFill="1" applyBorder="1" applyAlignment="1">
      <alignment horizontal="right" vertical="center"/>
    </xf>
    <xf numFmtId="0" fontId="7" fillId="5" borderId="3" xfId="0" applyFont="1" applyFill="1" applyBorder="1"/>
    <xf numFmtId="0" fontId="7" fillId="5" borderId="36" xfId="0" applyFont="1" applyFill="1" applyBorder="1"/>
    <xf numFmtId="164" fontId="7" fillId="4" borderId="8" xfId="0" applyNumberFormat="1" applyFont="1" applyFill="1" applyBorder="1" applyAlignment="1" applyProtection="1">
      <alignment horizontal="center" vertical="center" wrapText="1"/>
      <protection locked="0"/>
    </xf>
    <xf numFmtId="164" fontId="6" fillId="2" borderId="0" xfId="0" applyNumberFormat="1" applyFont="1" applyFill="1" applyAlignment="1">
      <alignment horizontal="center"/>
    </xf>
    <xf numFmtId="164" fontId="6" fillId="2" borderId="29" xfId="0" applyNumberFormat="1" applyFont="1" applyFill="1" applyBorder="1" applyAlignment="1">
      <alignment horizontal="center"/>
    </xf>
    <xf numFmtId="164" fontId="6" fillId="2" borderId="37" xfId="0" applyNumberFormat="1" applyFont="1" applyFill="1" applyBorder="1" applyAlignment="1">
      <alignment horizontal="center"/>
    </xf>
    <xf numFmtId="164" fontId="11" fillId="4" borderId="1" xfId="0" applyNumberFormat="1" applyFont="1" applyFill="1" applyBorder="1" applyAlignment="1" applyProtection="1">
      <alignment horizontal="center" vertical="center" wrapText="1"/>
      <protection locked="0"/>
    </xf>
    <xf numFmtId="0" fontId="11" fillId="0" borderId="35"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6" fillId="9" borderId="27" xfId="0" applyFont="1" applyFill="1" applyBorder="1" applyAlignment="1">
      <alignment horizontal="center" vertical="center"/>
    </xf>
    <xf numFmtId="0" fontId="6" fillId="9" borderId="28" xfId="0" applyFont="1" applyFill="1" applyBorder="1" applyAlignment="1">
      <alignment horizontal="center" vertical="center"/>
    </xf>
    <xf numFmtId="0" fontId="6" fillId="3" borderId="9" xfId="0" applyFont="1" applyFill="1" applyBorder="1" applyAlignment="1">
      <alignment horizontal="left" vertical="center"/>
    </xf>
    <xf numFmtId="0" fontId="6" fillId="3" borderId="6" xfId="0" applyFont="1" applyFill="1" applyBorder="1" applyAlignment="1">
      <alignment horizontal="left" vertical="center"/>
    </xf>
    <xf numFmtId="0" fontId="6" fillId="3" borderId="10" xfId="0" applyFont="1" applyFill="1" applyBorder="1" applyAlignment="1">
      <alignment horizontal="left" vertical="center"/>
    </xf>
    <xf numFmtId="0" fontId="6" fillId="3" borderId="0" xfId="0" applyFont="1" applyFill="1" applyAlignment="1">
      <alignment horizontal="left" vertical="center"/>
    </xf>
    <xf numFmtId="0" fontId="6" fillId="3" borderId="11" xfId="0" applyFont="1" applyFill="1" applyBorder="1" applyAlignment="1">
      <alignment horizontal="left" vertical="center"/>
    </xf>
    <xf numFmtId="0" fontId="6" fillId="3" borderId="3" xfId="0" applyFont="1" applyFill="1" applyBorder="1" applyAlignment="1">
      <alignment horizontal="left" vertical="center"/>
    </xf>
    <xf numFmtId="164" fontId="10" fillId="3" borderId="1" xfId="0" applyNumberFormat="1" applyFont="1" applyFill="1" applyBorder="1" applyAlignment="1">
      <alignment horizontal="left" vertical="center" wrapText="1"/>
    </xf>
    <xf numFmtId="0" fontId="0" fillId="0" borderId="35" xfId="0" applyBorder="1" applyAlignment="1">
      <alignment vertical="center" wrapText="1"/>
    </xf>
    <xf numFmtId="0" fontId="0" fillId="0" borderId="2" xfId="0" applyBorder="1" applyAlignment="1">
      <alignment vertical="center" wrapText="1"/>
    </xf>
    <xf numFmtId="49" fontId="2" fillId="4" borderId="1" xfId="0" applyNumberFormat="1" applyFont="1" applyFill="1" applyBorder="1" applyAlignment="1" applyProtection="1">
      <alignment horizontal="center" vertical="center" wrapText="1" shrinkToFit="1"/>
      <protection locked="0"/>
    </xf>
    <xf numFmtId="0" fontId="0" fillId="0" borderId="35" xfId="0" applyBorder="1" applyAlignment="1">
      <alignment horizontal="center" vertical="center" wrapText="1"/>
    </xf>
    <xf numFmtId="0" fontId="0" fillId="0" borderId="2" xfId="0"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5"/>
  <sheetViews>
    <sheetView tabSelected="1" topLeftCell="A73" zoomScale="120" zoomScaleNormal="120" workbookViewId="0">
      <selection activeCell="A81" sqref="A81"/>
    </sheetView>
  </sheetViews>
  <sheetFormatPr defaultRowHeight="15" x14ac:dyDescent="0.25"/>
  <cols>
    <col min="1" max="1" width="5.7109375" style="5" customWidth="1"/>
    <col min="2" max="2" width="10.42578125" bestFit="1" customWidth="1"/>
    <col min="3" max="3" width="32.140625" customWidth="1"/>
    <col min="4" max="4" width="10.140625" customWidth="1"/>
    <col min="5" max="5" width="9.42578125" customWidth="1"/>
    <col min="6" max="6" width="8.7109375" customWidth="1"/>
    <col min="7" max="7" width="7" customWidth="1"/>
    <col min="8" max="8" width="9.42578125" customWidth="1"/>
    <col min="9" max="9" width="7.140625" customWidth="1"/>
    <col min="10" max="10" width="11.140625" customWidth="1"/>
    <col min="11" max="11" width="11.42578125" customWidth="1"/>
    <col min="12" max="12" width="10.7109375" bestFit="1" customWidth="1"/>
    <col min="13" max="13" width="11.5703125" customWidth="1"/>
    <col min="14" max="14" width="12.42578125" customWidth="1"/>
    <col min="15" max="15" width="10.42578125" customWidth="1"/>
    <col min="16" max="16" width="23.28515625" customWidth="1"/>
    <col min="17" max="17" width="13" customWidth="1"/>
    <col min="18" max="18" width="9.140625" customWidth="1"/>
    <col min="19" max="19" width="13" customWidth="1"/>
    <col min="20" max="20" width="16.5703125" customWidth="1"/>
  </cols>
  <sheetData>
    <row r="1" spans="1:28" x14ac:dyDescent="0.25">
      <c r="A1" s="34" t="s">
        <v>37</v>
      </c>
      <c r="B1" s="35"/>
      <c r="C1" s="36" t="s">
        <v>12</v>
      </c>
      <c r="D1" s="13"/>
      <c r="E1" s="13"/>
      <c r="F1" s="13"/>
      <c r="G1" s="13"/>
      <c r="H1" s="13"/>
      <c r="I1" s="13"/>
      <c r="J1" s="13"/>
      <c r="K1" s="13"/>
      <c r="L1" s="60"/>
      <c r="M1" s="1"/>
      <c r="N1" s="1"/>
      <c r="O1" s="1"/>
      <c r="P1" s="1"/>
      <c r="Q1" s="1"/>
      <c r="R1" s="1"/>
      <c r="S1" s="1"/>
      <c r="T1" s="1"/>
      <c r="U1" s="1"/>
      <c r="V1" s="1"/>
      <c r="W1" s="1"/>
      <c r="X1" s="1"/>
      <c r="Y1" s="1"/>
      <c r="Z1" s="1"/>
      <c r="AA1" s="1"/>
      <c r="AB1" s="1"/>
    </row>
    <row r="2" spans="1:28" ht="15" customHeight="1" x14ac:dyDescent="0.25">
      <c r="A2" s="14"/>
      <c r="B2" s="15"/>
      <c r="C2" s="15"/>
      <c r="D2" s="15"/>
      <c r="E2" s="15"/>
      <c r="F2" s="15"/>
      <c r="G2" s="15"/>
      <c r="H2" s="15"/>
      <c r="I2" s="15"/>
      <c r="J2" s="15"/>
      <c r="K2" s="15"/>
      <c r="L2" s="61"/>
      <c r="M2" s="1"/>
      <c r="N2" s="1"/>
      <c r="O2" s="1"/>
      <c r="P2" s="1"/>
      <c r="Q2" s="1"/>
      <c r="R2" s="1"/>
      <c r="S2" s="1"/>
      <c r="T2" s="1"/>
      <c r="U2" s="1"/>
      <c r="V2" s="1"/>
      <c r="W2" s="1"/>
      <c r="X2" s="1"/>
      <c r="Y2" s="1"/>
      <c r="Z2" s="1"/>
      <c r="AA2" s="1"/>
      <c r="AB2" s="1"/>
    </row>
    <row r="3" spans="1:28" ht="25.5" customHeight="1" x14ac:dyDescent="0.25">
      <c r="A3" s="7" t="s">
        <v>28</v>
      </c>
      <c r="B3" s="16">
        <v>31208831</v>
      </c>
      <c r="C3" s="16"/>
      <c r="D3" s="117" t="s">
        <v>6</v>
      </c>
      <c r="E3" s="118"/>
      <c r="F3" s="118"/>
      <c r="G3" s="37" t="s">
        <v>32</v>
      </c>
      <c r="H3" s="38"/>
      <c r="I3" s="38"/>
      <c r="J3" s="39" t="s">
        <v>11</v>
      </c>
      <c r="K3" s="38" t="s">
        <v>29</v>
      </c>
      <c r="L3" s="62"/>
      <c r="M3" s="1"/>
      <c r="N3" s="1"/>
      <c r="O3" s="1"/>
      <c r="P3" s="1"/>
      <c r="Q3" s="1"/>
      <c r="R3" s="1"/>
      <c r="S3" s="1"/>
      <c r="T3" s="1"/>
      <c r="U3" s="1"/>
      <c r="V3" s="1"/>
      <c r="W3" s="1"/>
      <c r="X3" s="1"/>
      <c r="Y3" s="1"/>
      <c r="Z3" s="1"/>
      <c r="AA3" s="1"/>
      <c r="AB3" s="1"/>
    </row>
    <row r="4" spans="1:28" ht="24" x14ac:dyDescent="0.25">
      <c r="A4" s="46" t="s">
        <v>27</v>
      </c>
      <c r="B4" s="17"/>
      <c r="C4" s="45" t="s">
        <v>79</v>
      </c>
      <c r="D4" s="119" t="s">
        <v>7</v>
      </c>
      <c r="E4" s="120"/>
      <c r="F4" s="120"/>
      <c r="G4" s="40" t="s">
        <v>32</v>
      </c>
      <c r="H4" s="41"/>
      <c r="I4" s="41"/>
      <c r="J4" s="41"/>
      <c r="K4" s="41"/>
      <c r="L4" s="87"/>
      <c r="M4" s="1"/>
      <c r="N4" s="1"/>
      <c r="O4" s="1"/>
      <c r="P4" s="1"/>
      <c r="Q4" s="1"/>
      <c r="R4" s="1"/>
      <c r="S4" s="1"/>
      <c r="T4" s="1"/>
      <c r="U4" s="1"/>
      <c r="V4" s="1"/>
      <c r="W4" s="1"/>
      <c r="X4" s="1"/>
      <c r="Y4" s="1"/>
      <c r="Z4" s="1"/>
      <c r="AA4" s="1"/>
      <c r="AB4" s="1"/>
    </row>
    <row r="5" spans="1:28" ht="22.5" x14ac:dyDescent="0.25">
      <c r="A5" s="47" t="s">
        <v>8</v>
      </c>
      <c r="B5" s="18">
        <v>45800</v>
      </c>
      <c r="C5" s="44" t="s">
        <v>39</v>
      </c>
      <c r="D5" s="121" t="s">
        <v>8</v>
      </c>
      <c r="E5" s="122"/>
      <c r="F5" s="122"/>
      <c r="G5" s="42"/>
      <c r="H5" s="43"/>
      <c r="I5" s="43"/>
      <c r="J5" s="43"/>
      <c r="K5" s="43"/>
      <c r="L5" s="88"/>
      <c r="M5" s="1"/>
      <c r="N5" s="1"/>
      <c r="O5" s="1"/>
      <c r="P5" s="1"/>
      <c r="R5" s="1"/>
      <c r="S5" s="1"/>
      <c r="T5" s="1"/>
      <c r="U5" s="1"/>
      <c r="V5" s="1"/>
      <c r="W5" s="1"/>
      <c r="X5" s="1"/>
      <c r="Y5" s="1"/>
      <c r="Z5" s="1"/>
      <c r="AA5" s="1"/>
      <c r="AB5" s="1"/>
    </row>
    <row r="6" spans="1:28" s="1" customFormat="1" x14ac:dyDescent="0.25">
      <c r="A6" s="19"/>
      <c r="B6" s="20"/>
      <c r="C6" s="20"/>
      <c r="D6" s="21"/>
      <c r="E6" s="21"/>
      <c r="F6" s="8"/>
      <c r="G6" s="8"/>
      <c r="H6" s="8"/>
      <c r="I6" s="8"/>
      <c r="J6" s="8"/>
      <c r="K6" s="8"/>
      <c r="L6" s="63"/>
    </row>
    <row r="7" spans="1:28" ht="56.25" x14ac:dyDescent="0.25">
      <c r="A7" s="22" t="s">
        <v>1</v>
      </c>
      <c r="B7" s="23" t="s">
        <v>38</v>
      </c>
      <c r="C7" s="23" t="s">
        <v>33</v>
      </c>
      <c r="D7" s="23" t="s">
        <v>78</v>
      </c>
      <c r="E7" s="23" t="s">
        <v>53</v>
      </c>
      <c r="F7" s="23" t="s">
        <v>10</v>
      </c>
      <c r="G7" s="24" t="s">
        <v>22</v>
      </c>
      <c r="H7" s="24" t="s">
        <v>23</v>
      </c>
      <c r="I7" s="24" t="s">
        <v>24</v>
      </c>
      <c r="J7" s="23" t="s">
        <v>40</v>
      </c>
      <c r="K7" s="23" t="s">
        <v>41</v>
      </c>
      <c r="L7" s="64" t="s">
        <v>2</v>
      </c>
      <c r="M7" s="1"/>
      <c r="N7" s="1"/>
      <c r="O7" s="1"/>
      <c r="P7" s="1"/>
      <c r="Q7" s="1"/>
      <c r="R7" s="1"/>
      <c r="S7" s="1"/>
      <c r="T7" s="1"/>
      <c r="U7" s="1"/>
      <c r="V7" s="1"/>
      <c r="W7" s="1"/>
      <c r="X7" s="1"/>
      <c r="Y7" s="1"/>
      <c r="Z7" s="1"/>
      <c r="AA7" s="1"/>
    </row>
    <row r="8" spans="1:28" ht="45" x14ac:dyDescent="0.25">
      <c r="A8" s="22">
        <v>1</v>
      </c>
      <c r="B8" s="95"/>
      <c r="C8" s="2" t="s">
        <v>43</v>
      </c>
      <c r="D8" s="3">
        <v>1</v>
      </c>
      <c r="E8" s="3">
        <v>0</v>
      </c>
      <c r="F8" s="89">
        <f>L8/(D8+E8)</f>
        <v>0</v>
      </c>
      <c r="G8" s="4"/>
      <c r="H8" s="4"/>
      <c r="I8" s="4"/>
      <c r="J8" s="90"/>
      <c r="K8" s="91"/>
      <c r="L8" s="92">
        <f>G8*$D$45+H8*$D$46+I8*$D$47+J8+K8</f>
        <v>0</v>
      </c>
      <c r="M8" s="1"/>
      <c r="N8" s="1"/>
      <c r="O8" s="1"/>
      <c r="P8" s="1"/>
      <c r="Q8" s="1"/>
      <c r="R8" s="1"/>
      <c r="S8" s="1"/>
      <c r="T8" s="1"/>
      <c r="U8" s="1"/>
      <c r="V8" s="1"/>
      <c r="W8" s="1"/>
      <c r="X8" s="1"/>
      <c r="Y8" s="1"/>
      <c r="Z8" s="1"/>
      <c r="AA8" s="1"/>
    </row>
    <row r="9" spans="1:28" x14ac:dyDescent="0.25">
      <c r="A9" s="22"/>
      <c r="B9" s="95"/>
      <c r="C9" s="96" t="s">
        <v>46</v>
      </c>
      <c r="D9" s="98"/>
      <c r="E9" s="98"/>
      <c r="F9" s="99"/>
      <c r="G9" s="99"/>
      <c r="H9" s="99"/>
      <c r="I9" s="99"/>
      <c r="J9" s="99"/>
      <c r="K9" s="99"/>
      <c r="L9" s="100"/>
      <c r="M9" s="1"/>
      <c r="N9" s="1"/>
      <c r="O9" s="1"/>
      <c r="P9" s="1"/>
      <c r="Q9" s="1"/>
      <c r="R9" s="1"/>
      <c r="S9" s="1"/>
      <c r="T9" s="1"/>
      <c r="U9" s="1"/>
      <c r="V9" s="1"/>
      <c r="W9" s="1"/>
      <c r="X9" s="1"/>
      <c r="Y9" s="1"/>
      <c r="Z9" s="1"/>
      <c r="AA9" s="1"/>
    </row>
    <row r="10" spans="1:28" x14ac:dyDescent="0.25">
      <c r="A10" s="22">
        <f>A8+1</f>
        <v>2</v>
      </c>
      <c r="B10" s="95">
        <v>46174</v>
      </c>
      <c r="C10" s="2" t="s">
        <v>62</v>
      </c>
      <c r="D10" s="3">
        <v>0</v>
      </c>
      <c r="E10" s="3">
        <v>8</v>
      </c>
      <c r="F10" s="89">
        <f t="shared" ref="F10:F40" si="0">L10/(D10+E10)</f>
        <v>0</v>
      </c>
      <c r="G10" s="4"/>
      <c r="H10" s="4"/>
      <c r="I10" s="4"/>
      <c r="J10" s="90"/>
      <c r="K10" s="91"/>
      <c r="L10" s="92">
        <f>G10*$D$45+H10*$D$46+I10*$D$47+J10+K10</f>
        <v>0</v>
      </c>
      <c r="M10" s="1"/>
      <c r="N10" s="1"/>
      <c r="O10" s="1"/>
      <c r="P10" s="1"/>
      <c r="Q10" s="1"/>
      <c r="R10" s="1"/>
      <c r="S10" s="1"/>
      <c r="T10" s="1"/>
      <c r="U10" s="1"/>
      <c r="V10" s="1"/>
      <c r="W10" s="1"/>
      <c r="X10" s="1"/>
      <c r="Y10" s="1"/>
      <c r="Z10" s="1"/>
      <c r="AA10" s="1"/>
    </row>
    <row r="11" spans="1:28" x14ac:dyDescent="0.25">
      <c r="A11" s="22">
        <f t="shared" ref="A11:A13" si="1">A10+1</f>
        <v>3</v>
      </c>
      <c r="B11" s="95">
        <v>46174</v>
      </c>
      <c r="C11" s="2" t="s">
        <v>63</v>
      </c>
      <c r="D11" s="3">
        <v>4</v>
      </c>
      <c r="E11" s="3">
        <v>4</v>
      </c>
      <c r="F11" s="89">
        <f t="shared" si="0"/>
        <v>0</v>
      </c>
      <c r="G11" s="4"/>
      <c r="H11" s="4"/>
      <c r="I11" s="4"/>
      <c r="J11" s="90"/>
      <c r="K11" s="91"/>
      <c r="L11" s="92">
        <f>G11*$D$45+H11*$D$46+I11*$D$47+J11+K11</f>
        <v>0</v>
      </c>
      <c r="M11" s="1"/>
      <c r="N11" s="1"/>
      <c r="O11" s="1"/>
      <c r="P11" s="1"/>
      <c r="Q11" s="1"/>
      <c r="R11" s="1"/>
      <c r="S11" s="1"/>
      <c r="T11" s="1"/>
      <c r="U11" s="1"/>
      <c r="V11" s="1"/>
      <c r="W11" s="1"/>
      <c r="X11" s="1"/>
      <c r="Y11" s="1"/>
      <c r="Z11" s="1"/>
      <c r="AA11" s="1"/>
    </row>
    <row r="12" spans="1:28" ht="78.75" x14ac:dyDescent="0.25">
      <c r="A12" s="22">
        <f t="shared" si="1"/>
        <v>4</v>
      </c>
      <c r="B12" s="95">
        <v>46174</v>
      </c>
      <c r="C12" s="2" t="s">
        <v>64</v>
      </c>
      <c r="D12" s="3">
        <v>4</v>
      </c>
      <c r="E12" s="3">
        <v>4</v>
      </c>
      <c r="F12" s="89">
        <f t="shared" si="0"/>
        <v>0</v>
      </c>
      <c r="G12" s="4"/>
      <c r="H12" s="4"/>
      <c r="I12" s="4"/>
      <c r="J12" s="90"/>
      <c r="K12" s="91"/>
      <c r="L12" s="92">
        <f>G12*$D$45+H12*$D$46+I12*$D$47+J12+K12</f>
        <v>0</v>
      </c>
      <c r="M12" s="1"/>
      <c r="N12" s="1"/>
      <c r="O12" s="1"/>
      <c r="P12" s="1"/>
      <c r="Q12" s="1"/>
      <c r="R12" s="1"/>
      <c r="S12" s="1"/>
      <c r="T12" s="1"/>
      <c r="U12" s="1"/>
      <c r="V12" s="1"/>
      <c r="W12" s="1"/>
      <c r="X12" s="1"/>
      <c r="Y12" s="1"/>
      <c r="Z12" s="1"/>
      <c r="AA12" s="1"/>
    </row>
    <row r="13" spans="1:28" x14ac:dyDescent="0.25">
      <c r="A13" s="22">
        <f t="shared" si="1"/>
        <v>5</v>
      </c>
      <c r="B13" s="95">
        <v>46174</v>
      </c>
      <c r="C13" s="2" t="s">
        <v>76</v>
      </c>
      <c r="D13" s="3">
        <v>1</v>
      </c>
      <c r="E13" s="3">
        <v>0</v>
      </c>
      <c r="F13" s="89">
        <f t="shared" si="0"/>
        <v>0</v>
      </c>
      <c r="G13" s="4"/>
      <c r="H13" s="4"/>
      <c r="I13" s="4"/>
      <c r="J13" s="90"/>
      <c r="K13" s="91"/>
      <c r="L13" s="92">
        <f>G13*$D$45+H13*$D$46+I13*$D$47+J13+K13</f>
        <v>0</v>
      </c>
      <c r="M13" s="1"/>
      <c r="N13" s="1"/>
      <c r="O13" s="1"/>
      <c r="P13" s="1"/>
      <c r="Q13" s="1"/>
      <c r="R13" s="1"/>
      <c r="S13" s="1"/>
      <c r="T13" s="1"/>
      <c r="U13" s="1"/>
      <c r="V13" s="1"/>
      <c r="W13" s="1"/>
      <c r="X13" s="1"/>
      <c r="Y13" s="1"/>
      <c r="Z13" s="1"/>
      <c r="AA13" s="1"/>
    </row>
    <row r="14" spans="1:28" ht="22.5" x14ac:dyDescent="0.25">
      <c r="A14" s="22">
        <f>A13+1</f>
        <v>6</v>
      </c>
      <c r="B14" s="95"/>
      <c r="C14" s="2" t="s">
        <v>55</v>
      </c>
      <c r="D14" s="3">
        <v>13</v>
      </c>
      <c r="E14" s="3">
        <v>0</v>
      </c>
      <c r="F14" s="89">
        <f t="shared" si="0"/>
        <v>0</v>
      </c>
      <c r="G14" s="4"/>
      <c r="H14" s="4"/>
      <c r="I14" s="4"/>
      <c r="J14" s="90"/>
      <c r="K14" s="91"/>
      <c r="L14" s="92">
        <f>G14*$D$45+H14*$D$46+I14*$D$47+J14+K14</f>
        <v>0</v>
      </c>
      <c r="M14" s="1"/>
      <c r="N14" s="1"/>
      <c r="O14" s="1"/>
      <c r="P14" s="1"/>
      <c r="Q14" s="1"/>
      <c r="R14" s="1"/>
      <c r="S14" s="1"/>
      <c r="T14" s="1"/>
      <c r="U14" s="1"/>
      <c r="V14" s="1"/>
      <c r="W14" s="1"/>
      <c r="X14" s="1"/>
      <c r="Y14" s="1"/>
      <c r="Z14" s="1"/>
      <c r="AA14" s="1"/>
    </row>
    <row r="15" spans="1:28" x14ac:dyDescent="0.25">
      <c r="A15" s="22"/>
      <c r="B15" s="95"/>
      <c r="C15" s="96" t="s">
        <v>65</v>
      </c>
      <c r="D15" s="98"/>
      <c r="E15" s="98"/>
      <c r="F15" s="99"/>
      <c r="G15" s="99"/>
      <c r="H15" s="99"/>
      <c r="I15" s="99"/>
      <c r="J15" s="99"/>
      <c r="K15" s="99"/>
      <c r="L15" s="100"/>
      <c r="M15" s="1"/>
      <c r="N15" s="1"/>
      <c r="O15" s="1"/>
      <c r="P15" s="1"/>
      <c r="Q15" s="1"/>
      <c r="R15" s="1"/>
      <c r="S15" s="1"/>
      <c r="T15" s="1"/>
      <c r="U15" s="1"/>
      <c r="V15" s="1"/>
      <c r="W15" s="1"/>
      <c r="X15" s="1"/>
      <c r="Y15" s="1"/>
      <c r="Z15" s="1"/>
      <c r="AA15" s="1"/>
    </row>
    <row r="16" spans="1:28" ht="21" customHeight="1" x14ac:dyDescent="0.25">
      <c r="A16" s="22">
        <f>A14+1</f>
        <v>7</v>
      </c>
      <c r="B16" s="95">
        <v>46266</v>
      </c>
      <c r="C16" s="2" t="s">
        <v>66</v>
      </c>
      <c r="D16" s="3">
        <v>4</v>
      </c>
      <c r="E16" s="3">
        <v>4</v>
      </c>
      <c r="F16" s="89">
        <f t="shared" si="0"/>
        <v>0</v>
      </c>
      <c r="G16" s="4"/>
      <c r="H16" s="4"/>
      <c r="I16" s="4"/>
      <c r="J16" s="90"/>
      <c r="K16" s="91"/>
      <c r="L16" s="92">
        <f t="shared" ref="L16:L26" si="2">G16*$D$45+H16*$D$46+I16*$D$47+J16+K16</f>
        <v>0</v>
      </c>
      <c r="M16" s="1"/>
      <c r="N16" s="1"/>
      <c r="O16" s="1"/>
      <c r="P16" s="1"/>
      <c r="Q16" s="1"/>
      <c r="R16" s="1"/>
      <c r="S16" s="1"/>
      <c r="T16" s="1"/>
      <c r="U16" s="1"/>
      <c r="V16" s="1"/>
      <c r="W16" s="1"/>
      <c r="X16" s="1"/>
      <c r="Y16" s="1"/>
      <c r="Z16" s="1"/>
      <c r="AA16" s="1"/>
    </row>
    <row r="17" spans="1:27" ht="33.75" x14ac:dyDescent="0.25">
      <c r="A17" s="22">
        <f>A16+1</f>
        <v>8</v>
      </c>
      <c r="B17" s="95">
        <v>46266</v>
      </c>
      <c r="C17" s="2" t="s">
        <v>56</v>
      </c>
      <c r="D17" s="3">
        <v>4</v>
      </c>
      <c r="E17" s="3">
        <v>4</v>
      </c>
      <c r="F17" s="89">
        <f t="shared" si="0"/>
        <v>0</v>
      </c>
      <c r="G17" s="4"/>
      <c r="H17" s="4"/>
      <c r="I17" s="4"/>
      <c r="J17" s="90"/>
      <c r="K17" s="91"/>
      <c r="L17" s="92">
        <f t="shared" si="2"/>
        <v>0</v>
      </c>
      <c r="M17" s="1"/>
      <c r="N17" s="1"/>
      <c r="O17" s="1"/>
      <c r="P17" s="1"/>
      <c r="Q17" s="1"/>
      <c r="R17" s="1"/>
      <c r="S17" s="1"/>
      <c r="T17" s="1"/>
      <c r="U17" s="1"/>
      <c r="V17" s="1"/>
      <c r="W17" s="1"/>
      <c r="X17" s="1"/>
      <c r="Y17" s="1"/>
      <c r="Z17" s="1"/>
      <c r="AA17" s="1"/>
    </row>
    <row r="18" spans="1:27" ht="45" x14ac:dyDescent="0.25">
      <c r="A18" s="22">
        <f>A17+1</f>
        <v>9</v>
      </c>
      <c r="B18" s="95">
        <v>46266</v>
      </c>
      <c r="C18" s="2" t="s">
        <v>77</v>
      </c>
      <c r="D18" s="3">
        <v>0</v>
      </c>
      <c r="E18" s="3">
        <v>18</v>
      </c>
      <c r="F18" s="89">
        <f t="shared" si="0"/>
        <v>0</v>
      </c>
      <c r="G18" s="4"/>
      <c r="H18" s="4"/>
      <c r="I18" s="4"/>
      <c r="J18" s="90"/>
      <c r="K18" s="91"/>
      <c r="L18" s="92">
        <f t="shared" si="2"/>
        <v>0</v>
      </c>
      <c r="M18" s="1"/>
      <c r="N18" s="1"/>
      <c r="O18" s="1"/>
      <c r="P18" s="1"/>
      <c r="Q18" s="1"/>
      <c r="R18" s="1"/>
      <c r="S18" s="1"/>
      <c r="T18" s="1"/>
      <c r="U18" s="1"/>
      <c r="V18" s="1"/>
      <c r="W18" s="1"/>
      <c r="X18" s="1"/>
      <c r="Y18" s="1"/>
      <c r="Z18" s="1"/>
      <c r="AA18" s="1"/>
    </row>
    <row r="19" spans="1:27" ht="21" customHeight="1" x14ac:dyDescent="0.25">
      <c r="A19" s="22">
        <f t="shared" ref="A19:A26" si="3">A18+1</f>
        <v>10</v>
      </c>
      <c r="B19" s="95">
        <v>46266</v>
      </c>
      <c r="C19" s="2" t="s">
        <v>47</v>
      </c>
      <c r="D19" s="3">
        <v>4</v>
      </c>
      <c r="E19" s="3">
        <v>4</v>
      </c>
      <c r="F19" s="89">
        <f t="shared" si="0"/>
        <v>0</v>
      </c>
      <c r="G19" s="4"/>
      <c r="H19" s="4"/>
      <c r="I19" s="4"/>
      <c r="J19" s="90"/>
      <c r="K19" s="91"/>
      <c r="L19" s="92">
        <f t="shared" si="2"/>
        <v>0</v>
      </c>
      <c r="M19" s="1"/>
      <c r="N19" s="1"/>
      <c r="O19" s="1"/>
      <c r="P19" s="1"/>
      <c r="Q19" s="1"/>
      <c r="R19" s="1"/>
      <c r="S19" s="1"/>
      <c r="T19" s="1"/>
      <c r="U19" s="1"/>
      <c r="V19" s="1"/>
      <c r="W19" s="1"/>
      <c r="X19" s="1"/>
      <c r="Y19" s="1"/>
      <c r="Z19" s="1"/>
      <c r="AA19" s="1"/>
    </row>
    <row r="20" spans="1:27" x14ac:dyDescent="0.25">
      <c r="A20" s="22">
        <f t="shared" si="3"/>
        <v>11</v>
      </c>
      <c r="B20" s="95">
        <v>46266</v>
      </c>
      <c r="C20" s="2" t="s">
        <v>48</v>
      </c>
      <c r="D20" s="3">
        <v>4</v>
      </c>
      <c r="E20" s="3">
        <v>4</v>
      </c>
      <c r="F20" s="89">
        <f t="shared" si="0"/>
        <v>0</v>
      </c>
      <c r="G20" s="4"/>
      <c r="H20" s="4"/>
      <c r="I20" s="4"/>
      <c r="J20" s="90"/>
      <c r="K20" s="91"/>
      <c r="L20" s="92">
        <f t="shared" si="2"/>
        <v>0</v>
      </c>
      <c r="M20" s="1"/>
      <c r="N20" s="1"/>
      <c r="O20" s="1"/>
      <c r="P20" s="1"/>
      <c r="Q20" s="1"/>
      <c r="R20" s="1"/>
      <c r="S20" s="1"/>
      <c r="T20" s="1"/>
      <c r="U20" s="1"/>
      <c r="V20" s="1"/>
      <c r="W20" s="1"/>
      <c r="X20" s="1"/>
      <c r="Y20" s="1"/>
      <c r="Z20" s="1"/>
      <c r="AA20" s="1"/>
    </row>
    <row r="21" spans="1:27" x14ac:dyDescent="0.25">
      <c r="A21" s="22">
        <f t="shared" si="3"/>
        <v>12</v>
      </c>
      <c r="B21" s="95">
        <v>46266</v>
      </c>
      <c r="C21" s="2" t="s">
        <v>51</v>
      </c>
      <c r="D21" s="3">
        <v>4</v>
      </c>
      <c r="E21" s="3">
        <v>4</v>
      </c>
      <c r="F21" s="89">
        <f t="shared" ref="F21" si="4">L21/(D21+E21)</f>
        <v>0</v>
      </c>
      <c r="G21" s="4"/>
      <c r="H21" s="4"/>
      <c r="I21" s="4"/>
      <c r="J21" s="90"/>
      <c r="K21" s="91"/>
      <c r="L21" s="92">
        <f t="shared" si="2"/>
        <v>0</v>
      </c>
      <c r="M21" s="1"/>
      <c r="N21" s="1"/>
      <c r="O21" s="1"/>
      <c r="P21" s="1"/>
      <c r="Q21" s="1"/>
      <c r="R21" s="1"/>
      <c r="S21" s="1"/>
      <c r="T21" s="1"/>
      <c r="U21" s="1"/>
      <c r="V21" s="1"/>
      <c r="W21" s="1"/>
      <c r="X21" s="1"/>
      <c r="Y21" s="1"/>
      <c r="Z21" s="1"/>
      <c r="AA21" s="1"/>
    </row>
    <row r="22" spans="1:27" ht="21" customHeight="1" x14ac:dyDescent="0.25">
      <c r="A22" s="22">
        <f t="shared" si="3"/>
        <v>13</v>
      </c>
      <c r="B22" s="95">
        <v>46266</v>
      </c>
      <c r="C22" s="2" t="s">
        <v>67</v>
      </c>
      <c r="D22" s="3">
        <v>4</v>
      </c>
      <c r="E22" s="3">
        <v>4</v>
      </c>
      <c r="F22" s="89">
        <f t="shared" si="0"/>
        <v>0</v>
      </c>
      <c r="G22" s="4"/>
      <c r="H22" s="4"/>
      <c r="I22" s="4"/>
      <c r="J22" s="90"/>
      <c r="K22" s="91"/>
      <c r="L22" s="92">
        <f t="shared" si="2"/>
        <v>0</v>
      </c>
      <c r="M22" s="1"/>
      <c r="N22" s="1"/>
      <c r="O22" s="1"/>
      <c r="P22" s="1"/>
      <c r="Q22" s="1"/>
      <c r="R22" s="1"/>
      <c r="S22" s="1"/>
      <c r="T22" s="1"/>
      <c r="U22" s="1"/>
      <c r="V22" s="1"/>
      <c r="W22" s="1"/>
      <c r="X22" s="1"/>
      <c r="Y22" s="1"/>
      <c r="Z22" s="1"/>
      <c r="AA22" s="1"/>
    </row>
    <row r="23" spans="1:27" ht="21" customHeight="1" x14ac:dyDescent="0.25">
      <c r="A23" s="22">
        <f t="shared" si="3"/>
        <v>14</v>
      </c>
      <c r="B23" s="95">
        <v>46266</v>
      </c>
      <c r="C23" s="2" t="s">
        <v>68</v>
      </c>
      <c r="D23" s="3">
        <v>0</v>
      </c>
      <c r="E23" s="3">
        <v>8</v>
      </c>
      <c r="F23" s="89">
        <f t="shared" si="0"/>
        <v>0</v>
      </c>
      <c r="G23" s="4"/>
      <c r="H23" s="4"/>
      <c r="I23" s="4"/>
      <c r="J23" s="90"/>
      <c r="K23" s="91"/>
      <c r="L23" s="92">
        <f t="shared" si="2"/>
        <v>0</v>
      </c>
      <c r="M23" s="1"/>
      <c r="N23" s="1"/>
      <c r="O23" s="1"/>
      <c r="P23" s="1"/>
      <c r="Q23" s="1"/>
      <c r="R23" s="1"/>
      <c r="S23" s="1"/>
      <c r="T23" s="1"/>
      <c r="U23" s="1"/>
      <c r="V23" s="1"/>
      <c r="W23" s="1"/>
      <c r="X23" s="1"/>
      <c r="Y23" s="1"/>
      <c r="Z23" s="1"/>
      <c r="AA23" s="1"/>
    </row>
    <row r="24" spans="1:27" ht="22.5" x14ac:dyDescent="0.25">
      <c r="A24" s="22">
        <f t="shared" si="3"/>
        <v>15</v>
      </c>
      <c r="B24" s="95">
        <v>46266</v>
      </c>
      <c r="C24" s="97" t="s">
        <v>73</v>
      </c>
      <c r="D24" s="3">
        <v>4</v>
      </c>
      <c r="E24" s="3">
        <v>4</v>
      </c>
      <c r="F24" s="89">
        <f t="shared" si="0"/>
        <v>0</v>
      </c>
      <c r="G24" s="4"/>
      <c r="H24" s="4"/>
      <c r="I24" s="4"/>
      <c r="J24" s="90"/>
      <c r="K24" s="91"/>
      <c r="L24" s="92">
        <f t="shared" si="2"/>
        <v>0</v>
      </c>
      <c r="M24" s="1"/>
      <c r="N24" s="1"/>
      <c r="O24" s="1"/>
      <c r="P24" s="1"/>
      <c r="Q24" s="1"/>
      <c r="R24" s="1"/>
      <c r="S24" s="1"/>
      <c r="T24" s="1"/>
      <c r="U24" s="1"/>
      <c r="V24" s="1"/>
      <c r="W24" s="1"/>
      <c r="X24" s="1"/>
      <c r="Y24" s="1"/>
      <c r="Z24" s="1"/>
      <c r="AA24" s="1"/>
    </row>
    <row r="25" spans="1:27" ht="22.5" x14ac:dyDescent="0.25">
      <c r="A25" s="22">
        <f t="shared" si="3"/>
        <v>16</v>
      </c>
      <c r="B25" s="95">
        <v>46266</v>
      </c>
      <c r="C25" s="97" t="s">
        <v>72</v>
      </c>
      <c r="D25" s="3">
        <v>4</v>
      </c>
      <c r="E25" s="3">
        <v>4</v>
      </c>
      <c r="F25" s="89">
        <f t="shared" si="0"/>
        <v>0</v>
      </c>
      <c r="G25" s="4"/>
      <c r="H25" s="4"/>
      <c r="I25" s="4"/>
      <c r="J25" s="90"/>
      <c r="K25" s="91"/>
      <c r="L25" s="92">
        <f t="shared" si="2"/>
        <v>0</v>
      </c>
      <c r="M25" s="1"/>
      <c r="N25" s="1"/>
      <c r="O25" s="1"/>
      <c r="P25" s="1"/>
      <c r="Q25" s="1"/>
      <c r="R25" s="1"/>
      <c r="S25" s="1"/>
      <c r="T25" s="1"/>
      <c r="U25" s="1"/>
      <c r="V25" s="1"/>
      <c r="W25" s="1"/>
      <c r="X25" s="1"/>
      <c r="Y25" s="1"/>
      <c r="Z25" s="1"/>
      <c r="AA25" s="1"/>
    </row>
    <row r="26" spans="1:27" ht="33.75" x14ac:dyDescent="0.25">
      <c r="A26" s="22">
        <f t="shared" si="3"/>
        <v>17</v>
      </c>
      <c r="B26" s="95">
        <v>46266</v>
      </c>
      <c r="C26" s="97" t="s">
        <v>57</v>
      </c>
      <c r="D26" s="3">
        <v>4</v>
      </c>
      <c r="E26" s="3">
        <v>4</v>
      </c>
      <c r="F26" s="89">
        <f t="shared" si="0"/>
        <v>0</v>
      </c>
      <c r="G26" s="4"/>
      <c r="H26" s="4"/>
      <c r="I26" s="4"/>
      <c r="J26" s="90"/>
      <c r="K26" s="91"/>
      <c r="L26" s="92">
        <f t="shared" si="2"/>
        <v>0</v>
      </c>
      <c r="M26" s="1"/>
      <c r="N26" s="1"/>
      <c r="O26" s="1"/>
      <c r="P26" s="1"/>
      <c r="Q26" s="1"/>
      <c r="R26" s="1"/>
      <c r="S26" s="1"/>
      <c r="T26" s="1"/>
      <c r="U26" s="1"/>
      <c r="V26" s="1"/>
      <c r="W26" s="1"/>
      <c r="X26" s="1"/>
      <c r="Y26" s="1"/>
      <c r="Z26" s="1"/>
      <c r="AA26" s="1"/>
    </row>
    <row r="27" spans="1:27" ht="22.5" x14ac:dyDescent="0.25">
      <c r="A27" s="22"/>
      <c r="B27" s="95"/>
      <c r="C27" s="96" t="s">
        <v>74</v>
      </c>
      <c r="D27" s="98"/>
      <c r="E27" s="98"/>
      <c r="F27" s="99"/>
      <c r="G27" s="99"/>
      <c r="H27" s="99"/>
      <c r="I27" s="99"/>
      <c r="J27" s="99"/>
      <c r="K27" s="99"/>
      <c r="L27" s="100"/>
      <c r="M27" s="1"/>
      <c r="N27" s="1"/>
      <c r="O27" s="1"/>
      <c r="P27" s="1"/>
      <c r="Q27" s="1"/>
      <c r="R27" s="1"/>
      <c r="S27" s="1"/>
      <c r="T27" s="1"/>
      <c r="U27" s="1"/>
      <c r="V27" s="1"/>
      <c r="W27" s="1"/>
      <c r="X27" s="1"/>
      <c r="Y27" s="1"/>
      <c r="Z27" s="1"/>
      <c r="AA27" s="1"/>
    </row>
    <row r="28" spans="1:27" ht="22.5" x14ac:dyDescent="0.25">
      <c r="A28" s="22">
        <f>A26+1</f>
        <v>18</v>
      </c>
      <c r="B28" s="95">
        <v>46295</v>
      </c>
      <c r="C28" s="2" t="s">
        <v>58</v>
      </c>
      <c r="D28" s="3">
        <v>0</v>
      </c>
      <c r="E28" s="3">
        <v>1</v>
      </c>
      <c r="F28" s="89">
        <f t="shared" si="0"/>
        <v>0</v>
      </c>
      <c r="G28" s="4"/>
      <c r="H28" s="4"/>
      <c r="I28" s="4"/>
      <c r="J28" s="90"/>
      <c r="K28" s="91"/>
      <c r="L28" s="92">
        <f>G28*$D$45+H28*$D$46+I28*$D$47+J28+K28</f>
        <v>0</v>
      </c>
      <c r="M28" s="1"/>
      <c r="O28" s="1"/>
      <c r="P28" s="1"/>
      <c r="Q28" s="1"/>
      <c r="R28" s="1"/>
      <c r="S28" s="1"/>
      <c r="T28" s="1"/>
      <c r="U28" s="1"/>
      <c r="V28" s="1"/>
      <c r="W28" s="1"/>
      <c r="X28" s="1"/>
      <c r="Y28" s="1"/>
      <c r="Z28" s="1"/>
      <c r="AA28" s="1"/>
    </row>
    <row r="29" spans="1:27" ht="33.75" x14ac:dyDescent="0.25">
      <c r="A29" s="22">
        <f>A28+1</f>
        <v>19</v>
      </c>
      <c r="B29" s="95">
        <v>46295</v>
      </c>
      <c r="C29" s="2" t="s">
        <v>59</v>
      </c>
      <c r="D29" s="3">
        <v>0</v>
      </c>
      <c r="E29" s="3">
        <v>1</v>
      </c>
      <c r="F29" s="89">
        <f t="shared" si="0"/>
        <v>0</v>
      </c>
      <c r="G29" s="4"/>
      <c r="H29" s="4"/>
      <c r="I29" s="4"/>
      <c r="J29" s="90"/>
      <c r="K29" s="91"/>
      <c r="L29" s="92">
        <f>G29*$D$45+H29*$D$46+I29*$D$47+J29+K29</f>
        <v>0</v>
      </c>
      <c r="M29" s="1"/>
      <c r="O29" s="1"/>
      <c r="P29" s="1"/>
      <c r="Q29" s="1"/>
      <c r="R29" s="1"/>
      <c r="S29" s="1"/>
      <c r="T29" s="1"/>
      <c r="U29" s="1"/>
      <c r="V29" s="1"/>
      <c r="W29" s="1"/>
      <c r="X29" s="1"/>
      <c r="Y29" s="1"/>
      <c r="Z29" s="1"/>
      <c r="AA29" s="1"/>
    </row>
    <row r="30" spans="1:27" x14ac:dyDescent="0.25">
      <c r="A30" s="22"/>
      <c r="B30" s="95"/>
      <c r="C30" s="96" t="s">
        <v>70</v>
      </c>
      <c r="D30" s="98"/>
      <c r="E30" s="98"/>
      <c r="F30" s="99"/>
      <c r="G30" s="99"/>
      <c r="H30" s="99"/>
      <c r="I30" s="99"/>
      <c r="J30" s="99"/>
      <c r="K30" s="99"/>
      <c r="L30" s="100"/>
      <c r="M30" s="1"/>
      <c r="O30" s="1"/>
      <c r="P30" s="1"/>
      <c r="Q30" s="1"/>
      <c r="R30" s="1"/>
      <c r="S30" s="1"/>
      <c r="T30" s="1"/>
      <c r="U30" s="1"/>
      <c r="V30" s="1"/>
      <c r="W30" s="1"/>
      <c r="X30" s="1"/>
      <c r="Y30" s="1"/>
      <c r="Z30" s="1"/>
      <c r="AA30" s="1"/>
    </row>
    <row r="31" spans="1:27" x14ac:dyDescent="0.25">
      <c r="A31" s="22">
        <f>A29+1</f>
        <v>20</v>
      </c>
      <c r="B31" s="95">
        <v>46113</v>
      </c>
      <c r="C31" s="2" t="s">
        <v>51</v>
      </c>
      <c r="D31" s="3">
        <v>1</v>
      </c>
      <c r="E31" s="3">
        <v>0</v>
      </c>
      <c r="F31" s="89">
        <f t="shared" si="0"/>
        <v>0</v>
      </c>
      <c r="G31" s="4"/>
      <c r="H31" s="4"/>
      <c r="I31" s="4"/>
      <c r="J31" s="90"/>
      <c r="K31" s="91"/>
      <c r="L31" s="92">
        <f>G31*$D$45+H31*$D$46+I31*$D$47+J31+K31</f>
        <v>0</v>
      </c>
      <c r="M31" s="1"/>
      <c r="O31" s="1"/>
      <c r="P31" s="1"/>
      <c r="Q31" s="1"/>
      <c r="R31" s="1"/>
      <c r="S31" s="1"/>
      <c r="T31" s="1"/>
      <c r="U31" s="1"/>
      <c r="V31" s="1"/>
      <c r="W31" s="1"/>
      <c r="X31" s="1"/>
      <c r="Y31" s="1"/>
      <c r="Z31" s="1"/>
      <c r="AA31" s="1"/>
    </row>
    <row r="32" spans="1:27" x14ac:dyDescent="0.25">
      <c r="A32" s="22">
        <f>A31+1</f>
        <v>21</v>
      </c>
      <c r="B32" s="95">
        <v>46113</v>
      </c>
      <c r="C32" s="2" t="s">
        <v>49</v>
      </c>
      <c r="D32" s="3">
        <v>1</v>
      </c>
      <c r="E32" s="3">
        <v>0</v>
      </c>
      <c r="F32" s="89">
        <f t="shared" si="0"/>
        <v>0</v>
      </c>
      <c r="G32" s="4"/>
      <c r="H32" s="4"/>
      <c r="I32" s="4"/>
      <c r="J32" s="90"/>
      <c r="K32" s="91"/>
      <c r="L32" s="92">
        <f>G32*$D$45+H32*$D$46+I32*$D$47+J32+K32</f>
        <v>0</v>
      </c>
      <c r="M32" s="1"/>
      <c r="O32" s="1"/>
      <c r="P32" s="1"/>
      <c r="Q32" s="1"/>
      <c r="R32" s="1"/>
      <c r="S32" s="1"/>
      <c r="T32" s="1"/>
      <c r="U32" s="1"/>
      <c r="V32" s="1"/>
      <c r="W32" s="1"/>
      <c r="X32" s="1"/>
      <c r="Y32" s="1"/>
      <c r="Z32" s="1"/>
      <c r="AA32" s="1"/>
    </row>
    <row r="33" spans="1:28" x14ac:dyDescent="0.25">
      <c r="A33" s="22">
        <f t="shared" ref="A33:A34" si="5">A32+1</f>
        <v>22</v>
      </c>
      <c r="B33" s="95">
        <v>46113</v>
      </c>
      <c r="C33" s="2" t="s">
        <v>71</v>
      </c>
      <c r="D33" s="3">
        <v>1</v>
      </c>
      <c r="E33" s="3">
        <v>0</v>
      </c>
      <c r="F33" s="89">
        <f t="shared" si="0"/>
        <v>0</v>
      </c>
      <c r="G33" s="4"/>
      <c r="H33" s="4"/>
      <c r="I33" s="4"/>
      <c r="J33" s="90"/>
      <c r="K33" s="91"/>
      <c r="L33" s="92">
        <f>G33*$D$45+H33*$D$46+I33*$D$47+J33+K33</f>
        <v>0</v>
      </c>
      <c r="M33" s="1"/>
      <c r="O33" s="1"/>
      <c r="P33" s="1"/>
      <c r="Q33" s="1"/>
      <c r="R33" s="1"/>
      <c r="S33" s="1"/>
      <c r="T33" s="1"/>
      <c r="U33" s="1"/>
      <c r="V33" s="1"/>
      <c r="W33" s="1"/>
      <c r="X33" s="1"/>
      <c r="Y33" s="1"/>
      <c r="Z33" s="1"/>
      <c r="AA33" s="1"/>
    </row>
    <row r="34" spans="1:28" ht="33.75" x14ac:dyDescent="0.25">
      <c r="A34" s="22">
        <f t="shared" si="5"/>
        <v>23</v>
      </c>
      <c r="B34" s="95"/>
      <c r="C34" s="2" t="s">
        <v>69</v>
      </c>
      <c r="D34" s="3">
        <v>13</v>
      </c>
      <c r="E34" s="3">
        <v>0</v>
      </c>
      <c r="F34" s="89">
        <f t="shared" si="0"/>
        <v>0</v>
      </c>
      <c r="G34" s="4"/>
      <c r="H34" s="4"/>
      <c r="I34" s="4"/>
      <c r="J34" s="90"/>
      <c r="K34" s="91"/>
      <c r="L34" s="92">
        <f>G34*$D$45+H34*$D$46+I34*$D$47+J34+K34</f>
        <v>0</v>
      </c>
      <c r="M34" s="1"/>
      <c r="N34" s="1"/>
      <c r="O34" s="1"/>
      <c r="P34" s="1"/>
      <c r="Q34" s="1"/>
      <c r="R34" s="1"/>
      <c r="S34" s="1"/>
      <c r="T34" s="1"/>
      <c r="U34" s="1"/>
      <c r="V34" s="1"/>
      <c r="W34" s="1"/>
      <c r="X34" s="1"/>
      <c r="Y34" s="1"/>
      <c r="Z34" s="1"/>
      <c r="AA34" s="1"/>
    </row>
    <row r="35" spans="1:28" x14ac:dyDescent="0.25">
      <c r="A35" s="22"/>
      <c r="B35" s="95"/>
      <c r="C35" s="96" t="s">
        <v>42</v>
      </c>
      <c r="D35" s="98"/>
      <c r="E35" s="98"/>
      <c r="F35" s="99"/>
      <c r="G35" s="99"/>
      <c r="H35" s="99"/>
      <c r="I35" s="99"/>
      <c r="J35" s="99"/>
      <c r="K35" s="99"/>
      <c r="L35" s="100"/>
      <c r="M35" s="1"/>
      <c r="N35" s="1"/>
      <c r="O35" s="1"/>
      <c r="P35" s="1"/>
      <c r="Q35" s="1"/>
      <c r="R35" s="1"/>
      <c r="S35" s="1"/>
      <c r="T35" s="1"/>
      <c r="U35" s="1"/>
      <c r="V35" s="1"/>
      <c r="W35" s="1"/>
      <c r="X35" s="1"/>
      <c r="Y35" s="1"/>
      <c r="Z35" s="1"/>
      <c r="AA35" s="1"/>
    </row>
    <row r="36" spans="1:28" ht="22.5" x14ac:dyDescent="0.25">
      <c r="A36" s="22">
        <f>A34+1</f>
        <v>24</v>
      </c>
      <c r="B36" s="95">
        <v>46295</v>
      </c>
      <c r="C36" s="2" t="s">
        <v>60</v>
      </c>
      <c r="D36" s="3">
        <v>1</v>
      </c>
      <c r="E36" s="3">
        <v>0</v>
      </c>
      <c r="F36" s="89">
        <f>L36/(D36+E36)</f>
        <v>0</v>
      </c>
      <c r="G36" s="4"/>
      <c r="H36" s="4"/>
      <c r="I36" s="4"/>
      <c r="J36" s="90"/>
      <c r="K36" s="91"/>
      <c r="L36" s="92">
        <f>G36*$D$45+H36*$D$46+I36*$D$47+J36+K36</f>
        <v>0</v>
      </c>
      <c r="M36" s="1"/>
      <c r="N36" s="1"/>
      <c r="O36" s="1"/>
      <c r="P36" s="1"/>
      <c r="Q36" s="1"/>
      <c r="R36" s="1"/>
      <c r="S36" s="1"/>
      <c r="T36" s="1"/>
      <c r="U36" s="1"/>
      <c r="V36" s="1"/>
      <c r="W36" s="1"/>
      <c r="X36" s="1"/>
      <c r="Y36" s="1"/>
      <c r="Z36" s="1"/>
      <c r="AA36" s="1"/>
    </row>
    <row r="37" spans="1:28" ht="22.5" x14ac:dyDescent="0.25">
      <c r="A37" s="22">
        <f>A36+1</f>
        <v>25</v>
      </c>
      <c r="B37" s="95">
        <v>46295</v>
      </c>
      <c r="C37" s="2" t="s">
        <v>52</v>
      </c>
      <c r="D37" s="3">
        <v>0</v>
      </c>
      <c r="E37" s="3">
        <v>1</v>
      </c>
      <c r="F37" s="89">
        <f>L37/(D37+E37)</f>
        <v>0</v>
      </c>
      <c r="G37" s="4"/>
      <c r="H37" s="4"/>
      <c r="I37" s="4"/>
      <c r="J37" s="90"/>
      <c r="K37" s="91"/>
      <c r="L37" s="92">
        <f>G37*$D$45+H37*$D$46+I37*$D$47+J37+K37</f>
        <v>0</v>
      </c>
      <c r="M37" s="1"/>
      <c r="N37" s="1"/>
      <c r="O37" s="1"/>
      <c r="P37" s="1"/>
      <c r="Q37" s="1"/>
      <c r="R37" s="1"/>
      <c r="S37" s="1"/>
      <c r="T37" s="1"/>
      <c r="U37" s="1"/>
      <c r="V37" s="1"/>
      <c r="W37" s="1"/>
      <c r="X37" s="1"/>
      <c r="Y37" s="1"/>
      <c r="Z37" s="1"/>
      <c r="AA37" s="1"/>
    </row>
    <row r="38" spans="1:28" x14ac:dyDescent="0.25">
      <c r="A38" s="22"/>
      <c r="B38" s="95"/>
      <c r="C38" s="96" t="s">
        <v>50</v>
      </c>
      <c r="D38" s="98"/>
      <c r="E38" s="98"/>
      <c r="F38" s="99"/>
      <c r="G38" s="101"/>
      <c r="H38" s="101"/>
      <c r="I38" s="101"/>
      <c r="J38" s="99"/>
      <c r="K38" s="102"/>
      <c r="L38" s="100"/>
      <c r="M38" s="1"/>
      <c r="N38" s="1"/>
      <c r="O38" s="1"/>
      <c r="P38" s="1"/>
      <c r="Q38" s="1"/>
      <c r="R38" s="1"/>
      <c r="S38" s="1"/>
      <c r="T38" s="1"/>
      <c r="U38" s="1"/>
      <c r="V38" s="1"/>
      <c r="W38" s="1"/>
      <c r="X38" s="1"/>
      <c r="Y38" s="1"/>
      <c r="Z38" s="1"/>
      <c r="AA38" s="1"/>
    </row>
    <row r="39" spans="1:28" x14ac:dyDescent="0.25">
      <c r="A39" s="22">
        <f>A37+1</f>
        <v>26</v>
      </c>
      <c r="B39" s="95">
        <v>46326</v>
      </c>
      <c r="C39" s="2" t="s">
        <v>54</v>
      </c>
      <c r="D39" s="3">
        <v>1</v>
      </c>
      <c r="E39" s="3">
        <v>1</v>
      </c>
      <c r="F39" s="89">
        <f t="shared" si="0"/>
        <v>0</v>
      </c>
      <c r="G39" s="4"/>
      <c r="H39" s="4"/>
      <c r="I39" s="4"/>
      <c r="J39" s="90"/>
      <c r="K39" s="91"/>
      <c r="L39" s="92">
        <f>G39*$D$45+H39*$D$46+I39*$D$47+J39+K39</f>
        <v>0</v>
      </c>
      <c r="M39" s="1"/>
      <c r="N39" s="1"/>
      <c r="O39" s="1"/>
      <c r="P39" s="1"/>
      <c r="Q39" s="1"/>
      <c r="R39" s="1"/>
      <c r="S39" s="1"/>
      <c r="T39" s="1"/>
      <c r="U39" s="1"/>
      <c r="V39" s="1"/>
      <c r="W39" s="1"/>
      <c r="X39" s="1"/>
      <c r="Y39" s="1"/>
      <c r="Z39" s="1"/>
      <c r="AA39" s="1"/>
    </row>
    <row r="40" spans="1:28" ht="33.75" x14ac:dyDescent="0.25">
      <c r="A40" s="22">
        <f t="shared" ref="A40" si="6">A39+1</f>
        <v>27</v>
      </c>
      <c r="B40" s="95">
        <v>46339</v>
      </c>
      <c r="C40" s="2" t="s">
        <v>45</v>
      </c>
      <c r="D40" s="3">
        <v>1</v>
      </c>
      <c r="E40" s="3">
        <v>0</v>
      </c>
      <c r="F40" s="89">
        <f t="shared" si="0"/>
        <v>0</v>
      </c>
      <c r="G40" s="4"/>
      <c r="H40" s="4"/>
      <c r="I40" s="4"/>
      <c r="J40" s="90"/>
      <c r="K40" s="91"/>
      <c r="L40" s="92">
        <f>G40*$D$45+H40*$D$46+I40*$D$47+J40+K40</f>
        <v>0</v>
      </c>
      <c r="M40" s="1"/>
      <c r="N40" s="1"/>
      <c r="O40" s="1"/>
      <c r="P40" s="1"/>
      <c r="Q40" s="1"/>
      <c r="R40" s="1"/>
      <c r="S40" s="1"/>
      <c r="T40" s="1"/>
      <c r="U40" s="1"/>
      <c r="V40" s="1"/>
      <c r="W40" s="1"/>
      <c r="X40" s="1"/>
      <c r="Y40" s="1"/>
      <c r="Z40" s="1"/>
      <c r="AA40" s="1"/>
    </row>
    <row r="41" spans="1:28" s="9" customFormat="1" ht="12" thickBot="1" x14ac:dyDescent="0.25">
      <c r="A41" s="48"/>
      <c r="B41" s="49"/>
      <c r="C41" s="50" t="s">
        <v>0</v>
      </c>
      <c r="D41" s="51">
        <f>SUM(D8:D40)</f>
        <v>78</v>
      </c>
      <c r="E41" s="51">
        <f>SUM(E8:E40)</f>
        <v>82</v>
      </c>
      <c r="F41" s="52"/>
      <c r="G41" s="51"/>
      <c r="H41" s="51"/>
      <c r="I41" s="51"/>
      <c r="J41" s="53"/>
      <c r="K41" s="53"/>
      <c r="L41" s="93">
        <f>SUM(L8:L40)</f>
        <v>0</v>
      </c>
      <c r="M41" s="8"/>
      <c r="N41" s="8"/>
      <c r="O41" s="8"/>
      <c r="P41" s="8"/>
      <c r="Q41" s="8"/>
      <c r="R41" s="8"/>
      <c r="S41" s="8"/>
      <c r="T41" s="8"/>
      <c r="U41" s="8"/>
      <c r="V41" s="8"/>
      <c r="W41" s="8"/>
      <c r="X41" s="8"/>
      <c r="Y41" s="8"/>
      <c r="Z41" s="8"/>
      <c r="AA41" s="8"/>
    </row>
    <row r="42" spans="1:28" s="9" customFormat="1" ht="12" thickBot="1" x14ac:dyDescent="0.25">
      <c r="A42" s="12"/>
      <c r="B42" s="8"/>
      <c r="C42" s="8"/>
      <c r="D42" s="111">
        <f>SUMPRODUCT(D8:D40, F8:F40)</f>
        <v>0</v>
      </c>
      <c r="E42" s="110">
        <f>SUMPRODUCT(E8:E40, F8:F40)</f>
        <v>0</v>
      </c>
      <c r="F42" s="8"/>
      <c r="G42" s="8"/>
      <c r="H42" s="8"/>
      <c r="I42" s="8"/>
      <c r="J42" s="8"/>
      <c r="K42" s="8"/>
      <c r="L42" s="54"/>
      <c r="M42" s="8"/>
      <c r="N42" s="8"/>
      <c r="O42" s="8"/>
      <c r="P42" s="8"/>
      <c r="Q42" s="8"/>
      <c r="R42" s="8"/>
      <c r="S42" s="8"/>
      <c r="T42" s="8"/>
      <c r="U42" s="8"/>
      <c r="V42" s="8"/>
      <c r="W42" s="8"/>
      <c r="X42" s="8"/>
      <c r="Y42" s="8"/>
      <c r="Z42" s="8"/>
      <c r="AA42" s="8"/>
      <c r="AB42" s="8"/>
    </row>
    <row r="43" spans="1:28" s="9" customFormat="1" ht="12" thickBot="1" x14ac:dyDescent="0.25">
      <c r="A43" s="12"/>
      <c r="B43" s="8"/>
      <c r="C43" s="8"/>
      <c r="D43" s="109"/>
      <c r="E43" s="109"/>
      <c r="F43" s="8"/>
      <c r="G43" s="8"/>
      <c r="H43" s="8"/>
      <c r="I43" s="8"/>
      <c r="J43" s="8"/>
      <c r="K43" s="8"/>
      <c r="L43" s="54"/>
      <c r="M43" s="8"/>
      <c r="N43" s="8"/>
      <c r="O43" s="8"/>
      <c r="P43" s="8"/>
      <c r="Q43" s="8"/>
      <c r="R43" s="8"/>
      <c r="S43" s="8"/>
      <c r="T43" s="8"/>
      <c r="U43" s="8"/>
      <c r="V43" s="8"/>
      <c r="W43" s="8"/>
      <c r="X43" s="8"/>
      <c r="Y43" s="8"/>
      <c r="Z43" s="8"/>
      <c r="AA43" s="8"/>
      <c r="AB43" s="8"/>
    </row>
    <row r="44" spans="1:28" s="9" customFormat="1" ht="23.25" thickBot="1" x14ac:dyDescent="0.25">
      <c r="A44" s="55"/>
      <c r="B44" s="56"/>
      <c r="C44" s="57" t="s">
        <v>16</v>
      </c>
      <c r="D44" s="58" t="s">
        <v>20</v>
      </c>
      <c r="E44" s="69"/>
      <c r="F44" s="8"/>
      <c r="G44" s="115" t="s">
        <v>9</v>
      </c>
      <c r="H44" s="116"/>
      <c r="I44" s="59"/>
      <c r="J44" s="59"/>
      <c r="K44" s="59"/>
      <c r="L44" s="94">
        <f>L41</f>
        <v>0</v>
      </c>
      <c r="M44" s="8"/>
      <c r="N44" s="8"/>
      <c r="O44" s="8"/>
      <c r="P44" s="8"/>
      <c r="Q44" s="8"/>
      <c r="R44" s="8"/>
      <c r="S44" s="8"/>
      <c r="T44" s="8"/>
      <c r="U44" s="8"/>
      <c r="V44" s="8"/>
      <c r="W44" s="8"/>
      <c r="X44" s="8"/>
      <c r="Y44" s="8"/>
      <c r="Z44" s="8"/>
      <c r="AA44" s="8"/>
      <c r="AB44" s="8"/>
    </row>
    <row r="45" spans="1:28" x14ac:dyDescent="0.25">
      <c r="A45" s="25" t="s">
        <v>13</v>
      </c>
      <c r="B45" s="26"/>
      <c r="C45" s="10" t="s">
        <v>17</v>
      </c>
      <c r="D45" s="11"/>
      <c r="E45" s="70"/>
      <c r="F45" s="8"/>
      <c r="G45" s="8"/>
      <c r="H45" s="8"/>
      <c r="I45" s="8"/>
      <c r="J45" s="8"/>
      <c r="K45" s="8"/>
      <c r="L45" s="8"/>
      <c r="M45" s="1"/>
      <c r="N45" s="1"/>
      <c r="O45" s="1"/>
      <c r="P45" s="1"/>
      <c r="Q45" s="1"/>
      <c r="R45" s="1"/>
      <c r="S45" s="1"/>
      <c r="T45" s="1"/>
      <c r="U45" s="1"/>
      <c r="V45" s="1"/>
      <c r="W45" s="1"/>
      <c r="X45" s="1"/>
      <c r="Y45" s="1"/>
      <c r="Z45" s="1"/>
      <c r="AA45" s="1"/>
      <c r="AB45" s="1"/>
    </row>
    <row r="46" spans="1:28" x14ac:dyDescent="0.25">
      <c r="A46" s="25" t="s">
        <v>14</v>
      </c>
      <c r="B46" s="26"/>
      <c r="C46" s="10" t="s">
        <v>18</v>
      </c>
      <c r="D46" s="11"/>
      <c r="E46" s="70"/>
      <c r="F46" s="8"/>
      <c r="G46" s="8"/>
      <c r="H46" s="8"/>
      <c r="I46" s="8"/>
      <c r="J46" s="8"/>
      <c r="K46" s="8"/>
      <c r="L46" s="8"/>
      <c r="M46" s="1"/>
      <c r="N46" s="1"/>
      <c r="O46" s="1"/>
      <c r="P46" s="1"/>
      <c r="Q46" s="1"/>
      <c r="R46" s="1"/>
      <c r="S46" s="1"/>
      <c r="T46" s="1"/>
      <c r="U46" s="1"/>
      <c r="V46" s="1"/>
      <c r="W46" s="1"/>
      <c r="X46" s="1"/>
      <c r="Y46" s="1"/>
      <c r="Z46" s="1"/>
      <c r="AA46" s="1"/>
      <c r="AB46" s="1"/>
    </row>
    <row r="47" spans="1:28" x14ac:dyDescent="0.25">
      <c r="A47" s="25" t="s">
        <v>15</v>
      </c>
      <c r="B47" s="26"/>
      <c r="C47" s="10" t="s">
        <v>19</v>
      </c>
      <c r="D47" s="11"/>
      <c r="E47" s="27" t="s">
        <v>21</v>
      </c>
      <c r="G47" s="8"/>
      <c r="H47" s="8"/>
      <c r="I47" s="8"/>
      <c r="J47" s="8"/>
      <c r="K47" s="8"/>
      <c r="L47" s="8"/>
      <c r="M47" s="1"/>
      <c r="N47" s="1"/>
      <c r="O47" s="1"/>
      <c r="P47" s="1"/>
      <c r="Q47" s="1"/>
      <c r="R47" s="1"/>
      <c r="S47" s="1"/>
      <c r="T47" s="1"/>
      <c r="U47" s="1"/>
      <c r="V47" s="1"/>
      <c r="W47" s="1"/>
      <c r="X47" s="1"/>
      <c r="Y47" s="1"/>
      <c r="Z47" s="1"/>
      <c r="AA47" s="1"/>
      <c r="AB47" s="1"/>
    </row>
    <row r="48" spans="1:28" ht="15.75" thickBot="1" x14ac:dyDescent="0.3">
      <c r="A48" s="12"/>
      <c r="B48" s="8"/>
      <c r="C48" s="8"/>
      <c r="D48" s="8"/>
      <c r="E48" s="8"/>
      <c r="F48" s="8"/>
      <c r="G48" s="8"/>
      <c r="H48" s="8"/>
      <c r="I48" s="8"/>
      <c r="J48" s="8"/>
      <c r="K48" s="8"/>
      <c r="L48" s="8"/>
      <c r="M48" s="1"/>
      <c r="N48" s="1"/>
      <c r="O48" s="1"/>
      <c r="P48" s="1"/>
      <c r="Q48" s="1"/>
      <c r="R48" s="1"/>
      <c r="S48" s="1"/>
      <c r="T48" s="1"/>
      <c r="U48" s="1"/>
      <c r="V48" s="1"/>
      <c r="W48" s="1"/>
      <c r="X48" s="1"/>
      <c r="Y48" s="1"/>
      <c r="Z48" s="1"/>
      <c r="AA48" s="1"/>
      <c r="AB48" s="1"/>
    </row>
    <row r="49" spans="1:30" ht="15.75" thickTop="1" x14ac:dyDescent="0.25">
      <c r="A49" s="12"/>
      <c r="B49" s="8"/>
      <c r="C49" s="8"/>
      <c r="D49" s="71" t="s">
        <v>44</v>
      </c>
      <c r="E49" s="72"/>
      <c r="F49" s="72"/>
      <c r="G49" s="72"/>
      <c r="H49" s="72"/>
      <c r="I49" s="72"/>
      <c r="J49" s="72"/>
      <c r="K49" s="73"/>
      <c r="L49" s="8"/>
      <c r="M49" s="1"/>
      <c r="N49" s="1"/>
      <c r="O49" s="1"/>
      <c r="P49" s="1"/>
      <c r="Q49" s="1"/>
      <c r="R49" s="1"/>
      <c r="S49" s="1"/>
      <c r="T49" s="1"/>
      <c r="U49" s="1"/>
      <c r="V49" s="1"/>
      <c r="W49" s="1"/>
      <c r="X49" s="1"/>
      <c r="Y49" s="1"/>
      <c r="Z49" s="1"/>
      <c r="AA49" s="1"/>
      <c r="AB49" s="1"/>
    </row>
    <row r="50" spans="1:30" s="9" customFormat="1" ht="45" customHeight="1" x14ac:dyDescent="0.2">
      <c r="A50" s="74" t="s">
        <v>3</v>
      </c>
      <c r="B50" s="75" t="s">
        <v>26</v>
      </c>
      <c r="C50" s="76" t="s">
        <v>4</v>
      </c>
      <c r="D50" s="74" t="s">
        <v>25</v>
      </c>
      <c r="E50" s="123" t="s">
        <v>34</v>
      </c>
      <c r="F50" s="124"/>
      <c r="G50" s="125"/>
      <c r="H50" s="74" t="s">
        <v>25</v>
      </c>
      <c r="I50" s="123" t="s">
        <v>34</v>
      </c>
      <c r="J50" s="124"/>
      <c r="K50" s="125"/>
      <c r="L50" s="77"/>
      <c r="M50" s="8"/>
      <c r="N50" s="8"/>
      <c r="O50" s="8"/>
      <c r="P50" s="8"/>
      <c r="Q50" s="8"/>
      <c r="R50" s="8"/>
      <c r="S50" s="8"/>
      <c r="T50" s="8"/>
      <c r="U50" s="8"/>
      <c r="V50" s="8"/>
      <c r="W50" s="8"/>
      <c r="X50" s="8"/>
      <c r="Y50" s="8"/>
      <c r="Z50" s="8"/>
      <c r="AA50" s="8"/>
      <c r="AB50" s="8"/>
      <c r="AC50" s="8"/>
      <c r="AD50" s="8"/>
    </row>
    <row r="51" spans="1:30" ht="45" x14ac:dyDescent="0.25">
      <c r="A51" s="78">
        <v>1</v>
      </c>
      <c r="B51" s="79">
        <f>J8+K8</f>
        <v>0</v>
      </c>
      <c r="C51" s="80" t="str">
        <f>C8</f>
        <v>Startdocumentatie gereed (w.o. Plan van Aanpak, Planning, Risicoregister, Afwijkingenregister en template Afwijkingsrapport)</v>
      </c>
      <c r="D51" s="108"/>
      <c r="E51" s="112"/>
      <c r="F51" s="113"/>
      <c r="G51" s="114"/>
      <c r="H51" s="86"/>
      <c r="I51" s="112"/>
      <c r="J51" s="113"/>
      <c r="K51" s="114"/>
      <c r="L51" s="67" t="str">
        <f>IF(SUM(D51+H51)&lt;&gt;B51,"Klopt niet met Totale extra kosten","Klopt met Totale extra kosten")</f>
        <v>Klopt met Totale extra kosten</v>
      </c>
      <c r="M51" s="1"/>
      <c r="N51" s="1"/>
      <c r="O51" s="1"/>
      <c r="P51" s="1"/>
      <c r="Q51" s="1"/>
      <c r="R51" s="1"/>
      <c r="S51" s="1"/>
      <c r="T51" s="1"/>
      <c r="U51" s="1"/>
      <c r="V51" s="1"/>
      <c r="W51" s="1"/>
      <c r="X51" s="1"/>
      <c r="Y51" s="1"/>
      <c r="Z51" s="1"/>
      <c r="AA51" s="1"/>
      <c r="AB51" s="1"/>
      <c r="AC51" s="1"/>
      <c r="AD51" s="1"/>
    </row>
    <row r="52" spans="1:30" x14ac:dyDescent="0.25">
      <c r="A52" s="81">
        <f t="shared" ref="A52:A77" si="7">A51+1</f>
        <v>2</v>
      </c>
      <c r="B52" s="79">
        <f>J10+J10</f>
        <v>0</v>
      </c>
      <c r="C52" s="80" t="str">
        <f>C10</f>
        <v>Basispad BasGoed</v>
      </c>
      <c r="D52" s="108"/>
      <c r="E52" s="112"/>
      <c r="F52" s="113"/>
      <c r="G52" s="114"/>
      <c r="H52" s="85"/>
      <c r="I52" s="112"/>
      <c r="J52" s="113"/>
      <c r="K52" s="114"/>
      <c r="L52" s="67" t="str">
        <f t="shared" ref="L52:L62" si="8">IF(SUM(D52+H52)&lt;&gt;B52,"Klopt niet met Totale extra kosten","Klopt met Totale extra kosten")</f>
        <v>Klopt met Totale extra kosten</v>
      </c>
      <c r="M52" s="1"/>
      <c r="N52" s="1"/>
      <c r="O52" s="1"/>
      <c r="P52" s="1"/>
      <c r="Q52" s="1"/>
      <c r="R52" s="1"/>
      <c r="S52" s="1"/>
      <c r="T52" s="1"/>
      <c r="U52" s="1"/>
      <c r="V52" s="1"/>
      <c r="W52" s="1"/>
      <c r="X52" s="1"/>
      <c r="Y52" s="1"/>
      <c r="Z52" s="1"/>
      <c r="AA52" s="1"/>
      <c r="AB52" s="1"/>
      <c r="AC52" s="1"/>
      <c r="AD52" s="1"/>
    </row>
    <row r="53" spans="1:30" x14ac:dyDescent="0.25">
      <c r="A53" s="82">
        <f t="shared" si="7"/>
        <v>3</v>
      </c>
      <c r="B53" s="79">
        <f>J11+J11</f>
        <v>0</v>
      </c>
      <c r="C53" s="80" t="str">
        <f>C11</f>
        <v>Basispad BIVAS</v>
      </c>
      <c r="D53" s="108"/>
      <c r="E53" s="112"/>
      <c r="F53" s="113"/>
      <c r="G53" s="114"/>
      <c r="H53" s="83"/>
      <c r="I53" s="112"/>
      <c r="J53" s="113"/>
      <c r="K53" s="114"/>
      <c r="L53" s="67" t="str">
        <f t="shared" si="8"/>
        <v>Klopt met Totale extra kosten</v>
      </c>
      <c r="M53" s="1"/>
      <c r="N53" s="1"/>
      <c r="O53" s="1"/>
      <c r="P53" s="1"/>
      <c r="Q53" s="1"/>
      <c r="R53" s="1"/>
      <c r="S53" s="1"/>
      <c r="T53" s="1"/>
      <c r="U53" s="1"/>
      <c r="V53" s="1"/>
      <c r="W53" s="1"/>
      <c r="X53" s="1"/>
      <c r="Y53" s="1"/>
      <c r="Z53" s="1"/>
      <c r="AA53" s="1"/>
      <c r="AB53" s="1"/>
      <c r="AC53" s="1"/>
      <c r="AD53" s="1"/>
    </row>
    <row r="54" spans="1:30" ht="78.75" x14ac:dyDescent="0.25">
      <c r="A54" s="81">
        <f t="shared" si="7"/>
        <v>4</v>
      </c>
      <c r="B54" s="79">
        <f>J12+J12</f>
        <v>0</v>
      </c>
      <c r="C54" s="80" t="str">
        <f>C12</f>
        <v>Basispad LMS inclusief standaard uitvoer, alsmede inclusief: 
- invoernetwerken (Netbeheer);
- vracht- en bestelautomatrices (RGM-procedure)
- GM-zipfiles
- Plausibiliteitssessie basisruns</v>
      </c>
      <c r="D54" s="108"/>
      <c r="E54" s="112"/>
      <c r="F54" s="113"/>
      <c r="G54" s="114"/>
      <c r="H54" s="85"/>
      <c r="I54" s="112"/>
      <c r="J54" s="113"/>
      <c r="K54" s="114"/>
      <c r="L54" s="67" t="str">
        <f t="shared" si="8"/>
        <v>Klopt met Totale extra kosten</v>
      </c>
      <c r="M54" s="1"/>
      <c r="N54" s="1"/>
      <c r="O54" s="1"/>
      <c r="P54" s="1"/>
      <c r="Q54" s="1"/>
      <c r="R54" s="1"/>
      <c r="S54" s="1"/>
      <c r="T54" s="1"/>
      <c r="U54" s="1"/>
      <c r="V54" s="1"/>
      <c r="W54" s="1"/>
      <c r="X54" s="1"/>
      <c r="Y54" s="1"/>
      <c r="Z54" s="1"/>
      <c r="AA54" s="1"/>
      <c r="AB54" s="1"/>
      <c r="AC54" s="1"/>
      <c r="AD54" s="1"/>
    </row>
    <row r="55" spans="1:30" x14ac:dyDescent="0.25">
      <c r="A55" s="81">
        <f t="shared" si="7"/>
        <v>5</v>
      </c>
      <c r="B55" s="79">
        <f>J13+J13</f>
        <v>0</v>
      </c>
      <c r="C55" s="80" t="str">
        <f>C13</f>
        <v>Watervalanalyse basispaden LMS</v>
      </c>
      <c r="D55" s="108"/>
      <c r="E55" s="112"/>
      <c r="F55" s="113"/>
      <c r="G55" s="114"/>
      <c r="H55" s="85"/>
      <c r="I55" s="112"/>
      <c r="J55" s="113"/>
      <c r="K55" s="114"/>
      <c r="L55" s="67" t="str">
        <f t="shared" si="8"/>
        <v>Klopt met Totale extra kosten</v>
      </c>
      <c r="M55" s="1"/>
      <c r="N55" s="1"/>
      <c r="O55" s="1"/>
      <c r="P55" s="1"/>
      <c r="Q55" s="1"/>
      <c r="R55" s="1"/>
      <c r="S55" s="1"/>
      <c r="T55" s="1"/>
      <c r="U55" s="1"/>
      <c r="V55" s="1"/>
      <c r="W55" s="1"/>
      <c r="X55" s="1"/>
      <c r="Y55" s="1"/>
      <c r="Z55" s="1"/>
      <c r="AA55" s="1"/>
      <c r="AB55" s="1"/>
      <c r="AC55" s="1"/>
      <c r="AD55" s="1"/>
    </row>
    <row r="56" spans="1:30" ht="22.5" x14ac:dyDescent="0.25">
      <c r="A56" s="81">
        <f>A55+1</f>
        <v>6</v>
      </c>
      <c r="B56" s="79">
        <f>J14+J14</f>
        <v>0</v>
      </c>
      <c r="C56" s="80" t="str">
        <f>C14</f>
        <v>Overleggen en voortgangsrapportages tot 
1 juni 2026 (inclusief verslagen)</v>
      </c>
      <c r="D56" s="108"/>
      <c r="E56" s="112"/>
      <c r="F56" s="113"/>
      <c r="G56" s="114"/>
      <c r="H56" s="84"/>
      <c r="I56" s="112"/>
      <c r="J56" s="113"/>
      <c r="K56" s="114"/>
      <c r="L56" s="67" t="str">
        <f t="shared" si="8"/>
        <v>Klopt met Totale extra kosten</v>
      </c>
      <c r="M56" s="1"/>
      <c r="N56" s="1"/>
      <c r="O56" s="1"/>
      <c r="P56" s="1"/>
      <c r="Q56" s="1"/>
      <c r="R56" s="1"/>
      <c r="S56" s="1"/>
      <c r="T56" s="1"/>
      <c r="U56" s="1"/>
      <c r="V56" s="1"/>
      <c r="W56" s="1"/>
      <c r="X56" s="1"/>
      <c r="Y56" s="1"/>
      <c r="Z56" s="1"/>
      <c r="AA56" s="1"/>
      <c r="AB56" s="1"/>
      <c r="AC56" s="1"/>
      <c r="AD56" s="1"/>
    </row>
    <row r="57" spans="1:30" x14ac:dyDescent="0.25">
      <c r="A57" s="81">
        <f t="shared" si="7"/>
        <v>7</v>
      </c>
      <c r="B57" s="79">
        <f t="shared" ref="B57:B67" si="9">J16+K16</f>
        <v>0</v>
      </c>
      <c r="C57" s="80" t="str">
        <f t="shared" ref="C57:C67" si="10">C16</f>
        <v>Ontwikkeling mobiliteit</v>
      </c>
      <c r="D57" s="108"/>
      <c r="E57" s="112"/>
      <c r="F57" s="113"/>
      <c r="G57" s="114"/>
      <c r="H57" s="85"/>
      <c r="I57" s="112"/>
      <c r="J57" s="113"/>
      <c r="K57" s="114"/>
      <c r="L57" s="67" t="str">
        <f t="shared" si="8"/>
        <v>Klopt met Totale extra kosten</v>
      </c>
      <c r="M57" s="1"/>
      <c r="N57" s="1"/>
      <c r="O57" s="1"/>
      <c r="P57" s="1"/>
      <c r="Q57" s="1"/>
      <c r="R57" s="1"/>
      <c r="S57" s="1"/>
      <c r="T57" s="1"/>
      <c r="U57" s="1"/>
      <c r="V57" s="1"/>
      <c r="W57" s="1"/>
      <c r="X57" s="1"/>
      <c r="Y57" s="1"/>
      <c r="Z57" s="1"/>
      <c r="AA57" s="1"/>
      <c r="AB57" s="1"/>
      <c r="AC57" s="1"/>
      <c r="AD57" s="1"/>
    </row>
    <row r="58" spans="1:30" ht="33.75" x14ac:dyDescent="0.25">
      <c r="A58" s="81">
        <f t="shared" si="7"/>
        <v>8</v>
      </c>
      <c r="B58" s="79">
        <f t="shared" si="9"/>
        <v>0</v>
      </c>
      <c r="C58" s="80" t="str">
        <f t="shared" si="10"/>
        <v>Bereikbaarheid banen en voorzieningen (10 kaarten), en bereikbaarheid werkgelegenheid (10 kaarten)</v>
      </c>
      <c r="D58" s="108"/>
      <c r="E58" s="112"/>
      <c r="F58" s="113"/>
      <c r="G58" s="114"/>
      <c r="H58" s="85"/>
      <c r="I58" s="112"/>
      <c r="J58" s="113"/>
      <c r="K58" s="114"/>
      <c r="L58" s="67" t="str">
        <f t="shared" si="8"/>
        <v>Klopt met Totale extra kosten</v>
      </c>
      <c r="M58" s="1"/>
      <c r="N58" s="1"/>
      <c r="O58" s="1"/>
      <c r="P58" s="1"/>
      <c r="Q58" s="1"/>
      <c r="R58" s="1"/>
      <c r="S58" s="1"/>
      <c r="T58" s="1"/>
      <c r="U58" s="1"/>
      <c r="V58" s="1"/>
      <c r="W58" s="1"/>
      <c r="X58" s="1"/>
      <c r="Y58" s="1"/>
      <c r="Z58" s="1"/>
      <c r="AA58" s="1"/>
      <c r="AB58" s="1"/>
      <c r="AC58" s="1"/>
      <c r="AD58" s="1"/>
    </row>
    <row r="59" spans="1:30" ht="45" x14ac:dyDescent="0.25">
      <c r="A59" s="81">
        <f t="shared" si="7"/>
        <v>9</v>
      </c>
      <c r="B59" s="79">
        <f t="shared" si="9"/>
        <v>0</v>
      </c>
      <c r="C59" s="80" t="str">
        <f t="shared" si="10"/>
        <v>Extra kaarten:
- bereikbaarheid banen en voorzieningen (10) of
- bereikbaarheid werkgelegenheid (10)</v>
      </c>
      <c r="D59" s="108"/>
      <c r="E59" s="112"/>
      <c r="F59" s="113"/>
      <c r="G59" s="114"/>
      <c r="H59" s="85"/>
      <c r="I59" s="112"/>
      <c r="J59" s="113"/>
      <c r="K59" s="114"/>
      <c r="L59" s="67" t="str">
        <f t="shared" si="8"/>
        <v>Klopt met Totale extra kosten</v>
      </c>
      <c r="M59" s="1"/>
      <c r="N59" s="1"/>
      <c r="O59" s="1"/>
      <c r="P59" s="1"/>
      <c r="Q59" s="1"/>
      <c r="R59" s="1"/>
      <c r="S59" s="1"/>
      <c r="T59" s="1"/>
      <c r="U59" s="1"/>
      <c r="V59" s="1"/>
      <c r="W59" s="1"/>
      <c r="X59" s="1"/>
      <c r="Y59" s="1"/>
      <c r="Z59" s="1"/>
      <c r="AA59" s="1"/>
      <c r="AB59" s="1"/>
      <c r="AC59" s="1"/>
      <c r="AD59" s="1"/>
    </row>
    <row r="60" spans="1:30" x14ac:dyDescent="0.25">
      <c r="A60" s="81">
        <f t="shared" si="7"/>
        <v>10</v>
      </c>
      <c r="B60" s="79">
        <f t="shared" si="9"/>
        <v>0</v>
      </c>
      <c r="C60" s="80" t="str">
        <f t="shared" si="10"/>
        <v>Ontwikkeling Mobiliteitsbudget</v>
      </c>
      <c r="D60" s="108"/>
      <c r="E60" s="112"/>
      <c r="F60" s="113"/>
      <c r="G60" s="114"/>
      <c r="H60" s="85"/>
      <c r="I60" s="112"/>
      <c r="J60" s="113"/>
      <c r="K60" s="114"/>
      <c r="L60" s="67" t="str">
        <f t="shared" si="8"/>
        <v>Klopt met Totale extra kosten</v>
      </c>
      <c r="M60" s="1"/>
      <c r="N60" s="1"/>
      <c r="O60" s="1"/>
      <c r="P60" s="1"/>
      <c r="Q60" s="1"/>
      <c r="R60" s="1"/>
      <c r="S60" s="1"/>
      <c r="T60" s="1"/>
      <c r="U60" s="1"/>
      <c r="V60" s="1"/>
      <c r="W60" s="1"/>
      <c r="X60" s="1"/>
      <c r="Y60" s="1"/>
      <c r="Z60" s="1"/>
      <c r="AA60" s="1"/>
      <c r="AB60" s="1"/>
      <c r="AC60" s="1"/>
      <c r="AD60" s="1"/>
    </row>
    <row r="61" spans="1:30" x14ac:dyDescent="0.25">
      <c r="A61" s="81">
        <f t="shared" si="7"/>
        <v>11</v>
      </c>
      <c r="B61" s="79">
        <f t="shared" si="9"/>
        <v>0</v>
      </c>
      <c r="C61" s="80" t="str">
        <f t="shared" si="10"/>
        <v>Ontwikkeling goederenvervoer</v>
      </c>
      <c r="D61" s="108"/>
      <c r="E61" s="112"/>
      <c r="F61" s="113"/>
      <c r="G61" s="114"/>
      <c r="H61" s="85"/>
      <c r="I61" s="112"/>
      <c r="J61" s="113"/>
      <c r="K61" s="114"/>
      <c r="L61" s="67" t="str">
        <f t="shared" si="8"/>
        <v>Klopt met Totale extra kosten</v>
      </c>
      <c r="M61" s="1"/>
      <c r="N61" s="1"/>
      <c r="O61" s="1"/>
      <c r="P61" s="1"/>
      <c r="Q61" s="1"/>
      <c r="R61" s="1"/>
      <c r="S61" s="1"/>
      <c r="T61" s="1"/>
      <c r="U61" s="1"/>
      <c r="V61" s="1"/>
      <c r="W61" s="1"/>
      <c r="X61" s="1"/>
      <c r="Y61" s="1"/>
      <c r="Z61" s="1"/>
      <c r="AA61" s="1"/>
      <c r="AB61" s="1"/>
      <c r="AC61" s="1"/>
      <c r="AD61" s="1"/>
    </row>
    <row r="62" spans="1:30" x14ac:dyDescent="0.25">
      <c r="A62" s="81">
        <f t="shared" si="7"/>
        <v>12</v>
      </c>
      <c r="B62" s="79">
        <f t="shared" si="9"/>
        <v>0</v>
      </c>
      <c r="C62" s="80" t="str">
        <f t="shared" si="10"/>
        <v>Bereikbaarheid goederenvervoer</v>
      </c>
      <c r="D62" s="108"/>
      <c r="E62" s="112"/>
      <c r="F62" s="113"/>
      <c r="G62" s="114"/>
      <c r="H62" s="85"/>
      <c r="I62" s="112"/>
      <c r="J62" s="113"/>
      <c r="K62" s="114"/>
      <c r="L62" s="67" t="str">
        <f t="shared" si="8"/>
        <v>Klopt met Totale extra kosten</v>
      </c>
      <c r="M62" s="1"/>
      <c r="N62" s="1"/>
      <c r="O62" s="1"/>
      <c r="P62" s="1"/>
      <c r="Q62" s="1"/>
      <c r="R62" s="1"/>
      <c r="S62" s="1"/>
      <c r="T62" s="1"/>
      <c r="U62" s="1"/>
      <c r="V62" s="1"/>
      <c r="W62" s="1"/>
      <c r="X62" s="1"/>
      <c r="Y62" s="1"/>
      <c r="Z62" s="1"/>
      <c r="AA62" s="1"/>
      <c r="AB62" s="1"/>
      <c r="AC62" s="1"/>
      <c r="AD62" s="1"/>
    </row>
    <row r="63" spans="1:30" ht="22.5" x14ac:dyDescent="0.25">
      <c r="A63" s="81">
        <f t="shared" si="7"/>
        <v>13</v>
      </c>
      <c r="B63" s="79">
        <f t="shared" si="9"/>
        <v>0</v>
      </c>
      <c r="C63" s="80" t="str">
        <f t="shared" si="10"/>
        <v>Kwetsbaarheid goederenvervoer, vier (4)  knelpunten</v>
      </c>
      <c r="D63" s="108"/>
      <c r="E63" s="112"/>
      <c r="F63" s="113"/>
      <c r="G63" s="114"/>
      <c r="H63" s="85"/>
      <c r="I63" s="126"/>
      <c r="J63" s="127"/>
      <c r="K63" s="128"/>
      <c r="L63" s="67" t="str">
        <f t="shared" ref="L63:L77" si="11">IF(SUM(D63+H63)&lt;&gt;B63,"Klopt niet met Totale extra kosten","Klopt met Totale extra kosten")</f>
        <v>Klopt met Totale extra kosten</v>
      </c>
      <c r="M63" s="1"/>
      <c r="N63" s="1"/>
      <c r="O63" s="1"/>
      <c r="P63" s="1"/>
      <c r="Q63" s="1"/>
      <c r="R63" s="1"/>
      <c r="S63" s="1"/>
      <c r="T63" s="1"/>
      <c r="U63" s="1"/>
      <c r="V63" s="1"/>
      <c r="W63" s="1"/>
      <c r="X63" s="1"/>
      <c r="Y63" s="1"/>
      <c r="Z63" s="1"/>
      <c r="AA63" s="1"/>
      <c r="AB63" s="1"/>
      <c r="AC63" s="1"/>
      <c r="AD63" s="1"/>
    </row>
    <row r="64" spans="1:30" ht="22.5" x14ac:dyDescent="0.25">
      <c r="A64" s="81">
        <f t="shared" si="7"/>
        <v>14</v>
      </c>
      <c r="B64" s="79">
        <f t="shared" si="9"/>
        <v>0</v>
      </c>
      <c r="C64" s="80" t="str">
        <f t="shared" si="10"/>
        <v>Kwetsbaarheid goederenvervoer, vier (4) extra knelpunten</v>
      </c>
      <c r="D64" s="108"/>
      <c r="E64" s="112"/>
      <c r="F64" s="113"/>
      <c r="G64" s="114"/>
      <c r="H64" s="85"/>
      <c r="I64" s="126"/>
      <c r="J64" s="127"/>
      <c r="K64" s="128"/>
      <c r="L64" s="67" t="str">
        <f t="shared" si="11"/>
        <v>Klopt met Totale extra kosten</v>
      </c>
      <c r="M64" s="1"/>
      <c r="N64" s="1"/>
      <c r="O64" s="1"/>
      <c r="P64" s="1"/>
      <c r="Q64" s="1"/>
      <c r="R64" s="1"/>
      <c r="S64" s="1"/>
      <c r="T64" s="1"/>
      <c r="U64" s="1"/>
      <c r="V64" s="1"/>
      <c r="W64" s="1"/>
      <c r="X64" s="1"/>
      <c r="Y64" s="1"/>
      <c r="Z64" s="1"/>
      <c r="AA64" s="1"/>
      <c r="AB64" s="1"/>
      <c r="AC64" s="1"/>
      <c r="AD64" s="1"/>
    </row>
    <row r="65" spans="1:30" ht="22.5" x14ac:dyDescent="0.25">
      <c r="A65" s="81">
        <f t="shared" si="7"/>
        <v>15</v>
      </c>
      <c r="B65" s="79">
        <f t="shared" si="9"/>
        <v>0</v>
      </c>
      <c r="C65" s="80" t="str">
        <f t="shared" si="10"/>
        <v>- Drukte op het hoofdwegennet, en
- Robuustheid hoofdwegennet</v>
      </c>
      <c r="D65" s="108"/>
      <c r="E65" s="112"/>
      <c r="F65" s="113"/>
      <c r="G65" s="114"/>
      <c r="H65" s="85"/>
      <c r="I65" s="126"/>
      <c r="J65" s="127"/>
      <c r="K65" s="128"/>
      <c r="L65" s="67" t="str">
        <f t="shared" si="11"/>
        <v>Klopt met Totale extra kosten</v>
      </c>
      <c r="M65" s="1"/>
      <c r="N65" s="1"/>
      <c r="O65" s="1"/>
      <c r="P65" s="1"/>
      <c r="Q65" s="1"/>
      <c r="R65" s="1"/>
      <c r="S65" s="1"/>
      <c r="T65" s="1"/>
      <c r="U65" s="1"/>
      <c r="V65" s="1"/>
      <c r="W65" s="1"/>
      <c r="X65" s="1"/>
      <c r="Y65" s="1"/>
      <c r="Z65" s="1"/>
      <c r="AA65" s="1"/>
      <c r="AB65" s="1"/>
      <c r="AC65" s="1"/>
      <c r="AD65" s="1"/>
    </row>
    <row r="66" spans="1:30" ht="22.5" x14ac:dyDescent="0.25">
      <c r="A66" s="81">
        <f t="shared" si="7"/>
        <v>16</v>
      </c>
      <c r="B66" s="79">
        <f t="shared" si="9"/>
        <v>0</v>
      </c>
      <c r="C66" s="80" t="str">
        <f t="shared" si="10"/>
        <v>- Totale uitstoot van emissies, en
- CO2-indicator</v>
      </c>
      <c r="D66" s="108"/>
      <c r="E66" s="112"/>
      <c r="F66" s="113"/>
      <c r="G66" s="114"/>
      <c r="H66" s="85"/>
      <c r="I66" s="126"/>
      <c r="J66" s="127"/>
      <c r="K66" s="128"/>
      <c r="L66" s="67" t="str">
        <f t="shared" si="11"/>
        <v>Klopt met Totale extra kosten</v>
      </c>
      <c r="M66" s="1"/>
      <c r="N66" s="1"/>
      <c r="O66" s="1"/>
      <c r="P66" s="1"/>
      <c r="Q66" s="1"/>
      <c r="R66" s="1"/>
      <c r="S66" s="1"/>
      <c r="T66" s="1"/>
      <c r="U66" s="1"/>
      <c r="V66" s="1"/>
      <c r="W66" s="1"/>
      <c r="X66" s="1"/>
      <c r="Y66" s="1"/>
      <c r="Z66" s="1"/>
      <c r="AA66" s="1"/>
      <c r="AB66" s="1"/>
      <c r="AC66" s="1"/>
      <c r="AD66" s="1"/>
    </row>
    <row r="67" spans="1:30" ht="33.75" x14ac:dyDescent="0.25">
      <c r="A67" s="81">
        <f t="shared" si="7"/>
        <v>17</v>
      </c>
      <c r="B67" s="79">
        <f t="shared" si="9"/>
        <v>0</v>
      </c>
      <c r="C67" s="80" t="str">
        <f t="shared" si="10"/>
        <v>- Modeluitvoer indicatoren thema geluid, en
- Modeluitvoer indicatoren verkeersveiligheid en actieve mobiliteit</v>
      </c>
      <c r="D67" s="108"/>
      <c r="E67" s="112"/>
      <c r="F67" s="113"/>
      <c r="G67" s="114"/>
      <c r="H67" s="85"/>
      <c r="I67" s="126"/>
      <c r="J67" s="127"/>
      <c r="K67" s="128"/>
      <c r="L67" s="67" t="str">
        <f t="shared" si="11"/>
        <v>Klopt met Totale extra kosten</v>
      </c>
      <c r="M67" s="1"/>
      <c r="N67" s="1"/>
      <c r="O67" s="1"/>
      <c r="P67" s="1"/>
      <c r="Q67" s="1"/>
      <c r="R67" s="1"/>
      <c r="S67" s="1"/>
      <c r="T67" s="1"/>
      <c r="U67" s="1"/>
      <c r="V67" s="1"/>
      <c r="W67" s="1"/>
      <c r="X67" s="1"/>
      <c r="Y67" s="1"/>
      <c r="Z67" s="1"/>
      <c r="AA67" s="1"/>
      <c r="AB67" s="1"/>
      <c r="AC67" s="1"/>
      <c r="AD67" s="1"/>
    </row>
    <row r="68" spans="1:30" ht="22.5" x14ac:dyDescent="0.25">
      <c r="A68" s="81">
        <f t="shared" si="7"/>
        <v>18</v>
      </c>
      <c r="B68" s="79">
        <f>J28+K28</f>
        <v>0</v>
      </c>
      <c r="C68" s="80" t="str">
        <f>C28</f>
        <v>Onzekerheidsverkenning BasGoed inclusief indicatoren</v>
      </c>
      <c r="D68" s="108"/>
      <c r="E68" s="112"/>
      <c r="F68" s="113"/>
      <c r="G68" s="114"/>
      <c r="H68" s="85"/>
      <c r="I68" s="126"/>
      <c r="J68" s="127"/>
      <c r="K68" s="128"/>
      <c r="L68" s="67" t="str">
        <f t="shared" si="11"/>
        <v>Klopt met Totale extra kosten</v>
      </c>
      <c r="M68" s="1"/>
      <c r="N68" s="1"/>
      <c r="O68" s="1"/>
      <c r="P68" s="1"/>
      <c r="Q68" s="1"/>
      <c r="R68" s="1"/>
      <c r="S68" s="1"/>
      <c r="T68" s="1"/>
      <c r="U68" s="1"/>
      <c r="V68" s="1"/>
      <c r="W68" s="1"/>
      <c r="X68" s="1"/>
      <c r="Y68" s="1"/>
      <c r="Z68" s="1"/>
      <c r="AA68" s="1"/>
      <c r="AB68" s="1"/>
      <c r="AC68" s="1"/>
      <c r="AD68" s="1"/>
    </row>
    <row r="69" spans="1:30" ht="33.75" x14ac:dyDescent="0.25">
      <c r="A69" s="81">
        <f t="shared" si="7"/>
        <v>19</v>
      </c>
      <c r="B69" s="79">
        <f>J29+K29</f>
        <v>0</v>
      </c>
      <c r="C69" s="80" t="str">
        <f>C29</f>
        <v>Onzekerheidsverkenning LMS inclusief standaard uitvoer en indicatoren, alsmede met GM-zipfiles van onzekerheidsverkenning</v>
      </c>
      <c r="D69" s="108"/>
      <c r="E69" s="112"/>
      <c r="F69" s="113"/>
      <c r="G69" s="114"/>
      <c r="H69" s="85"/>
      <c r="I69" s="126"/>
      <c r="J69" s="127"/>
      <c r="K69" s="128"/>
      <c r="L69" s="67" t="str">
        <f t="shared" si="11"/>
        <v>Klopt met Totale extra kosten</v>
      </c>
      <c r="M69" s="1"/>
      <c r="N69" s="1"/>
      <c r="O69" s="1"/>
      <c r="P69" s="1"/>
      <c r="Q69" s="1"/>
      <c r="R69" s="1"/>
      <c r="S69" s="1"/>
      <c r="T69" s="1"/>
      <c r="U69" s="1"/>
      <c r="V69" s="1"/>
      <c r="W69" s="1"/>
      <c r="X69" s="1"/>
      <c r="Y69" s="1"/>
      <c r="Z69" s="1"/>
      <c r="AA69" s="1"/>
      <c r="AB69" s="1"/>
      <c r="AC69" s="1"/>
      <c r="AD69" s="1"/>
    </row>
    <row r="70" spans="1:30" x14ac:dyDescent="0.25">
      <c r="A70" s="81">
        <f t="shared" si="7"/>
        <v>20</v>
      </c>
      <c r="B70" s="79">
        <f t="shared" ref="B70:B73" si="12">J31+K31</f>
        <v>0</v>
      </c>
      <c r="C70" s="80" t="str">
        <f t="shared" ref="C70:C73" si="13">C31</f>
        <v>Bereikbaarheid goederenvervoer</v>
      </c>
      <c r="D70" s="108"/>
      <c r="E70" s="112"/>
      <c r="F70" s="113"/>
      <c r="G70" s="114"/>
      <c r="H70" s="85"/>
      <c r="I70" s="126"/>
      <c r="J70" s="127"/>
      <c r="K70" s="128"/>
      <c r="L70" s="67" t="str">
        <f t="shared" si="11"/>
        <v>Klopt met Totale extra kosten</v>
      </c>
      <c r="M70" s="1"/>
      <c r="N70" s="1"/>
      <c r="O70" s="1"/>
      <c r="P70" s="1"/>
      <c r="Q70" s="1"/>
      <c r="R70" s="1"/>
      <c r="S70" s="1"/>
      <c r="T70" s="1"/>
      <c r="U70" s="1"/>
      <c r="V70" s="1"/>
      <c r="W70" s="1"/>
      <c r="X70" s="1"/>
      <c r="Y70" s="1"/>
      <c r="Z70" s="1"/>
      <c r="AA70" s="1"/>
      <c r="AB70" s="1"/>
      <c r="AC70" s="1"/>
      <c r="AD70" s="1"/>
    </row>
    <row r="71" spans="1:30" x14ac:dyDescent="0.25">
      <c r="A71" s="81">
        <f t="shared" si="7"/>
        <v>21</v>
      </c>
      <c r="B71" s="79">
        <f t="shared" si="12"/>
        <v>0</v>
      </c>
      <c r="C71" s="80" t="str">
        <f t="shared" si="13"/>
        <v>Kwetsbaarheid goederenvervoer</v>
      </c>
      <c r="D71" s="108"/>
      <c r="E71" s="112"/>
      <c r="F71" s="113"/>
      <c r="G71" s="114"/>
      <c r="H71" s="85"/>
      <c r="I71" s="126"/>
      <c r="J71" s="127"/>
      <c r="K71" s="128"/>
      <c r="L71" s="67" t="str">
        <f t="shared" si="11"/>
        <v>Klopt met Totale extra kosten</v>
      </c>
      <c r="M71" s="1"/>
      <c r="N71" s="1"/>
      <c r="O71" s="1"/>
      <c r="P71" s="1"/>
      <c r="Q71" s="1"/>
      <c r="R71" s="1"/>
      <c r="S71" s="1"/>
      <c r="T71" s="1"/>
      <c r="U71" s="1"/>
      <c r="V71" s="1"/>
      <c r="W71" s="1"/>
      <c r="X71" s="1"/>
      <c r="Y71" s="1"/>
      <c r="Z71" s="1"/>
      <c r="AA71" s="1"/>
      <c r="AB71" s="1"/>
      <c r="AC71" s="1"/>
      <c r="AD71" s="1"/>
    </row>
    <row r="72" spans="1:30" x14ac:dyDescent="0.25">
      <c r="A72" s="81">
        <f t="shared" si="7"/>
        <v>22</v>
      </c>
      <c r="B72" s="79">
        <f t="shared" si="12"/>
        <v>0</v>
      </c>
      <c r="C72" s="80" t="str">
        <f t="shared" si="13"/>
        <v>Robuustheid hoofdwegennet</v>
      </c>
      <c r="D72" s="108"/>
      <c r="E72" s="112"/>
      <c r="F72" s="113"/>
      <c r="G72" s="114"/>
      <c r="H72" s="85"/>
      <c r="I72" s="126"/>
      <c r="J72" s="127"/>
      <c r="K72" s="128"/>
      <c r="L72" s="67" t="str">
        <f t="shared" si="11"/>
        <v>Klopt met Totale extra kosten</v>
      </c>
      <c r="M72" s="1"/>
      <c r="N72" s="1"/>
      <c r="O72" s="1"/>
      <c r="P72" s="1"/>
      <c r="Q72" s="1"/>
      <c r="R72" s="1"/>
      <c r="S72" s="1"/>
      <c r="T72" s="1"/>
      <c r="U72" s="1"/>
      <c r="V72" s="1"/>
      <c r="W72" s="1"/>
      <c r="X72" s="1"/>
      <c r="Y72" s="1"/>
      <c r="Z72" s="1"/>
      <c r="AA72" s="1"/>
      <c r="AB72" s="1"/>
      <c r="AC72" s="1"/>
      <c r="AD72" s="1"/>
    </row>
    <row r="73" spans="1:30" ht="33.75" x14ac:dyDescent="0.25">
      <c r="A73" s="81">
        <f t="shared" si="7"/>
        <v>23</v>
      </c>
      <c r="B73" s="79">
        <f t="shared" si="12"/>
        <v>0</v>
      </c>
      <c r="C73" s="80" t="str">
        <f t="shared" si="13"/>
        <v>Overleggen en voortgangsrapportages vanaf 1 juni 2026 tot einde opdracht (inclusief verslagen)</v>
      </c>
      <c r="D73" s="108"/>
      <c r="E73" s="112"/>
      <c r="F73" s="113"/>
      <c r="G73" s="114"/>
      <c r="H73" s="85"/>
      <c r="I73" s="126"/>
      <c r="J73" s="127"/>
      <c r="K73" s="128"/>
      <c r="L73" s="67" t="str">
        <f t="shared" si="11"/>
        <v>Klopt met Totale extra kosten</v>
      </c>
      <c r="M73" s="1"/>
      <c r="N73" s="1"/>
      <c r="O73" s="1"/>
      <c r="P73" s="1"/>
      <c r="Q73" s="1"/>
      <c r="R73" s="1"/>
      <c r="S73" s="1"/>
      <c r="T73" s="1"/>
      <c r="U73" s="1"/>
      <c r="V73" s="1"/>
      <c r="W73" s="1"/>
      <c r="X73" s="1"/>
      <c r="Y73" s="1"/>
      <c r="Z73" s="1"/>
      <c r="AA73" s="1"/>
      <c r="AB73" s="1"/>
      <c r="AC73" s="1"/>
      <c r="AD73" s="1"/>
    </row>
    <row r="74" spans="1:30" ht="22.5" x14ac:dyDescent="0.25">
      <c r="A74" s="81">
        <f t="shared" si="7"/>
        <v>24</v>
      </c>
      <c r="B74" s="79">
        <f>J36+K36</f>
        <v>0</v>
      </c>
      <c r="C74" s="80" t="str">
        <f>C36</f>
        <v>Conceptrapportage basispaden en indicatoren</v>
      </c>
      <c r="D74" s="108"/>
      <c r="E74" s="112"/>
      <c r="F74" s="113"/>
      <c r="G74" s="114"/>
      <c r="H74" s="85"/>
      <c r="I74" s="126"/>
      <c r="J74" s="127"/>
      <c r="K74" s="128"/>
      <c r="L74" s="67" t="str">
        <f t="shared" si="11"/>
        <v>Klopt met Totale extra kosten</v>
      </c>
      <c r="M74" s="1"/>
      <c r="N74" s="1"/>
      <c r="O74" s="1"/>
      <c r="P74" s="1"/>
      <c r="Q74" s="1"/>
      <c r="R74" s="1"/>
      <c r="S74" s="1"/>
      <c r="T74" s="1"/>
      <c r="U74" s="1"/>
      <c r="V74" s="1"/>
      <c r="W74" s="1"/>
      <c r="X74" s="1"/>
      <c r="Y74" s="1"/>
      <c r="Z74" s="1"/>
      <c r="AA74" s="1"/>
      <c r="AB74" s="1"/>
      <c r="AC74" s="1"/>
      <c r="AD74" s="1"/>
    </row>
    <row r="75" spans="1:30" ht="22.5" x14ac:dyDescent="0.25">
      <c r="A75" s="81">
        <f t="shared" si="7"/>
        <v>25</v>
      </c>
      <c r="B75" s="79">
        <f>J37+K37</f>
        <v>0</v>
      </c>
      <c r="C75" s="80" t="str">
        <f>C37</f>
        <v>Conceptrapportage onzekerheidverkenningen</v>
      </c>
      <c r="D75" s="108"/>
      <c r="E75" s="112"/>
      <c r="F75" s="113"/>
      <c r="G75" s="114"/>
      <c r="H75" s="85"/>
      <c r="I75" s="126"/>
      <c r="J75" s="127"/>
      <c r="K75" s="128"/>
      <c r="L75" s="67" t="str">
        <f t="shared" si="11"/>
        <v>Klopt met Totale extra kosten</v>
      </c>
      <c r="M75" s="1"/>
      <c r="N75" s="1"/>
      <c r="O75" s="1"/>
      <c r="P75" s="1"/>
      <c r="Q75" s="1"/>
      <c r="R75" s="1"/>
      <c r="S75" s="1"/>
      <c r="T75" s="1"/>
      <c r="U75" s="1"/>
      <c r="V75" s="1"/>
      <c r="W75" s="1"/>
      <c r="X75" s="1"/>
      <c r="Y75" s="1"/>
      <c r="Z75" s="1"/>
      <c r="AA75" s="1"/>
      <c r="AB75" s="1"/>
      <c r="AC75" s="1"/>
      <c r="AD75" s="1"/>
    </row>
    <row r="76" spans="1:30" x14ac:dyDescent="0.25">
      <c r="A76" s="81">
        <f t="shared" si="7"/>
        <v>26</v>
      </c>
      <c r="B76" s="79">
        <f>J39+K39</f>
        <v>0</v>
      </c>
      <c r="C76" s="80" t="str">
        <f>C39</f>
        <v>Eindrapportage (2)</v>
      </c>
      <c r="D76" s="108"/>
      <c r="E76" s="112"/>
      <c r="F76" s="113"/>
      <c r="G76" s="114"/>
      <c r="H76" s="85"/>
      <c r="I76" s="126"/>
      <c r="J76" s="127"/>
      <c r="K76" s="128"/>
      <c r="L76" s="67" t="str">
        <f t="shared" si="11"/>
        <v>Klopt met Totale extra kosten</v>
      </c>
      <c r="M76" s="1"/>
      <c r="N76" s="1"/>
      <c r="O76" s="1"/>
      <c r="P76" s="1"/>
      <c r="Q76" s="1"/>
      <c r="R76" s="1"/>
      <c r="S76" s="1"/>
      <c r="T76" s="1"/>
      <c r="U76" s="1"/>
      <c r="V76" s="1"/>
      <c r="W76" s="1"/>
      <c r="X76" s="1"/>
      <c r="Y76" s="1"/>
      <c r="Z76" s="1"/>
      <c r="AA76" s="1"/>
      <c r="AB76" s="1"/>
      <c r="AC76" s="1"/>
      <c r="AD76" s="1"/>
    </row>
    <row r="77" spans="1:30" ht="33.75" x14ac:dyDescent="0.25">
      <c r="A77" s="81">
        <f t="shared" si="7"/>
        <v>27</v>
      </c>
      <c r="B77" s="79">
        <f>J40+K40</f>
        <v>0</v>
      </c>
      <c r="C77" s="80" t="str">
        <f>C40</f>
        <v>Oplevering compleet digitaal projectdossier (inclusief voortgangsrapportages en  projectevaluatie)</v>
      </c>
      <c r="D77" s="108"/>
      <c r="E77" s="112"/>
      <c r="F77" s="113"/>
      <c r="G77" s="114"/>
      <c r="H77" s="85"/>
      <c r="I77" s="126"/>
      <c r="J77" s="127"/>
      <c r="K77" s="128"/>
      <c r="L77" s="67" t="str">
        <f t="shared" si="11"/>
        <v>Klopt met Totale extra kosten</v>
      </c>
      <c r="M77" s="1"/>
      <c r="N77" s="1"/>
      <c r="O77" s="1"/>
      <c r="P77" s="1"/>
      <c r="Q77" s="1"/>
      <c r="R77" s="1"/>
      <c r="S77" s="1"/>
      <c r="T77" s="1"/>
      <c r="U77" s="1"/>
      <c r="V77" s="1"/>
      <c r="W77" s="1"/>
      <c r="X77" s="1"/>
      <c r="Y77" s="1"/>
      <c r="Z77" s="1"/>
      <c r="AA77" s="1"/>
      <c r="AB77" s="1"/>
      <c r="AC77" s="1"/>
      <c r="AD77" s="1"/>
    </row>
    <row r="78" spans="1:30" x14ac:dyDescent="0.25">
      <c r="A78" s="28" t="s">
        <v>5</v>
      </c>
      <c r="B78" s="29"/>
      <c r="C78" s="29"/>
      <c r="D78" s="29"/>
      <c r="E78" s="29"/>
      <c r="F78" s="29"/>
      <c r="G78" s="29"/>
      <c r="H78" s="29"/>
      <c r="I78" s="29"/>
      <c r="J78" s="29"/>
      <c r="K78" s="29"/>
      <c r="L78" s="65"/>
      <c r="M78" s="6"/>
      <c r="N78" s="1"/>
      <c r="O78" s="1"/>
      <c r="P78" s="1"/>
      <c r="Q78" s="1"/>
      <c r="R78" s="1"/>
      <c r="S78" s="1"/>
      <c r="T78" s="1"/>
      <c r="U78" s="1"/>
      <c r="V78" s="1"/>
      <c r="W78" s="1"/>
      <c r="X78" s="1"/>
      <c r="Y78" s="1"/>
      <c r="Z78" s="1"/>
      <c r="AA78" s="1"/>
      <c r="AB78" s="1"/>
    </row>
    <row r="79" spans="1:30" x14ac:dyDescent="0.25">
      <c r="A79" s="30" t="s">
        <v>31</v>
      </c>
      <c r="B79" s="31"/>
      <c r="C79" s="31"/>
      <c r="D79" s="31"/>
      <c r="E79" s="31"/>
      <c r="F79" s="31"/>
      <c r="G79" s="31"/>
      <c r="H79" s="31"/>
      <c r="I79" s="31"/>
      <c r="J79" s="31"/>
      <c r="K79" s="31"/>
      <c r="L79" s="66"/>
      <c r="M79" s="6"/>
      <c r="N79" s="1"/>
      <c r="O79" s="1"/>
      <c r="P79" s="1"/>
      <c r="Q79" s="1"/>
      <c r="R79" s="1"/>
      <c r="S79" s="1"/>
      <c r="T79" s="1"/>
      <c r="U79" s="1"/>
      <c r="V79" s="1"/>
      <c r="W79" s="1"/>
      <c r="X79" s="1"/>
      <c r="Y79" s="1"/>
      <c r="Z79" s="1"/>
      <c r="AA79" s="1"/>
      <c r="AB79" s="1"/>
    </row>
    <row r="80" spans="1:30" x14ac:dyDescent="0.25">
      <c r="A80" s="30" t="s">
        <v>80</v>
      </c>
      <c r="B80" s="31"/>
      <c r="C80" s="31"/>
      <c r="D80" s="31"/>
      <c r="E80" s="31"/>
      <c r="F80" s="31"/>
      <c r="G80" s="31"/>
      <c r="H80" s="31"/>
      <c r="I80" s="31"/>
      <c r="J80" s="31"/>
      <c r="K80" s="31"/>
      <c r="L80" s="66"/>
      <c r="M80" s="6"/>
      <c r="N80" s="1"/>
      <c r="O80" s="1"/>
      <c r="P80" s="1"/>
      <c r="Q80" s="1"/>
      <c r="R80" s="1"/>
      <c r="S80" s="1"/>
      <c r="T80" s="1"/>
      <c r="U80" s="1"/>
      <c r="V80" s="1"/>
      <c r="W80" s="1"/>
      <c r="X80" s="1"/>
      <c r="Y80" s="1"/>
      <c r="Z80" s="1"/>
      <c r="AA80" s="1"/>
      <c r="AB80" s="1"/>
    </row>
    <row r="81" spans="1:28" x14ac:dyDescent="0.25">
      <c r="A81" s="68" t="s">
        <v>61</v>
      </c>
      <c r="B81" s="31"/>
      <c r="C81" s="31"/>
      <c r="D81" s="31"/>
      <c r="E81" s="31"/>
      <c r="F81" s="31"/>
      <c r="G81" s="31"/>
      <c r="H81" s="31"/>
      <c r="I81" s="31"/>
      <c r="J81" s="31"/>
      <c r="K81" s="31"/>
      <c r="L81" s="66"/>
      <c r="M81" s="6"/>
      <c r="N81" s="1"/>
      <c r="O81" s="1"/>
      <c r="P81" s="1"/>
      <c r="Q81" s="1"/>
      <c r="R81" s="1"/>
      <c r="S81" s="1"/>
      <c r="T81" s="1"/>
      <c r="U81" s="1"/>
      <c r="V81" s="1"/>
      <c r="W81" s="1"/>
      <c r="X81" s="1"/>
      <c r="Y81" s="1"/>
      <c r="Z81" s="1"/>
      <c r="AA81" s="1"/>
      <c r="AB81" s="1"/>
    </row>
    <row r="82" spans="1:28" x14ac:dyDescent="0.25">
      <c r="A82" s="30" t="s">
        <v>75</v>
      </c>
      <c r="B82" s="32"/>
      <c r="C82" s="32"/>
      <c r="D82" s="33"/>
      <c r="E82" s="33"/>
      <c r="F82" s="31"/>
      <c r="G82" s="31"/>
      <c r="H82" s="31"/>
      <c r="I82" s="31"/>
      <c r="J82" s="31"/>
      <c r="K82" s="31"/>
      <c r="L82" s="66"/>
      <c r="M82" s="6"/>
      <c r="N82" s="1"/>
      <c r="O82" s="1"/>
      <c r="P82" s="1"/>
      <c r="Q82" s="1"/>
      <c r="R82" s="1"/>
      <c r="S82" s="1"/>
      <c r="T82" s="1"/>
      <c r="U82" s="1"/>
      <c r="V82" s="1"/>
      <c r="W82" s="1"/>
      <c r="X82" s="1"/>
      <c r="Y82" s="1"/>
      <c r="Z82" s="1"/>
      <c r="AA82" s="1"/>
      <c r="AB82" s="1"/>
    </row>
    <row r="83" spans="1:28" x14ac:dyDescent="0.25">
      <c r="A83" s="30" t="s">
        <v>30</v>
      </c>
      <c r="B83" s="32"/>
      <c r="C83" s="32"/>
      <c r="D83" s="33"/>
      <c r="E83" s="33"/>
      <c r="F83" s="31"/>
      <c r="G83" s="31"/>
      <c r="H83" s="31"/>
      <c r="I83" s="31"/>
      <c r="J83" s="31"/>
      <c r="K83" s="31"/>
      <c r="L83" s="66"/>
      <c r="M83" s="6"/>
      <c r="N83" s="1"/>
      <c r="O83" s="1"/>
      <c r="P83" s="1"/>
      <c r="Q83" s="1"/>
      <c r="R83" s="1"/>
      <c r="S83" s="1"/>
      <c r="T83" s="1"/>
      <c r="U83" s="1"/>
      <c r="V83" s="1"/>
      <c r="W83" s="1"/>
      <c r="X83" s="1"/>
      <c r="Y83" s="1"/>
      <c r="Z83" s="1"/>
      <c r="AA83" s="1"/>
      <c r="AB83" s="1"/>
    </row>
    <row r="84" spans="1:28" x14ac:dyDescent="0.25">
      <c r="A84" s="30" t="s">
        <v>35</v>
      </c>
      <c r="B84" s="32"/>
      <c r="C84" s="32"/>
      <c r="D84" s="33"/>
      <c r="E84" s="33"/>
      <c r="F84" s="31"/>
      <c r="G84" s="31"/>
      <c r="H84" s="31"/>
      <c r="I84" s="31"/>
      <c r="J84" s="31"/>
      <c r="K84" s="31"/>
      <c r="L84" s="66"/>
      <c r="M84" s="6"/>
      <c r="N84" s="1"/>
      <c r="O84" s="1"/>
      <c r="P84" s="1"/>
      <c r="Q84" s="1"/>
      <c r="R84" s="1"/>
      <c r="S84" s="1"/>
      <c r="T84" s="1"/>
      <c r="U84" s="1"/>
      <c r="V84" s="1"/>
      <c r="W84" s="1"/>
      <c r="X84" s="1"/>
      <c r="Y84" s="1"/>
      <c r="Z84" s="1"/>
      <c r="AA84" s="1"/>
      <c r="AB84" s="1"/>
    </row>
    <row r="85" spans="1:28" x14ac:dyDescent="0.25">
      <c r="A85" s="103" t="s">
        <v>36</v>
      </c>
      <c r="B85" s="104"/>
      <c r="C85" s="104"/>
      <c r="D85" s="105"/>
      <c r="E85" s="105"/>
      <c r="F85" s="106"/>
      <c r="G85" s="106"/>
      <c r="H85" s="106"/>
      <c r="I85" s="106"/>
      <c r="J85" s="106"/>
      <c r="K85" s="106"/>
      <c r="L85" s="107"/>
      <c r="M85" s="6"/>
      <c r="N85" s="1"/>
      <c r="O85" s="1"/>
      <c r="P85" s="1"/>
      <c r="Q85" s="1"/>
      <c r="R85" s="1"/>
      <c r="S85" s="1"/>
      <c r="T85" s="1"/>
      <c r="U85" s="1"/>
      <c r="V85" s="1"/>
      <c r="W85" s="1"/>
      <c r="X85" s="1"/>
      <c r="Y85" s="1"/>
      <c r="Z85" s="1"/>
      <c r="AA85" s="1"/>
      <c r="AB85" s="1"/>
    </row>
  </sheetData>
  <sheetProtection algorithmName="SHA-512" hashValue="dtv1fp21Hh0H7+fhfqI4xLHp9kgW4bvM3om61KudDJP3VFZ6yGEBClAOoDzbEQH283RFWGKb+UFEgq3c/8myVg==" saltValue="mFqBvJgIDerk9S9qHB7GYw==" spinCount="100000" sheet="1" objects="1" scenarios="1"/>
  <mergeCells count="60">
    <mergeCell ref="I55:K55"/>
    <mergeCell ref="E75:G75"/>
    <mergeCell ref="E76:G76"/>
    <mergeCell ref="E77:G77"/>
    <mergeCell ref="I67:K67"/>
    <mergeCell ref="I68:K68"/>
    <mergeCell ref="I69:K69"/>
    <mergeCell ref="I70:K70"/>
    <mergeCell ref="I71:K71"/>
    <mergeCell ref="I72:K72"/>
    <mergeCell ref="I73:K73"/>
    <mergeCell ref="I74:K74"/>
    <mergeCell ref="I75:K75"/>
    <mergeCell ref="I76:K76"/>
    <mergeCell ref="I77:K77"/>
    <mergeCell ref="E70:G70"/>
    <mergeCell ref="E71:G71"/>
    <mergeCell ref="E72:G72"/>
    <mergeCell ref="E73:G73"/>
    <mergeCell ref="E74:G74"/>
    <mergeCell ref="E67:G67"/>
    <mergeCell ref="E68:G68"/>
    <mergeCell ref="E69:G69"/>
    <mergeCell ref="E65:G65"/>
    <mergeCell ref="E66:G66"/>
    <mergeCell ref="I65:K65"/>
    <mergeCell ref="I66:K66"/>
    <mergeCell ref="E63:G63"/>
    <mergeCell ref="I63:K63"/>
    <mergeCell ref="E64:G64"/>
    <mergeCell ref="I64:K64"/>
    <mergeCell ref="I50:K50"/>
    <mergeCell ref="E62:G62"/>
    <mergeCell ref="I51:K51"/>
    <mergeCell ref="I52:K52"/>
    <mergeCell ref="I53:K53"/>
    <mergeCell ref="I54:K54"/>
    <mergeCell ref="I56:K56"/>
    <mergeCell ref="I57:K57"/>
    <mergeCell ref="I58:K58"/>
    <mergeCell ref="I59:K59"/>
    <mergeCell ref="I60:K60"/>
    <mergeCell ref="I61:K61"/>
    <mergeCell ref="I62:K62"/>
    <mergeCell ref="E52:G52"/>
    <mergeCell ref="E59:G59"/>
    <mergeCell ref="E60:G60"/>
    <mergeCell ref="G44:H44"/>
    <mergeCell ref="D3:F3"/>
    <mergeCell ref="D4:F4"/>
    <mergeCell ref="D5:F5"/>
    <mergeCell ref="E51:G51"/>
    <mergeCell ref="E50:G50"/>
    <mergeCell ref="E61:G61"/>
    <mergeCell ref="E53:G53"/>
    <mergeCell ref="E54:G54"/>
    <mergeCell ref="E56:G56"/>
    <mergeCell ref="E57:G57"/>
    <mergeCell ref="E58:G58"/>
    <mergeCell ref="E55:G55"/>
  </mergeCells>
  <phoneticPr fontId="2" type="noConversion"/>
  <pageMargins left="0.51181102362204722" right="0.51181102362204722" top="0.51181102362204722" bottom="0.51181102362204722"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nkoopformat" ma:contentTypeID="0x0101007D98DB8BEED6924EAA1058F3FD98DAB60200B8F3117A51A6A747A278C8E6A2E7C900" ma:contentTypeVersion="15" ma:contentTypeDescription="" ma:contentTypeScope="" ma:versionID="90f588ea33a2c9d1c22ba1a7276f385d">
  <xsd:schema xmlns:xsd="http://www.w3.org/2001/XMLSchema" xmlns:xs="http://www.w3.org/2001/XMLSchema" xmlns:p="http://schemas.microsoft.com/office/2006/metadata/properties" xmlns:ns2="http://schemas.microsoft.com/sharepoint/v3/fields" xmlns:ns3="8e1045ac-0b82-40fe-920e-cc29b5d64b72" xmlns:ns4="36523163-0667-4c05-aaa3-4a315cb03168" targetNamespace="http://schemas.microsoft.com/office/2006/metadata/properties" ma:root="true" ma:fieldsID="55989f8dd6aa4b0b9829c020fa90b24a" ns2:_="" ns3:_="" ns4:_="">
    <xsd:import namespace="http://schemas.microsoft.com/sharepoint/v3/fields"/>
    <xsd:import namespace="8e1045ac-0b82-40fe-920e-cc29b5d64b72"/>
    <xsd:import namespace="36523163-0667-4c05-aaa3-4a315cb03168"/>
    <xsd:element name="properties">
      <xsd:complexType>
        <xsd:sequence>
          <xsd:element name="documentManagement">
            <xsd:complexType>
              <xsd:all>
                <xsd:element ref="ns2:_Publisher" minOccurs="0"/>
                <xsd:element ref="ns3:Publicatie_x0020_datum" minOccurs="0"/>
                <xsd:element ref="ns3:Samenvatting"/>
                <xsd:element ref="ns3:Document_x0020_status12"/>
                <xsd:element ref="ns4:Type_x0020_Inkoop" minOccurs="0"/>
                <xsd:element ref="ns4:Documentbeheerder_x0020__x002b__x0020_vervanger"/>
                <xsd:element ref="ns3:_dlc_DocId" minOccurs="0"/>
                <xsd:element ref="ns3:_dlc_DocIdUrl" minOccurs="0"/>
                <xsd:element ref="ns3: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Publisher" ma:index="3" nillable="true" ma:displayName="Uitgever" ma:description="De persoon, organisatie of service die deze bron heeft gepubliceerd" ma:internalName="_Publisher"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1045ac-0b82-40fe-920e-cc29b5d64b72" elementFormDefault="qualified">
    <xsd:import namespace="http://schemas.microsoft.com/office/2006/documentManagement/types"/>
    <xsd:import namespace="http://schemas.microsoft.com/office/infopath/2007/PartnerControls"/>
    <xsd:element name="Publicatie_x0020_datum" ma:index="4" nillable="true" ma:displayName="Publicatie datum" ma:default="[today]" ma:description="Datum van vandaag, indien anders aanpassen" ma:format="DateOnly" ma:internalName="Publicatie_x0020_datum" ma:readOnly="false">
      <xsd:simpleType>
        <xsd:restriction base="dms:DateTime"/>
      </xsd:simpleType>
    </xsd:element>
    <xsd:element name="Samenvatting" ma:index="5" ma:displayName="Samenvatting" ma:description="Geef hier een korte omschrijving van de inhoud op" ma:internalName="Samenvatting" ma:readOnly="false">
      <xsd:simpleType>
        <xsd:restriction base="dms:Note">
          <xsd:maxLength value="255"/>
        </xsd:restriction>
      </xsd:simpleType>
    </xsd:element>
    <xsd:element name="Document_x0020_status12" ma:index="7" ma:displayName="Document status" ma:default="Definitief" ma:format="Dropdown" ma:internalName="Document_x0020_status12" ma:readOnly="false">
      <xsd:simpleType>
        <xsd:restriction base="dms:Choice">
          <xsd:enumeration value="Concept"/>
          <xsd:enumeration value="Definitief"/>
        </xsd:restriction>
      </xsd:simpleType>
    </xsd:element>
    <xsd:element name="_dlc_DocId" ma:index="16" nillable="true" ma:displayName="Waarde van de document-id" ma:description="De waarde van de document-id die aan dit item is toegewezen." ma:internalName="_dlc_DocId" ma:readOnly="true">
      <xsd:simpleType>
        <xsd:restriction base="dms:Text"/>
      </xsd:simpleType>
    </xsd:element>
    <xsd:element name="_dlc_DocIdUrl" ma:index="1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Id blijven behouden" ma:description="Id behouden tijdens toevoegen." ma:hidden="true" ma:internalName="_dlc_DocIdPersistId" ma:readOnly="false">
      <xsd:simpleType>
        <xsd:restriction base="dms:Boolea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523163-0667-4c05-aaa3-4a315cb03168" elementFormDefault="qualified">
    <xsd:import namespace="http://schemas.microsoft.com/office/2006/documentManagement/types"/>
    <xsd:import namespace="http://schemas.microsoft.com/office/infopath/2007/PartnerControls"/>
    <xsd:element name="Type_x0020_Inkoop" ma:index="9" nillable="true" ma:displayName="Type Inkoop (werkproces)" ma:internalName="Type_x0020_Inkoop" ma:readOnly="false" ma:requiredMultiChoice="true">
      <xsd:complexType>
        <xsd:complexContent>
          <xsd:extension base="dms:MultiChoice">
            <xsd:sequence>
              <xsd:element name="Value" maxOccurs="unbounded" minOccurs="0" nillable="true">
                <xsd:simpleType>
                  <xsd:restriction base="dms:Choice">
                    <xsd:enumeration value="LIGHT"/>
                    <xsd:enumeration value="ARVODI evo"/>
                    <xsd:enumeration value="ARVODI mvo"/>
                    <xsd:enumeration value="ARVODI GUH"/>
                    <xsd:enumeration value="ARVODI EU aanbestedingen"/>
                    <xsd:enumeration value="ARIV/ARBIT"/>
                    <xsd:enumeration value="ROK Communicatie/Evenementen"/>
                    <xsd:enumeration value="SOK Ingenieursdiensten"/>
                    <xsd:enumeration value="KI Research instituten Wageningen"/>
                    <xsd:enumeration value="KI Deltares"/>
                    <xsd:enumeration value="KI InfraQuest"/>
                    <xsd:enumeration value="KI TNO"/>
                    <xsd:enumeration value="KI MARIN"/>
                    <xsd:enumeration value="KI Universiteiten"/>
                    <xsd:enumeration value="Bijdragen en subsidies"/>
                    <xsd:enumeration value="Overige contracten"/>
                  </xsd:restriction>
                </xsd:simpleType>
              </xsd:element>
            </xsd:sequence>
          </xsd:extension>
        </xsd:complexContent>
      </xsd:complexType>
    </xsd:element>
    <xsd:element name="Documentbeheerder_x0020__x002b__x0020_vervanger" ma:index="10" ma:displayName="Documentbeheerder + vervanger" ma:description="Documentbeheerder of vervanger zorgt voor actualiteit van het document" ma:list="UserInfo" ma:SharePointGroup="8" ma:internalName="Documentbeheerder_x0020__x002b__x0020_vervang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axOccurs="1" ma:index="2" ma:displayName="Auteur"/>
        <xsd:element ref="dcterms:created" minOccurs="0" maxOccurs="1"/>
        <xsd:element ref="dc:identifier" minOccurs="0" maxOccurs="1"/>
        <xsd:element name="contentType" minOccurs="0" maxOccurs="1" type="xsd:string" ma:index="8" ma:displayName="Inhoudstype" ma:readOnly="true"/>
        <xsd:element ref="dc:title" maxOccurs="1" ma:index="1" ma:displayName="Titel"/>
        <xsd:element ref="dc:subject" minOccurs="0" maxOccurs="1"/>
        <xsd:element ref="dc:description" minOccurs="0" maxOccurs="1"/>
        <xsd:element name="keywords" minOccurs="0" maxOccurs="1" type="xsd:string" ma:index="6" ma:displayName="Trefwoorden"/>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_dlc_DocId xmlns="8e1045ac-0b82-40fe-920e-cc29b5d64b72">SW00-1515930402-221</_dlc_DocId>
    <_dlc_DocIdUrl xmlns="8e1045ac-0b82-40fe-920e-cc29b5d64b72">
      <Url>https://samenwerken.sp01.intranet.rws.nl/sites/vpr0001183/_layouts/15/DocIdRedir.aspx?ID=SW00-1515930402-221</Url>
      <Description>SW00-1515930402-221</Description>
    </_dlc_DocIdUrl>
    <_Publisher xmlns="http://schemas.microsoft.com/sharepoint/v3/fields" xsi:nil="true"/>
    <Publicatie_x0020_datum xmlns="8e1045ac-0b82-40fe-920e-cc29b5d64b72">2022-10-03T22:00:00+00:00</Publicatie_x0020_datum>
    <Documentbeheerder_x0020__x002b__x0020_vervanger xmlns="36523163-0667-4c05-aaa3-4a315cb03168">
      <UserInfo>
        <DisplayName>i:05.t|adfs provider|allard.hiddink@rws.nl,#i:05.t|adfs provider|allard.hiddink@rws.nl,#allard.hiddink@rws.nl,#,#Hiddink, Allard (RWS WVL),#,#,#Dhr.</DisplayName>
        <AccountId>15</AccountId>
        <AccountType/>
      </UserInfo>
    </Documentbeheerder_x0020__x002b__x0020_vervanger>
    <Samenvatting xmlns="8e1045ac-0b82-40fe-920e-cc29b5d64b72">Staat van tarieven (vereenvoudigd)</Samenvatting>
    <Document_x0020_status12 xmlns="8e1045ac-0b82-40fe-920e-cc29b5d64b72">Definitief</Document_x0020_status12>
    <Type_x0020_Inkoop xmlns="36523163-0667-4c05-aaa3-4a315cb03168">
      <Value>LIGHT</Value>
      <Value>ARVODI evo</Value>
    </Type_x0020_Inkoop>
    <_dlc_DocIdPersistId xmlns="8e1045ac-0b82-40fe-920e-cc29b5d64b72"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D199FB7-8373-4EFC-853F-913918699E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8e1045ac-0b82-40fe-920e-cc29b5d64b72"/>
    <ds:schemaRef ds:uri="36523163-0667-4c05-aaa3-4a315cb031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51A41C-0277-4FF2-B563-18E9C8C599F3}">
  <ds:schemaRefs>
    <ds:schemaRef ds:uri="http://schemas.microsoft.com/sharepoint/v3/contenttype/forms"/>
  </ds:schemaRefs>
</ds:datastoreItem>
</file>

<file path=customXml/itemProps3.xml><?xml version="1.0" encoding="utf-8"?>
<ds:datastoreItem xmlns:ds="http://schemas.openxmlformats.org/officeDocument/2006/customXml" ds:itemID="{7DDEC18F-B2AC-499B-9A34-F9C70C30372C}">
  <ds:schemaRefs>
    <ds:schemaRef ds:uri="http://purl.org/dc/elements/1.1/"/>
    <ds:schemaRef ds:uri="http://schemas.microsoft.com/sharepoint/v3/fields"/>
    <ds:schemaRef ds:uri="http://purl.org/dc/terms/"/>
    <ds:schemaRef ds:uri="http://schemas.openxmlformats.org/package/2006/metadata/core-properties"/>
    <ds:schemaRef ds:uri="http://www.w3.org/XML/1998/namespace"/>
    <ds:schemaRef ds:uri="http://schemas.microsoft.com/office/2006/documentManagement/types"/>
    <ds:schemaRef ds:uri="8e1045ac-0b82-40fe-920e-cc29b5d64b72"/>
    <ds:schemaRef ds:uri="36523163-0667-4c05-aaa3-4a315cb03168"/>
    <ds:schemaRef ds:uri="http://schemas.microsoft.com/office/2006/metadata/properties"/>
    <ds:schemaRef ds:uri="http://schemas.microsoft.com/office/infopath/2007/PartnerControls"/>
    <ds:schemaRef ds:uri="http://purl.org/dc/dcmitype/"/>
  </ds:schemaRefs>
</ds:datastoreItem>
</file>

<file path=customXml/itemProps4.xml><?xml version="1.0" encoding="utf-8"?>
<ds:datastoreItem xmlns:ds="http://schemas.openxmlformats.org/officeDocument/2006/customXml" ds:itemID="{1D257C04-2BE0-4339-94EC-2EF8D3B07FF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Staat van tarieven</vt:lpstr>
      <vt:lpstr>'Staat van tarieven'!Afdrukbereik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Staat van tarieven (vereenvoudigd)</dc:title>
  <dc:creator/>
  <cp:keywords/>
  <cp:lastModifiedBy/>
  <dcterms:created xsi:type="dcterms:W3CDTF">2015-06-05T18:19:34Z</dcterms:created>
  <dcterms:modified xsi:type="dcterms:W3CDTF">2025-06-06T09:25:07Z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0x0101007D98DB8BEED6924EAA1058F3FD98DAB60200B8F3117A51A6A747A278C8E6A2E7C900</vt:lpwstr>
  </property>
  <property fmtid="{D5CDD505-2E9C-101B-9397-08002B2CF9AE}" pid="3" name="_dlc_DocIdItemGuid">
    <vt:lpwstr>3181b8ca-c3b4-48c4-8901-305c4fe5d8bb</vt:lpwstr>
  </property>
</Properties>
</file>