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net.sharepoint.com/sites/2024EAHorecagrondstoffenenwijn/Gedeelde documenten/01 Voorbereiding en planning/03 Aanbestedingsstukken/Bijlagen/"/>
    </mc:Choice>
  </mc:AlternateContent>
  <xr:revisionPtr revIDLastSave="6" documentId="8_{5B2FA01F-E5DB-4357-8436-119BAF61789D}" xr6:coauthVersionLast="47" xr6:coauthVersionMax="47" xr10:uidLastSave="{6CFAEFA4-5322-4DB9-8F1F-C3C4135CD774}"/>
  <bookViews>
    <workbookView xWindow="3825" yWindow="-16320" windowWidth="29040" windowHeight="15720" activeTab="2" xr2:uid="{10DED73B-BA93-42BA-A241-21A5B0C9E4B5}"/>
  </bookViews>
  <sheets>
    <sheet name="1 - UITLEG" sheetId="3" r:id="rId1"/>
    <sheet name="2 - TOTAAL" sheetId="4" r:id="rId2"/>
    <sheet name="3 - BASISPRODUCTEN" sheetId="1" r:id="rId3"/>
    <sheet name="4 - KORTINGSPERCENTAGES" sheetId="2" r:id="rId4"/>
    <sheet name="Blad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B4" i="4"/>
  <c r="B1" i="2"/>
  <c r="B1" i="1"/>
  <c r="F13" i="1" l="1"/>
  <c r="H13" i="1" s="1"/>
  <c r="F21" i="1"/>
  <c r="H21" i="1" s="1"/>
  <c r="F40" i="1"/>
  <c r="H40" i="1" s="1"/>
  <c r="F23" i="1"/>
  <c r="H23" i="1" s="1"/>
  <c r="F20" i="1"/>
  <c r="H20" i="1" s="1"/>
  <c r="F36" i="1"/>
  <c r="H36" i="1" s="1"/>
  <c r="F5" i="1" l="1"/>
  <c r="H5" i="1" s="1"/>
  <c r="F6" i="1"/>
  <c r="H6" i="1" s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F14" i="1"/>
  <c r="H14" i="1" s="1"/>
  <c r="F15" i="1"/>
  <c r="H15" i="1" s="1"/>
  <c r="F16" i="1"/>
  <c r="H16" i="1" s="1"/>
  <c r="F17" i="1"/>
  <c r="H17" i="1" s="1"/>
  <c r="F18" i="1"/>
  <c r="H18" i="1" s="1"/>
  <c r="F34" i="1"/>
  <c r="H34" i="1" s="1"/>
  <c r="F19" i="1"/>
  <c r="H19" i="1" s="1"/>
  <c r="F22" i="1"/>
  <c r="H22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5" i="1"/>
  <c r="H35" i="1" s="1"/>
  <c r="F37" i="1"/>
  <c r="H37" i="1" s="1"/>
  <c r="F38" i="1"/>
  <c r="H38" i="1" s="1"/>
  <c r="F39" i="1"/>
  <c r="H39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D4" i="2"/>
  <c r="D5" i="2"/>
  <c r="D6" i="2"/>
  <c r="D7" i="2"/>
  <c r="D8" i="2"/>
  <c r="D9" i="2"/>
  <c r="D10" i="2"/>
  <c r="D11" i="2"/>
  <c r="D12" i="2"/>
  <c r="D13" i="2"/>
  <c r="D14" i="2"/>
  <c r="D15" i="2"/>
  <c r="H4" i="1"/>
  <c r="D16" i="2" l="1"/>
  <c r="H48" i="1"/>
  <c r="B3" i="4" s="1"/>
</calcChain>
</file>

<file path=xl/sharedStrings.xml><?xml version="1.0" encoding="utf-8"?>
<sst xmlns="http://schemas.openxmlformats.org/spreadsheetml/2006/main" count="153" uniqueCount="137">
  <si>
    <t>TORK M4 REFLEX WIPING    300MT</t>
  </si>
  <si>
    <t>ZALMFILET NOORS MV 3-4 GGN</t>
  </si>
  <si>
    <t>SUMA ULTRA PUR ECO L2 VAATWASMIDDEL VLB</t>
  </si>
  <si>
    <t>ARTIKEL</t>
  </si>
  <si>
    <t>2,5 kg</t>
  </si>
  <si>
    <t>50x90 gr</t>
  </si>
  <si>
    <t>1 kg</t>
  </si>
  <si>
    <t>33 cl</t>
  </si>
  <si>
    <t>1 l</t>
  </si>
  <si>
    <t>10 l</t>
  </si>
  <si>
    <t>500 gr</t>
  </si>
  <si>
    <t>50x20 gr</t>
  </si>
  <si>
    <t>5x36 gr</t>
  </si>
  <si>
    <t>10x80 gr</t>
  </si>
  <si>
    <t>5 k</t>
  </si>
  <si>
    <t>10 kg</t>
  </si>
  <si>
    <t>90 st</t>
  </si>
  <si>
    <t>60 st</t>
  </si>
  <si>
    <t>3 l</t>
  </si>
  <si>
    <t>44x85 gr</t>
  </si>
  <si>
    <t>80x80 gr</t>
  </si>
  <si>
    <t>20 l</t>
  </si>
  <si>
    <t>2.24 kg</t>
  </si>
  <si>
    <t>ONZE BESTELEENHEID</t>
  </si>
  <si>
    <t>PRODUCTGROEPEN</t>
  </si>
  <si>
    <t>DKW</t>
  </si>
  <si>
    <t>AGF</t>
  </si>
  <si>
    <t>NETTO PRIJS</t>
  </si>
  <si>
    <t>TOTAALPRIJS</t>
  </si>
  <si>
    <t>1 kl</t>
  </si>
  <si>
    <t>2.5 kg</t>
  </si>
  <si>
    <t>TOTAAL</t>
  </si>
  <si>
    <t>ROOMBOTER ONGZ.1KG</t>
  </si>
  <si>
    <t>GEROOKTE ZALM SNIPPERS</t>
  </si>
  <si>
    <t xml:space="preserve">SLAGROOM Z/S 35% </t>
  </si>
  <si>
    <t>GESN.JONGE KAAS</t>
  </si>
  <si>
    <t>SUMA NOVA L6 ECO</t>
  </si>
  <si>
    <t xml:space="preserve">EARTH WATER TETRA PAK </t>
  </si>
  <si>
    <t>OLIJFOLIE EV</t>
  </si>
  <si>
    <t>HALAL R-GEHAKT</t>
  </si>
  <si>
    <t>SOURCY MIN.WAT.BLAUW</t>
  </si>
  <si>
    <t>DGH VLOEIBAAR EIGEEL SCHAR.</t>
  </si>
  <si>
    <t>70X100 gr</t>
  </si>
  <si>
    <t>SUMA SELECT ECO A7</t>
  </si>
  <si>
    <t>ZONNEBLOEMOLIE</t>
  </si>
  <si>
    <t xml:space="preserve">DRH SCHARRELEI BR - L </t>
  </si>
  <si>
    <t>SCHARRELEI GEK./GEPELD - M</t>
  </si>
  <si>
    <t>PESTO GENOVESE</t>
  </si>
  <si>
    <t>1.2 kl</t>
  </si>
  <si>
    <t>FRITUUROLIE</t>
  </si>
  <si>
    <t>20 KG</t>
  </si>
  <si>
    <t>30X100 GR</t>
  </si>
  <si>
    <t>FICTIEVE KORTING</t>
  </si>
  <si>
    <t>NAAM LEVERANCIER</t>
  </si>
  <si>
    <t>TOTAAL KORTINGSPERCENTAGES</t>
  </si>
  <si>
    <t xml:space="preserve">KORTINGS-PERCENTAGE </t>
  </si>
  <si>
    <t>SEMI-VERS / KOELVERS / ZUIVEL</t>
  </si>
  <si>
    <t>DAGVERS</t>
  </si>
  <si>
    <t>VLEES</t>
  </si>
  <si>
    <t>DIEPVRIES</t>
  </si>
  <si>
    <t>VIS</t>
  </si>
  <si>
    <t>OLIE EN VETTEN</t>
  </si>
  <si>
    <t>POELIER</t>
  </si>
  <si>
    <t>BAKKER</t>
  </si>
  <si>
    <t>NON-FOOD</t>
  </si>
  <si>
    <t>BIER / FRIS / WIJN / GEDISTILLEERD</t>
  </si>
  <si>
    <t>UITLEG EN VEREISTEN VOOR HET INVULLEN VAN HET PRIJZENBLAD</t>
  </si>
  <si>
    <t>- Alle genoemde bedragen zijn exclusief btw.</t>
  </si>
  <si>
    <t>Algemeen:</t>
  </si>
  <si>
    <t>- Vermeldt in kolom C de standaard catalogus prijs welke staat vermeld op uw website. Dit is de brutoprijs.</t>
  </si>
  <si>
    <t>- De korting per product staat altijd vermeld op de factuur.</t>
  </si>
  <si>
    <t>Weging maximaal 30% van het totaal aantal punten op prijs</t>
  </si>
  <si>
    <t>Weging maximaal 10% van het totaal aantal punten op prijs</t>
  </si>
  <si>
    <t xml:space="preserve">- Vul alle blauwe cellen in voor een volledige en correcte inschrijving. </t>
  </si>
  <si>
    <t>- Wanneer niet alle cellen zijn ingevuld is uw inschrijving niet geldig en wordt deze niet verder meegenomen in de beoordeling.</t>
  </si>
  <si>
    <t>- Alle genoemde bedragen en aantallen zijn fictief. Hieraan kunnen geen rechten worden ontleend.</t>
  </si>
  <si>
    <t>- Vul in de blauwe cel uw leveranciersnaam in. Deze wordt automatisch overgenomen in de andere twee tabbladen.</t>
  </si>
  <si>
    <t>- De door u ingevulde brutoprijs is gebaseerd op de in kolom B vermelde besteleenheid.</t>
  </si>
  <si>
    <t>- Het door u aangeboden product is gelijk aan het door ons gevraagde product.</t>
  </si>
  <si>
    <t>- De door u aangeboden besteleenheid is gelijk aan de door ons genoemde besteleenheid genoemd in kolom B.</t>
  </si>
  <si>
    <t xml:space="preserve">- Het kortingspercentage wordt standaard van de catalogusprijs van de bestelde producten afgehaald. </t>
  </si>
  <si>
    <t>- De besteller kan de korting altijd zien op de website binnen de omgeving van aanbestedende dienst.</t>
  </si>
  <si>
    <t xml:space="preserve">GRANA PADANO FLAKES </t>
  </si>
  <si>
    <t>MOZZARELLA - STAAF OF PLAK</t>
  </si>
  <si>
    <t>6x50 cl</t>
  </si>
  <si>
    <t>MOZZARELLA</t>
  </si>
  <si>
    <t>125 gr</t>
  </si>
  <si>
    <t>KOOKROOM 20%</t>
  </si>
  <si>
    <t>SCHULP APPELSAP</t>
  </si>
  <si>
    <t>75 cl</t>
  </si>
  <si>
    <t>TARWEBLOEM WIT</t>
  </si>
  <si>
    <t>SCHULP SINAASAPPELSAP</t>
  </si>
  <si>
    <t>6 rol</t>
  </si>
  <si>
    <t>12 pak</t>
  </si>
  <si>
    <t>ZALMFILET NOORS GER.TRANCHE GGN</t>
  </si>
  <si>
    <t>COCA-COLA REGULAR 33 cl</t>
  </si>
  <si>
    <t>24 blik</t>
  </si>
  <si>
    <t>FUZE TEA BLACK PEACH HIBI. 40 cl</t>
  </si>
  <si>
    <t>12 fles</t>
  </si>
  <si>
    <t>- Voor meer toelichting op het prijzenblad lees ook de leidraad en het PvE.</t>
  </si>
  <si>
    <t>- Alle genoemde bedragen zijn all-inclusief, er worden geen bezorgkosten gerekend.</t>
  </si>
  <si>
    <t>VOLLE MELK 1 l, VERS</t>
  </si>
  <si>
    <t>"leveranciersnaam"</t>
  </si>
  <si>
    <t>ROOMBOTER KLUIT ONGEZ.</t>
  </si>
  <si>
    <t>stuk</t>
  </si>
  <si>
    <t xml:space="preserve">AARDAPPEL BONKEN VUIL </t>
  </si>
  <si>
    <t>FICTIEVE OMZET PER JAAR (GEBASEERD OP 2024)</t>
  </si>
  <si>
    <t>WEGING NAV AFNAME 2024</t>
  </si>
  <si>
    <t>- Het kortingspercentage per productgroep in kolom B is minimaal 2,5%.</t>
  </si>
  <si>
    <t>- De kortingen staan vast gedurende de looptijd van de overeenkomst inclusief de optiejaren.</t>
  </si>
  <si>
    <t>TOTAAL BASISARTIKELEN</t>
  </si>
  <si>
    <t>KORTINGSPERCENTAGE PER PRODUCTGROEP</t>
  </si>
  <si>
    <t xml:space="preserve">- Het kortingspercentage per productgroep wordt gerekend over de standaard catalogusprijs op uw website. </t>
  </si>
  <si>
    <t>- De subtotaal bedragen worden automatisch overgenomen vanuit de tabbladen 3 en 4.</t>
  </si>
  <si>
    <t>- Het in dit tabblad kolom D genoemde kortingspercentage is minimaal 2,5%. Deze percentages mogen afwijken van de genoemde percentages per productgroep in tabblad 4.</t>
  </si>
  <si>
    <t>- De kortingspercentages gelden voor het gehele assortiment. Met uitzondering van de basisproducten op tabblad 3, hiervoor gelden de percentages in tabblad 3 - Basisproducten.</t>
  </si>
  <si>
    <t>Tabblad 2 - Totaal</t>
  </si>
  <si>
    <t>Tabblad 3 - Basisproducten:</t>
  </si>
  <si>
    <t>Tabblad 4 - Kortingspercentages:</t>
  </si>
  <si>
    <r>
      <t xml:space="preserve">D.F.CIABATTA NATUUR, </t>
    </r>
    <r>
      <rPr>
        <sz val="10"/>
        <color rgb="FFFF0000"/>
        <rFont val="Arial"/>
        <family val="2"/>
      </rPr>
      <t>DIEPVRIES</t>
    </r>
  </si>
  <si>
    <r>
      <t xml:space="preserve">BAGEL SESAM </t>
    </r>
    <r>
      <rPr>
        <sz val="10"/>
        <color rgb="FFFF0000"/>
        <rFont val="Arial"/>
        <family val="2"/>
      </rPr>
      <t>DIEPVRIES</t>
    </r>
  </si>
  <si>
    <r>
      <t xml:space="preserve">PETIT PAIN BRUIN </t>
    </r>
    <r>
      <rPr>
        <sz val="10"/>
        <color rgb="FFFF0000"/>
        <rFont val="Arial"/>
        <family val="2"/>
      </rPr>
      <t>DIEPVRIES</t>
    </r>
  </si>
  <si>
    <r>
      <t xml:space="preserve">CARPACCIO </t>
    </r>
    <r>
      <rPr>
        <sz val="10"/>
        <color rgb="FFFF0000"/>
        <rFont val="Arial"/>
        <family val="2"/>
      </rPr>
      <t>DIEPVRIES</t>
    </r>
  </si>
  <si>
    <r>
      <t xml:space="preserve">PAN.BARRA RUSTICA MULTI </t>
    </r>
    <r>
      <rPr>
        <sz val="10"/>
        <color rgb="FFFF0000"/>
        <rFont val="Arial"/>
        <family val="2"/>
      </rPr>
      <t>DIEPVRIES</t>
    </r>
  </si>
  <si>
    <r>
      <t xml:space="preserve">HALAL KROKET RUND </t>
    </r>
    <r>
      <rPr>
        <sz val="10"/>
        <color rgb="FFFF0000"/>
        <rFont val="Arial"/>
        <family val="2"/>
      </rPr>
      <t>DIEPVRIES</t>
    </r>
  </si>
  <si>
    <r>
      <t xml:space="preserve">HAMBURGER HALAL 30X100G </t>
    </r>
    <r>
      <rPr>
        <sz val="10"/>
        <color rgb="FFFF0000"/>
        <rFont val="Arial"/>
        <family val="2"/>
      </rPr>
      <t>DIEPVRIES</t>
    </r>
  </si>
  <si>
    <r>
      <t xml:space="preserve">KIP DIJ VLEES BULK </t>
    </r>
    <r>
      <rPr>
        <sz val="10"/>
        <color rgb="FFFF0000"/>
        <rFont val="Arial"/>
        <family val="2"/>
      </rPr>
      <t>HALAL</t>
    </r>
  </si>
  <si>
    <r>
      <t xml:space="preserve">KIP FILE.ONGESORT </t>
    </r>
    <r>
      <rPr>
        <sz val="10"/>
        <color rgb="FFFF0000"/>
        <rFont val="Arial"/>
        <family val="2"/>
      </rPr>
      <t>HALAL</t>
    </r>
  </si>
  <si>
    <r>
      <t>BESTELEENHEID GEBODEN PRODUCT</t>
    </r>
    <r>
      <rPr>
        <b/>
        <sz val="8"/>
        <color rgb="FFFF0000"/>
        <rFont val="Arial"/>
        <family val="2"/>
      </rPr>
      <t xml:space="preserve"> 
(DIT MAG NIET MEER DAN 50% AFWIJKEN VAN GEVRAAGDE BESTELEENHEID )</t>
    </r>
    <r>
      <rPr>
        <b/>
        <sz val="10"/>
        <color rgb="FFFF0000"/>
        <rFont val="Arial"/>
        <family val="2"/>
      </rPr>
      <t xml:space="preserve">
</t>
    </r>
  </si>
  <si>
    <r>
      <t xml:space="preserve">- Na het eerste jaar mogen de prijzen voor de basisproducten worden geindexeerd. Daarna jaarlijks, 1 x per jaar voor 1 februari. U doet hiervoor </t>
    </r>
    <r>
      <rPr>
        <strike/>
        <sz val="11"/>
        <color rgb="FFFF0000"/>
        <rFont val="Arial"/>
        <family val="2"/>
      </rPr>
      <t>2 maanden</t>
    </r>
    <r>
      <rPr>
        <sz val="11"/>
        <color rgb="FFFF0000"/>
        <rFont val="Arial"/>
        <family val="2"/>
      </rPr>
      <t xml:space="preserve"> 1 maand</t>
    </r>
    <r>
      <rPr>
        <sz val="11"/>
        <color theme="1"/>
        <rFont val="Arial"/>
        <family val="2"/>
      </rPr>
      <t xml:space="preserve"> van te voren een gemotiveerd/onderbouwd voorstel met verwijzing naar relevante index. Alleen na goedkeuring van Opdrachtgever mogen de prijswijzigingen worden doorgevoerd.</t>
    </r>
  </si>
  <si>
    <r>
      <t xml:space="preserve">BRUTO PRIJS 
</t>
    </r>
    <r>
      <rPr>
        <b/>
        <sz val="8"/>
        <color rgb="FFFF0000"/>
        <rFont val="Arial"/>
        <family val="2"/>
      </rPr>
      <t>(INDIEN DE GEBODEN BESTELEENHEID  AFWIJKT, DIENT U DE PRIJS OM TE REKENEN NAAR DE GEVRAAGDE BESTELEENHEID KOLOM B)</t>
    </r>
  </si>
  <si>
    <t>- De door u geboden besteleenheid mag 50% afwijken van de gevraagde besteleenheid.</t>
  </si>
  <si>
    <t>- Indien de door u geboden besteleenheid afwijkt van de aangegeven besteleenheid dient u de prijs om te rekenen naar de gevraagde besteleenheid in kolom B</t>
  </si>
  <si>
    <t>- u vult in kolom C de door u aangeboden besteleenheid in, ook als dit gelijk is aan de gevraagde besteleenheid.</t>
  </si>
  <si>
    <r>
      <t xml:space="preserve">AARDAPPELvoor FRIET GEWASSEN </t>
    </r>
    <r>
      <rPr>
        <strike/>
        <sz val="10"/>
        <color rgb="FFFF0000"/>
        <rFont val="Arial"/>
        <family val="2"/>
      </rPr>
      <t>DIEPVRIES</t>
    </r>
  </si>
  <si>
    <r>
      <t xml:space="preserve">- De prijzen (inclusief kortingspercentages) voor de basisproducten </t>
    </r>
    <r>
      <rPr>
        <sz val="11"/>
        <color rgb="FFFF0000"/>
        <rFont val="Arial"/>
        <family val="2"/>
      </rPr>
      <t>(met uitzondering van de verse vis op deze lijst)</t>
    </r>
    <r>
      <rPr>
        <sz val="11"/>
        <color theme="1"/>
        <rFont val="Arial"/>
        <family val="2"/>
      </rPr>
      <t xml:space="preserve"> staan vast voor de duur van 1 jaar.</t>
    </r>
  </si>
  <si>
    <t>- De verse vis op de basisproductenlijst mag 4 keer per jaar op de eerste dag van het kwartaal worden geindexeerd. De werkwijze hierover wordt tijdens de implementatie verder met contractmanager van opdrachtgever afgestemd en vastgesteld.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</si>
</sst>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sz val="11"/>
      <color rgb="FFFF0000"/>
      <name val="Arial"/>
      <family val="2"/>
    </font>
    <font>
      <strike/>
      <sz val="11"/>
      <color rgb="FFFF0000"/>
      <name val="Arial"/>
      <family val="2"/>
    </font>
    <font>
      <strike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44" fontId="3" fillId="0" borderId="1" xfId="1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2" fillId="0" borderId="1" xfId="0" applyFont="1" applyBorder="1"/>
    <xf numFmtId="0" fontId="6" fillId="0" borderId="1" xfId="0" applyFont="1" applyBorder="1" applyAlignment="1">
      <alignment vertical="top" wrapText="1"/>
    </xf>
    <xf numFmtId="44" fontId="5" fillId="0" borderId="1" xfId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44" fontId="4" fillId="0" borderId="1" xfId="1" applyFont="1" applyBorder="1" applyAlignment="1">
      <alignment vertical="top"/>
    </xf>
    <xf numFmtId="9" fontId="10" fillId="0" borderId="0" xfId="0" applyNumberFormat="1" applyFont="1"/>
    <xf numFmtId="0" fontId="4" fillId="0" borderId="0" xfId="0" applyFont="1" applyAlignment="1">
      <alignment horizontal="center" vertical="top" wrapText="1"/>
    </xf>
    <xf numFmtId="44" fontId="5" fillId="0" borderId="0" xfId="1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44" fontId="5" fillId="0" borderId="1" xfId="0" applyNumberFormat="1" applyFont="1" applyBorder="1" applyAlignment="1">
      <alignment vertical="top"/>
    </xf>
    <xf numFmtId="44" fontId="5" fillId="0" borderId="0" xfId="0" applyNumberFormat="1" applyFont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2" xfId="0" applyFont="1" applyBorder="1"/>
    <xf numFmtId="0" fontId="8" fillId="3" borderId="3" xfId="0" applyFont="1" applyFill="1" applyBorder="1" applyAlignment="1">
      <alignment vertical="top"/>
    </xf>
    <xf numFmtId="0" fontId="8" fillId="3" borderId="4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164" fontId="5" fillId="3" borderId="1" xfId="2" applyNumberFormat="1" applyFont="1" applyFill="1" applyBorder="1" applyAlignment="1" applyProtection="1">
      <alignment horizontal="center" vertical="top" wrapText="1"/>
      <protection locked="0"/>
    </xf>
    <xf numFmtId="44" fontId="5" fillId="3" borderId="1" xfId="1" applyFont="1" applyFill="1" applyBorder="1" applyAlignment="1" applyProtection="1">
      <alignment vertical="top"/>
      <protection locked="0"/>
    </xf>
    <xf numFmtId="164" fontId="5" fillId="3" borderId="1" xfId="2" applyNumberFormat="1" applyFont="1" applyFill="1" applyBorder="1" applyAlignment="1" applyProtection="1">
      <alignment horizontal="center" vertical="top"/>
      <protection locked="0"/>
    </xf>
    <xf numFmtId="0" fontId="8" fillId="3" borderId="2" xfId="0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0" borderId="8" xfId="0" quotePrefix="1" applyFont="1" applyBorder="1" applyAlignment="1">
      <alignment vertical="top" wrapText="1"/>
    </xf>
    <xf numFmtId="0" fontId="3" fillId="0" borderId="9" xfId="0" quotePrefix="1" applyFont="1" applyBorder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2" fillId="0" borderId="7" xfId="0" quotePrefix="1" applyFont="1" applyBorder="1" applyAlignment="1">
      <alignment vertical="top" wrapText="1"/>
    </xf>
    <xf numFmtId="44" fontId="3" fillId="0" borderId="0" xfId="0" applyNumberFormat="1" applyFont="1"/>
    <xf numFmtId="0" fontId="6" fillId="4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4" fillId="0" borderId="8" xfId="0" quotePrefix="1" applyFont="1" applyBorder="1" applyAlignment="1">
      <alignment vertical="top" wrapText="1"/>
    </xf>
    <xf numFmtId="0" fontId="15" fillId="0" borderId="8" xfId="0" quotePrefix="1" applyFont="1" applyBorder="1" applyAlignment="1">
      <alignment vertical="top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0" xfId="0" applyFont="1" applyFill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center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0AD59-6A0C-46D5-8359-0A80EC9BF812}">
  <sheetPr>
    <tabColor theme="6" tint="0.59999389629810485"/>
  </sheetPr>
  <dimension ref="A1:C35"/>
  <sheetViews>
    <sheetView showGridLines="0" workbookViewId="0">
      <selection activeCell="A18" sqref="A18"/>
    </sheetView>
  </sheetViews>
  <sheetFormatPr defaultColWidth="9.1328125" defaultRowHeight="13.5" x14ac:dyDescent="0.45"/>
  <cols>
    <col min="1" max="1" width="119.265625" style="36" customWidth="1"/>
    <col min="2" max="16384" width="9.1328125" style="36"/>
  </cols>
  <sheetData>
    <row r="1" spans="1:3" ht="13.9" x14ac:dyDescent="0.45">
      <c r="A1" s="35" t="s">
        <v>66</v>
      </c>
    </row>
    <row r="2" spans="1:3" ht="13.9" thickBot="1" x14ac:dyDescent="0.5"/>
    <row r="3" spans="1:3" ht="13.9" x14ac:dyDescent="0.45">
      <c r="A3" s="37" t="s">
        <v>68</v>
      </c>
    </row>
    <row r="4" spans="1:3" x14ac:dyDescent="0.45">
      <c r="A4" s="38" t="s">
        <v>73</v>
      </c>
    </row>
    <row r="5" spans="1:3" ht="18" customHeight="1" x14ac:dyDescent="0.45">
      <c r="A5" s="38" t="s">
        <v>74</v>
      </c>
    </row>
    <row r="6" spans="1:3" x14ac:dyDescent="0.45">
      <c r="A6" s="38" t="s">
        <v>99</v>
      </c>
    </row>
    <row r="7" spans="1:3" x14ac:dyDescent="0.45">
      <c r="A7" s="38" t="s">
        <v>75</v>
      </c>
    </row>
    <row r="8" spans="1:3" x14ac:dyDescent="0.45">
      <c r="A8" s="38" t="s">
        <v>67</v>
      </c>
    </row>
    <row r="9" spans="1:3" ht="13.9" thickBot="1" x14ac:dyDescent="0.5">
      <c r="A9" s="39" t="s">
        <v>100</v>
      </c>
    </row>
    <row r="10" spans="1:3" ht="13.9" thickBot="1" x14ac:dyDescent="0.5">
      <c r="A10" s="40"/>
    </row>
    <row r="11" spans="1:3" ht="13.9" x14ac:dyDescent="0.45">
      <c r="A11" s="41" t="s">
        <v>116</v>
      </c>
    </row>
    <row r="12" spans="1:3" x14ac:dyDescent="0.45">
      <c r="A12" s="38" t="s">
        <v>76</v>
      </c>
    </row>
    <row r="13" spans="1:3" ht="13.9" thickBot="1" x14ac:dyDescent="0.5">
      <c r="A13" s="39" t="s">
        <v>113</v>
      </c>
    </row>
    <row r="14" spans="1:3" ht="13.9" thickBot="1" x14ac:dyDescent="0.5"/>
    <row r="15" spans="1:3" ht="13.9" x14ac:dyDescent="0.45">
      <c r="A15" s="37" t="s">
        <v>117</v>
      </c>
    </row>
    <row r="16" spans="1:3" x14ac:dyDescent="0.45">
      <c r="A16" s="38" t="s">
        <v>69</v>
      </c>
      <c r="C16" s="34"/>
    </row>
    <row r="17" spans="1:3" ht="27" x14ac:dyDescent="0.45">
      <c r="A17" s="38" t="s">
        <v>135</v>
      </c>
      <c r="C17" s="34"/>
    </row>
    <row r="18" spans="1:3" ht="40.5" x14ac:dyDescent="0.45">
      <c r="A18" s="38" t="s">
        <v>129</v>
      </c>
      <c r="C18" s="34"/>
    </row>
    <row r="19" spans="1:3" ht="27" x14ac:dyDescent="0.45">
      <c r="A19" s="45" t="s">
        <v>136</v>
      </c>
      <c r="C19" s="34"/>
    </row>
    <row r="20" spans="1:3" x14ac:dyDescent="0.45">
      <c r="A20" s="38" t="s">
        <v>78</v>
      </c>
    </row>
    <row r="21" spans="1:3" x14ac:dyDescent="0.45">
      <c r="A21" s="46" t="s">
        <v>79</v>
      </c>
    </row>
    <row r="22" spans="1:3" x14ac:dyDescent="0.45">
      <c r="A22" s="45" t="s">
        <v>131</v>
      </c>
    </row>
    <row r="23" spans="1:3" ht="27" x14ac:dyDescent="0.45">
      <c r="A23" s="45" t="s">
        <v>132</v>
      </c>
    </row>
    <row r="24" spans="1:3" x14ac:dyDescent="0.45">
      <c r="A24" s="45" t="s">
        <v>133</v>
      </c>
    </row>
    <row r="25" spans="1:3" x14ac:dyDescent="0.45">
      <c r="A25" s="38" t="s">
        <v>77</v>
      </c>
    </row>
    <row r="26" spans="1:3" ht="27.4" thickBot="1" x14ac:dyDescent="0.5">
      <c r="A26" s="39" t="s">
        <v>114</v>
      </c>
    </row>
    <row r="27" spans="1:3" ht="13.9" thickBot="1" x14ac:dyDescent="0.5"/>
    <row r="28" spans="1:3" ht="13.9" x14ac:dyDescent="0.45">
      <c r="A28" s="37" t="s">
        <v>118</v>
      </c>
    </row>
    <row r="29" spans="1:3" x14ac:dyDescent="0.45">
      <c r="A29" s="38" t="s">
        <v>108</v>
      </c>
    </row>
    <row r="30" spans="1:3" ht="27" x14ac:dyDescent="0.45">
      <c r="A30" s="38" t="s">
        <v>115</v>
      </c>
    </row>
    <row r="31" spans="1:3" x14ac:dyDescent="0.45">
      <c r="A31" s="38" t="s">
        <v>112</v>
      </c>
    </row>
    <row r="32" spans="1:3" x14ac:dyDescent="0.45">
      <c r="A32" s="38" t="s">
        <v>80</v>
      </c>
    </row>
    <row r="33" spans="1:1" x14ac:dyDescent="0.45">
      <c r="A33" s="38" t="s">
        <v>81</v>
      </c>
    </row>
    <row r="34" spans="1:1" x14ac:dyDescent="0.45">
      <c r="A34" s="38" t="s">
        <v>70</v>
      </c>
    </row>
    <row r="35" spans="1:1" ht="13.9" thickBot="1" x14ac:dyDescent="0.5">
      <c r="A35" s="39" t="s">
        <v>109</v>
      </c>
    </row>
  </sheetData>
  <sheetProtection algorithmName="SHA-512" hashValue="haxf63xGHZdter+wcPkBd1qWKwAyyFNPjatgQOFq6P+A5eYvSamIAZQ+lNOAvqP9D1Iye+wPDT4whv1YbcZ3FA==" saltValue="OMccQDe+bgBVip/LPznfU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38F2-1BCC-4E48-9072-B5CC832556CC}">
  <sheetPr>
    <tabColor theme="5" tint="0.59999389629810485"/>
  </sheetPr>
  <dimension ref="A1:E6"/>
  <sheetViews>
    <sheetView showGridLines="0" workbookViewId="0">
      <selection activeCell="C23" sqref="C23"/>
    </sheetView>
  </sheetViews>
  <sheetFormatPr defaultColWidth="9.1328125" defaultRowHeight="13.5" x14ac:dyDescent="0.35"/>
  <cols>
    <col min="1" max="1" width="43.59765625" style="1" bestFit="1" customWidth="1"/>
    <col min="2" max="2" width="27.3984375" style="1" customWidth="1"/>
    <col min="3" max="16384" width="9.1328125" style="1"/>
  </cols>
  <sheetData>
    <row r="1" spans="1:5" ht="17.649999999999999" x14ac:dyDescent="0.45">
      <c r="A1" s="24" t="s">
        <v>53</v>
      </c>
      <c r="B1" s="33" t="s">
        <v>102</v>
      </c>
      <c r="C1" s="25"/>
      <c r="D1" s="25"/>
      <c r="E1" s="26"/>
    </row>
    <row r="3" spans="1:5" ht="13.9" x14ac:dyDescent="0.4">
      <c r="A3" s="7" t="s">
        <v>110</v>
      </c>
      <c r="B3" s="2">
        <f>'3 - BASISPRODUCTEN'!H48</f>
        <v>0</v>
      </c>
      <c r="C3" s="14" t="s">
        <v>71</v>
      </c>
    </row>
    <row r="4" spans="1:5" ht="13.9" x14ac:dyDescent="0.4">
      <c r="A4" s="7" t="s">
        <v>54</v>
      </c>
      <c r="B4" s="2">
        <f>'4 - KORTINGSPERCENTAGES'!D16</f>
        <v>25035</v>
      </c>
      <c r="C4" s="14" t="s">
        <v>72</v>
      </c>
    </row>
    <row r="6" spans="1:5" x14ac:dyDescent="0.35">
      <c r="B6" s="42"/>
    </row>
  </sheetData>
  <sheetProtection algorithmName="SHA-512" hashValue="EAP/2rsXLFGYT4bqMspkFDNUNPiKF2oZzIDfK1pi8dy+JctQghTEaG3WPoh3y8zVqQsvqmb/J+6fgCElyUid6g==" saltValue="gfcVtK3Bd/oaPm9Kq5oHfw==" spinCount="100000" sheet="1" objects="1" scenarios="1"/>
  <sortState xmlns:xlrd2="http://schemas.microsoft.com/office/spreadsheetml/2017/richdata2" ref="A1:B1">
    <sortCondition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1D00-16F2-4764-981E-F85508D013CD}">
  <sheetPr>
    <tabColor theme="7" tint="0.39997558519241921"/>
  </sheetPr>
  <dimension ref="A1:R48"/>
  <sheetViews>
    <sheetView showGridLines="0" tabSelected="1" topLeftCell="A13" workbookViewId="0">
      <selection activeCell="F35" sqref="F35"/>
    </sheetView>
  </sheetViews>
  <sheetFormatPr defaultColWidth="9.1328125" defaultRowHeight="12.75" x14ac:dyDescent="0.45"/>
  <cols>
    <col min="1" max="1" width="38.59765625" style="6" customWidth="1"/>
    <col min="2" max="2" width="16.1328125" style="6" customWidth="1"/>
    <col min="3" max="3" width="30.3984375" style="6" customWidth="1"/>
    <col min="4" max="4" width="19.1328125" style="6" customWidth="1"/>
    <col min="5" max="5" width="17.265625" style="6" customWidth="1"/>
    <col min="6" max="6" width="19.73046875" style="6" customWidth="1"/>
    <col min="7" max="7" width="13.73046875" style="6" customWidth="1"/>
    <col min="8" max="8" width="19.59765625" style="6" customWidth="1"/>
    <col min="9" max="9" width="11.86328125" style="6" bestFit="1" customWidth="1"/>
    <col min="10" max="10" width="51.59765625" style="6" customWidth="1"/>
    <col min="11" max="11" width="39.86328125" style="6" customWidth="1"/>
    <col min="12" max="12" width="9.1328125" style="6"/>
    <col min="13" max="13" width="10.86328125" style="6" bestFit="1" customWidth="1"/>
    <col min="14" max="14" width="11.73046875" style="6" bestFit="1" customWidth="1"/>
    <col min="15" max="17" width="9.1328125" style="6"/>
    <col min="18" max="18" width="9.265625" style="6" bestFit="1" customWidth="1"/>
    <col min="19" max="16384" width="9.1328125" style="6"/>
  </cols>
  <sheetData>
    <row r="1" spans="1:18" ht="17.25" x14ac:dyDescent="0.45">
      <c r="A1" s="21" t="s">
        <v>53</v>
      </c>
      <c r="B1" s="21" t="str">
        <f>'2 - TOTAAL'!B1</f>
        <v>"leveranciersnaam"</v>
      </c>
      <c r="C1" s="22"/>
      <c r="D1" s="22"/>
      <c r="E1" s="22"/>
      <c r="F1" s="23"/>
    </row>
    <row r="2" spans="1:18" x14ac:dyDescent="0.45">
      <c r="D2" s="49"/>
      <c r="E2" s="49"/>
    </row>
    <row r="3" spans="1:18" s="5" customFormat="1" ht="84" x14ac:dyDescent="0.45">
      <c r="A3" s="4" t="s">
        <v>3</v>
      </c>
      <c r="B3" s="4" t="s">
        <v>23</v>
      </c>
      <c r="C3" s="44" t="s">
        <v>128</v>
      </c>
      <c r="D3" s="29" t="s">
        <v>130</v>
      </c>
      <c r="E3" s="29" t="s">
        <v>55</v>
      </c>
      <c r="F3" s="4" t="s">
        <v>27</v>
      </c>
      <c r="G3" s="4" t="s">
        <v>107</v>
      </c>
      <c r="H3" s="4" t="s">
        <v>28</v>
      </c>
      <c r="I3" s="15"/>
    </row>
    <row r="4" spans="1:18" x14ac:dyDescent="0.45">
      <c r="A4" s="17" t="s">
        <v>126</v>
      </c>
      <c r="B4" s="27" t="s">
        <v>4</v>
      </c>
      <c r="C4" s="47"/>
      <c r="D4" s="31">
        <v>0</v>
      </c>
      <c r="E4" s="32">
        <v>2.5000000000000001E-2</v>
      </c>
      <c r="F4" s="9">
        <f>D4-(E4*D4)</f>
        <v>0</v>
      </c>
      <c r="G4" s="27">
        <v>2203</v>
      </c>
      <c r="H4" s="9">
        <f>F4*G4</f>
        <v>0</v>
      </c>
      <c r="I4" s="16"/>
    </row>
    <row r="5" spans="1:18" x14ac:dyDescent="0.45">
      <c r="A5" s="17" t="s">
        <v>127</v>
      </c>
      <c r="B5" s="27" t="s">
        <v>30</v>
      </c>
      <c r="C5" s="47"/>
      <c r="D5" s="31">
        <v>0</v>
      </c>
      <c r="E5" s="32">
        <v>2.5000000000000001E-2</v>
      </c>
      <c r="F5" s="9">
        <f t="shared" ref="F5:F47" si="0">D5-(E5*D5)</f>
        <v>0</v>
      </c>
      <c r="G5" s="27">
        <v>110</v>
      </c>
      <c r="H5" s="9">
        <f t="shared" ref="H5:H47" si="1">F5*G5</f>
        <v>0</v>
      </c>
    </row>
    <row r="6" spans="1:18" x14ac:dyDescent="0.45">
      <c r="A6" s="17" t="s">
        <v>119</v>
      </c>
      <c r="B6" s="27" t="s">
        <v>5</v>
      </c>
      <c r="C6" s="47"/>
      <c r="D6" s="31">
        <v>0</v>
      </c>
      <c r="E6" s="32">
        <v>2.5000000000000001E-2</v>
      </c>
      <c r="F6" s="9">
        <f t="shared" si="0"/>
        <v>0</v>
      </c>
      <c r="G6" s="27">
        <v>750</v>
      </c>
      <c r="H6" s="9">
        <f t="shared" si="1"/>
        <v>0</v>
      </c>
      <c r="I6" s="16"/>
    </row>
    <row r="7" spans="1:18" x14ac:dyDescent="0.45">
      <c r="A7" s="17" t="s">
        <v>120</v>
      </c>
      <c r="B7" s="27" t="s">
        <v>19</v>
      </c>
      <c r="C7" s="47"/>
      <c r="D7" s="31">
        <v>0</v>
      </c>
      <c r="E7" s="32">
        <v>2.5000000000000001E-2</v>
      </c>
      <c r="F7" s="9">
        <f t="shared" si="0"/>
        <v>0</v>
      </c>
      <c r="G7" s="27">
        <v>100</v>
      </c>
      <c r="H7" s="9">
        <f t="shared" si="1"/>
        <v>0</v>
      </c>
      <c r="I7" s="16"/>
    </row>
    <row r="8" spans="1:18" x14ac:dyDescent="0.45">
      <c r="A8" s="17" t="s">
        <v>121</v>
      </c>
      <c r="B8" s="27" t="s">
        <v>20</v>
      </c>
      <c r="C8" s="47"/>
      <c r="D8" s="31">
        <v>0</v>
      </c>
      <c r="E8" s="32">
        <v>2.5000000000000001E-2</v>
      </c>
      <c r="F8" s="9">
        <f t="shared" si="0"/>
        <v>0</v>
      </c>
      <c r="G8" s="27">
        <v>230</v>
      </c>
      <c r="H8" s="9">
        <f t="shared" si="1"/>
        <v>0</v>
      </c>
      <c r="I8" s="16"/>
    </row>
    <row r="9" spans="1:18" x14ac:dyDescent="0.45">
      <c r="A9" s="17" t="s">
        <v>32</v>
      </c>
      <c r="B9" s="27" t="s">
        <v>6</v>
      </c>
      <c r="C9" s="47"/>
      <c r="D9" s="31">
        <v>0</v>
      </c>
      <c r="E9" s="32">
        <v>2.5000000000000001E-2</v>
      </c>
      <c r="F9" s="9">
        <f t="shared" si="0"/>
        <v>0</v>
      </c>
      <c r="G9" s="27">
        <v>1330</v>
      </c>
      <c r="H9" s="9">
        <f t="shared" si="1"/>
        <v>0</v>
      </c>
      <c r="I9" s="16"/>
    </row>
    <row r="10" spans="1:18" x14ac:dyDescent="0.45">
      <c r="A10" s="17" t="s">
        <v>103</v>
      </c>
      <c r="B10" s="27" t="s">
        <v>14</v>
      </c>
      <c r="C10" s="47"/>
      <c r="D10" s="31">
        <v>0</v>
      </c>
      <c r="E10" s="32">
        <v>2.5000000000000001E-2</v>
      </c>
      <c r="F10" s="9">
        <f t="shared" si="0"/>
        <v>0</v>
      </c>
      <c r="G10" s="27">
        <v>60</v>
      </c>
      <c r="H10" s="9">
        <f t="shared" si="1"/>
        <v>0</v>
      </c>
      <c r="I10" s="16"/>
      <c r="R10" s="20"/>
    </row>
    <row r="11" spans="1:18" x14ac:dyDescent="0.45">
      <c r="A11" s="17" t="s">
        <v>0</v>
      </c>
      <c r="B11" s="27" t="s">
        <v>92</v>
      </c>
      <c r="C11" s="47"/>
      <c r="D11" s="31">
        <v>0</v>
      </c>
      <c r="E11" s="32">
        <v>2.5000000000000001E-2</v>
      </c>
      <c r="F11" s="9">
        <f t="shared" si="0"/>
        <v>0</v>
      </c>
      <c r="G11" s="27">
        <v>200</v>
      </c>
      <c r="H11" s="9">
        <f t="shared" si="1"/>
        <v>0</v>
      </c>
      <c r="I11" s="16"/>
      <c r="Q11" s="20"/>
    </row>
    <row r="12" spans="1:18" x14ac:dyDescent="0.45">
      <c r="A12" s="17" t="s">
        <v>33</v>
      </c>
      <c r="B12" s="27" t="s">
        <v>10</v>
      </c>
      <c r="C12" s="47"/>
      <c r="D12" s="31">
        <v>0</v>
      </c>
      <c r="E12" s="32">
        <v>2.5000000000000001E-2</v>
      </c>
      <c r="F12" s="9">
        <f t="shared" si="0"/>
        <v>0</v>
      </c>
      <c r="G12" s="27">
        <v>410</v>
      </c>
      <c r="H12" s="9">
        <f t="shared" si="1"/>
        <v>0</v>
      </c>
      <c r="I12" s="16"/>
    </row>
    <row r="13" spans="1:18" x14ac:dyDescent="0.45">
      <c r="A13" s="17" t="s">
        <v>94</v>
      </c>
      <c r="B13" s="27" t="s">
        <v>10</v>
      </c>
      <c r="C13" s="47"/>
      <c r="D13" s="31">
        <v>0</v>
      </c>
      <c r="E13" s="32">
        <v>2.5000000000000001E-2</v>
      </c>
      <c r="F13" s="9">
        <f t="shared" ref="F13" si="2">D13-(E13*D13)</f>
        <v>0</v>
      </c>
      <c r="G13" s="27">
        <v>200</v>
      </c>
      <c r="H13" s="9">
        <f t="shared" ref="H13" si="3">F13*G13</f>
        <v>0</v>
      </c>
      <c r="I13" s="16"/>
    </row>
    <row r="14" spans="1:18" x14ac:dyDescent="0.45">
      <c r="A14" s="43" t="s">
        <v>122</v>
      </c>
      <c r="B14" s="27" t="s">
        <v>12</v>
      </c>
      <c r="C14" s="47"/>
      <c r="D14" s="31">
        <v>0</v>
      </c>
      <c r="E14" s="32">
        <v>2.5000000000000001E-2</v>
      </c>
      <c r="F14" s="9">
        <f t="shared" si="0"/>
        <v>0</v>
      </c>
      <c r="G14" s="27">
        <v>500</v>
      </c>
      <c r="H14" s="9">
        <f t="shared" si="1"/>
        <v>0</v>
      </c>
      <c r="I14" s="16"/>
    </row>
    <row r="15" spans="1:18" x14ac:dyDescent="0.45">
      <c r="A15" s="43" t="s">
        <v>122</v>
      </c>
      <c r="B15" s="27" t="s">
        <v>13</v>
      </c>
      <c r="C15" s="47"/>
      <c r="D15" s="31">
        <v>0</v>
      </c>
      <c r="E15" s="32">
        <v>2.5000000000000001E-2</v>
      </c>
      <c r="F15" s="9">
        <f t="shared" si="0"/>
        <v>0</v>
      </c>
      <c r="G15" s="27">
        <v>320</v>
      </c>
      <c r="H15" s="9">
        <f t="shared" si="1"/>
        <v>0</v>
      </c>
      <c r="I15" s="16"/>
    </row>
    <row r="16" spans="1:18" x14ac:dyDescent="0.45">
      <c r="A16" s="17" t="s">
        <v>34</v>
      </c>
      <c r="B16" s="27" t="s">
        <v>8</v>
      </c>
      <c r="C16" s="47"/>
      <c r="D16" s="31">
        <v>0</v>
      </c>
      <c r="E16" s="32">
        <v>2.5000000000000001E-2</v>
      </c>
      <c r="F16" s="9">
        <f t="shared" si="0"/>
        <v>0</v>
      </c>
      <c r="G16" s="27">
        <v>1660</v>
      </c>
      <c r="H16" s="9">
        <f t="shared" si="1"/>
        <v>0</v>
      </c>
      <c r="I16" s="16"/>
    </row>
    <row r="17" spans="1:14" x14ac:dyDescent="0.45">
      <c r="A17" s="17" t="s">
        <v>87</v>
      </c>
      <c r="B17" s="27" t="s">
        <v>8</v>
      </c>
      <c r="C17" s="47"/>
      <c r="D17" s="31">
        <v>0</v>
      </c>
      <c r="E17" s="32">
        <v>2.5000000000000001E-2</v>
      </c>
      <c r="F17" s="9">
        <f t="shared" si="0"/>
        <v>0</v>
      </c>
      <c r="G17" s="27">
        <v>500</v>
      </c>
      <c r="H17" s="9">
        <f t="shared" si="1"/>
        <v>0</v>
      </c>
      <c r="I17" s="16"/>
    </row>
    <row r="18" spans="1:14" x14ac:dyDescent="0.45">
      <c r="A18" s="17" t="s">
        <v>35</v>
      </c>
      <c r="B18" s="27" t="s">
        <v>11</v>
      </c>
      <c r="C18" s="47"/>
      <c r="D18" s="31">
        <v>0</v>
      </c>
      <c r="E18" s="32">
        <v>2.5000000000000001E-2</v>
      </c>
      <c r="F18" s="9">
        <f t="shared" si="0"/>
        <v>0</v>
      </c>
      <c r="G18" s="27">
        <v>450</v>
      </c>
      <c r="H18" s="9">
        <f t="shared" si="1"/>
        <v>0</v>
      </c>
      <c r="I18" s="16"/>
    </row>
    <row r="19" spans="1:14" x14ac:dyDescent="0.45">
      <c r="A19" s="17" t="s">
        <v>37</v>
      </c>
      <c r="B19" s="27" t="s">
        <v>7</v>
      </c>
      <c r="C19" s="47"/>
      <c r="D19" s="31">
        <v>0</v>
      </c>
      <c r="E19" s="32">
        <v>2.5000000000000001E-2</v>
      </c>
      <c r="F19" s="9">
        <f t="shared" si="0"/>
        <v>0</v>
      </c>
      <c r="G19" s="27">
        <v>100</v>
      </c>
      <c r="H19" s="9">
        <f t="shared" si="1"/>
        <v>0</v>
      </c>
      <c r="I19" s="16"/>
    </row>
    <row r="20" spans="1:14" x14ac:dyDescent="0.45">
      <c r="A20" s="17" t="s">
        <v>88</v>
      </c>
      <c r="B20" s="27" t="s">
        <v>89</v>
      </c>
      <c r="C20" s="47"/>
      <c r="D20" s="31">
        <v>0</v>
      </c>
      <c r="E20" s="32">
        <v>2.5000000000000001E-2</v>
      </c>
      <c r="F20" s="9">
        <f t="shared" ref="F20" si="4">D20-(E20*D20)</f>
        <v>0</v>
      </c>
      <c r="G20" s="27">
        <v>570</v>
      </c>
      <c r="H20" s="9">
        <f t="shared" ref="H20" si="5">F20*G20</f>
        <v>0</v>
      </c>
      <c r="I20" s="16"/>
    </row>
    <row r="21" spans="1:14" x14ac:dyDescent="0.45">
      <c r="A21" s="17" t="s">
        <v>91</v>
      </c>
      <c r="B21" s="27" t="s">
        <v>89</v>
      </c>
      <c r="C21" s="47"/>
      <c r="D21" s="31">
        <v>0</v>
      </c>
      <c r="E21" s="32">
        <v>2.5000000000000001E-2</v>
      </c>
      <c r="F21" s="9">
        <f t="shared" ref="F21" si="6">D21-(E21*D21)</f>
        <v>0</v>
      </c>
      <c r="G21" s="27">
        <v>430</v>
      </c>
      <c r="H21" s="9">
        <f t="shared" ref="H21" si="7">F21*G21</f>
        <v>0</v>
      </c>
      <c r="I21" s="16"/>
    </row>
    <row r="22" spans="1:14" x14ac:dyDescent="0.45">
      <c r="A22" s="17" t="s">
        <v>101</v>
      </c>
      <c r="B22" s="27" t="s">
        <v>93</v>
      </c>
      <c r="C22" s="47"/>
      <c r="D22" s="31">
        <v>0</v>
      </c>
      <c r="E22" s="32">
        <v>2.5000000000000001E-2</v>
      </c>
      <c r="F22" s="9">
        <f t="shared" si="0"/>
        <v>0</v>
      </c>
      <c r="G22" s="27">
        <v>410</v>
      </c>
      <c r="H22" s="9">
        <f t="shared" si="1"/>
        <v>0</v>
      </c>
      <c r="I22" s="16"/>
      <c r="M22" s="20"/>
    </row>
    <row r="23" spans="1:14" x14ac:dyDescent="0.45">
      <c r="A23" s="17" t="s">
        <v>90</v>
      </c>
      <c r="B23" s="27" t="s">
        <v>6</v>
      </c>
      <c r="C23" s="47"/>
      <c r="D23" s="31">
        <v>0</v>
      </c>
      <c r="E23" s="32">
        <v>2.5000000000000001E-2</v>
      </c>
      <c r="F23" s="9">
        <f t="shared" ref="F23" si="8">D23-(E23*D23)</f>
        <v>0</v>
      </c>
      <c r="G23" s="27">
        <v>444</v>
      </c>
      <c r="H23" s="9">
        <f t="shared" ref="H23" si="9">F23*G23</f>
        <v>0</v>
      </c>
      <c r="I23" s="16"/>
    </row>
    <row r="24" spans="1:14" x14ac:dyDescent="0.45">
      <c r="A24" s="17" t="s">
        <v>38</v>
      </c>
      <c r="B24" s="27" t="s">
        <v>8</v>
      </c>
      <c r="C24" s="47"/>
      <c r="D24" s="31">
        <v>0</v>
      </c>
      <c r="E24" s="32">
        <v>2.5000000000000001E-2</v>
      </c>
      <c r="F24" s="9">
        <f t="shared" si="0"/>
        <v>0</v>
      </c>
      <c r="G24" s="27">
        <v>100</v>
      </c>
      <c r="H24" s="9">
        <f t="shared" si="1"/>
        <v>0</v>
      </c>
      <c r="I24" s="16"/>
    </row>
    <row r="25" spans="1:14" x14ac:dyDescent="0.45">
      <c r="A25" s="17" t="s">
        <v>39</v>
      </c>
      <c r="B25" s="27" t="s">
        <v>29</v>
      </c>
      <c r="C25" s="47"/>
      <c r="D25" s="31">
        <v>0</v>
      </c>
      <c r="E25" s="32">
        <v>2.5000000000000001E-2</v>
      </c>
      <c r="F25" s="9">
        <f t="shared" si="0"/>
        <v>0</v>
      </c>
      <c r="G25" s="27">
        <v>270</v>
      </c>
      <c r="H25" s="9">
        <f t="shared" si="1"/>
        <v>0</v>
      </c>
      <c r="I25" s="16"/>
    </row>
    <row r="26" spans="1:14" x14ac:dyDescent="0.45">
      <c r="A26" s="17" t="s">
        <v>97</v>
      </c>
      <c r="B26" s="27" t="s">
        <v>98</v>
      </c>
      <c r="C26" s="47"/>
      <c r="D26" s="31">
        <v>0</v>
      </c>
      <c r="E26" s="32">
        <v>2.5000000000000001E-2</v>
      </c>
      <c r="F26" s="9">
        <f t="shared" si="0"/>
        <v>0</v>
      </c>
      <c r="G26" s="27">
        <v>280</v>
      </c>
      <c r="H26" s="9">
        <f t="shared" si="1"/>
        <v>0</v>
      </c>
      <c r="I26" s="16"/>
      <c r="M26" s="20"/>
    </row>
    <row r="27" spans="1:14" x14ac:dyDescent="0.45">
      <c r="A27" s="17" t="s">
        <v>40</v>
      </c>
      <c r="B27" s="27" t="s">
        <v>84</v>
      </c>
      <c r="C27" s="47"/>
      <c r="D27" s="31">
        <v>0</v>
      </c>
      <c r="E27" s="32">
        <v>2.5000000000000001E-2</v>
      </c>
      <c r="F27" s="9">
        <f t="shared" si="0"/>
        <v>0</v>
      </c>
      <c r="G27" s="27">
        <v>1300</v>
      </c>
      <c r="H27" s="9">
        <f t="shared" si="1"/>
        <v>0</v>
      </c>
      <c r="I27" s="16"/>
      <c r="M27" s="20"/>
      <c r="N27" s="20"/>
    </row>
    <row r="28" spans="1:14" x14ac:dyDescent="0.45">
      <c r="A28" s="17" t="s">
        <v>41</v>
      </c>
      <c r="B28" s="27" t="s">
        <v>6</v>
      </c>
      <c r="C28" s="47"/>
      <c r="D28" s="31">
        <v>0</v>
      </c>
      <c r="E28" s="32">
        <v>2.5000000000000001E-2</v>
      </c>
      <c r="F28" s="9">
        <f t="shared" si="0"/>
        <v>0</v>
      </c>
      <c r="G28" s="27">
        <v>380</v>
      </c>
      <c r="H28" s="9">
        <f t="shared" si="1"/>
        <v>0</v>
      </c>
      <c r="I28" s="16"/>
      <c r="L28" s="20"/>
    </row>
    <row r="29" spans="1:14" x14ac:dyDescent="0.45">
      <c r="A29" s="17" t="s">
        <v>1</v>
      </c>
      <c r="B29" s="27" t="s">
        <v>104</v>
      </c>
      <c r="C29" s="47"/>
      <c r="D29" s="31">
        <v>0</v>
      </c>
      <c r="E29" s="32">
        <v>2.5000000000000001E-2</v>
      </c>
      <c r="F29" s="9">
        <f t="shared" si="0"/>
        <v>0</v>
      </c>
      <c r="G29" s="27">
        <v>160</v>
      </c>
      <c r="H29" s="9">
        <f t="shared" si="1"/>
        <v>0</v>
      </c>
      <c r="I29" s="16"/>
      <c r="M29" s="20"/>
    </row>
    <row r="30" spans="1:14" x14ac:dyDescent="0.45">
      <c r="A30" s="17" t="s">
        <v>123</v>
      </c>
      <c r="B30" s="27" t="s">
        <v>42</v>
      </c>
      <c r="C30" s="47"/>
      <c r="D30" s="31">
        <v>0</v>
      </c>
      <c r="E30" s="32">
        <v>2.5000000000000001E-2</v>
      </c>
      <c r="F30" s="9">
        <f t="shared" si="0"/>
        <v>0</v>
      </c>
      <c r="G30" s="27">
        <v>80</v>
      </c>
      <c r="H30" s="9">
        <f t="shared" si="1"/>
        <v>0</v>
      </c>
      <c r="I30" s="16"/>
      <c r="L30" s="20"/>
    </row>
    <row r="31" spans="1:14" x14ac:dyDescent="0.45">
      <c r="A31" s="17" t="s">
        <v>82</v>
      </c>
      <c r="B31" s="27" t="s">
        <v>6</v>
      </c>
      <c r="C31" s="47"/>
      <c r="D31" s="31">
        <v>0</v>
      </c>
      <c r="E31" s="32">
        <v>2.5000000000000001E-2</v>
      </c>
      <c r="F31" s="9">
        <f t="shared" si="0"/>
        <v>0</v>
      </c>
      <c r="G31" s="27">
        <v>120</v>
      </c>
      <c r="H31" s="9">
        <f t="shared" si="1"/>
        <v>0</v>
      </c>
      <c r="I31" s="16"/>
      <c r="L31" s="20"/>
    </row>
    <row r="32" spans="1:14" x14ac:dyDescent="0.45">
      <c r="A32" s="17" t="s">
        <v>43</v>
      </c>
      <c r="B32" s="27" t="s">
        <v>9</v>
      </c>
      <c r="C32" s="47"/>
      <c r="D32" s="31">
        <v>0</v>
      </c>
      <c r="E32" s="32">
        <v>2.5000000000000001E-2</v>
      </c>
      <c r="F32" s="9">
        <f t="shared" si="0"/>
        <v>0</v>
      </c>
      <c r="G32" s="27">
        <v>15</v>
      </c>
      <c r="H32" s="9">
        <f t="shared" si="1"/>
        <v>0</v>
      </c>
    </row>
    <row r="33" spans="1:14" ht="25.5" x14ac:dyDescent="0.45">
      <c r="A33" s="17" t="s">
        <v>2</v>
      </c>
      <c r="B33" s="28" t="s">
        <v>9</v>
      </c>
      <c r="C33" s="48"/>
      <c r="D33" s="31">
        <v>0</v>
      </c>
      <c r="E33" s="32">
        <v>2.5000000000000001E-2</v>
      </c>
      <c r="F33" s="9">
        <f t="shared" si="0"/>
        <v>0</v>
      </c>
      <c r="G33" s="27">
        <v>25</v>
      </c>
      <c r="H33" s="9">
        <f t="shared" si="1"/>
        <v>0</v>
      </c>
      <c r="I33" s="16"/>
    </row>
    <row r="34" spans="1:14" x14ac:dyDescent="0.45">
      <c r="A34" s="17" t="s">
        <v>36</v>
      </c>
      <c r="B34" s="27" t="s">
        <v>9</v>
      </c>
      <c r="C34" s="47"/>
      <c r="D34" s="31">
        <v>0</v>
      </c>
      <c r="E34" s="32">
        <v>2.5000000000000001E-2</v>
      </c>
      <c r="F34" s="9">
        <f>D34-(E34*D34)</f>
        <v>0</v>
      </c>
      <c r="G34" s="27">
        <v>100</v>
      </c>
      <c r="H34" s="9">
        <f>F34*G34</f>
        <v>0</v>
      </c>
      <c r="I34" s="16"/>
    </row>
    <row r="35" spans="1:14" x14ac:dyDescent="0.45">
      <c r="A35" s="17" t="s">
        <v>83</v>
      </c>
      <c r="B35" s="27" t="s">
        <v>10</v>
      </c>
      <c r="C35" s="47"/>
      <c r="D35" s="31">
        <v>0</v>
      </c>
      <c r="E35" s="32">
        <v>2.5000000000000001E-2</v>
      </c>
      <c r="F35" s="9">
        <f t="shared" si="0"/>
        <v>0</v>
      </c>
      <c r="G35" s="27">
        <v>1000</v>
      </c>
      <c r="H35" s="9">
        <f t="shared" si="1"/>
        <v>0</v>
      </c>
      <c r="I35" s="16"/>
    </row>
    <row r="36" spans="1:14" x14ac:dyDescent="0.45">
      <c r="A36" s="17" t="s">
        <v>85</v>
      </c>
      <c r="B36" s="27" t="s">
        <v>86</v>
      </c>
      <c r="C36" s="47"/>
      <c r="D36" s="31">
        <v>0</v>
      </c>
      <c r="E36" s="32">
        <v>2.5000000000000001E-2</v>
      </c>
      <c r="F36" s="9">
        <f t="shared" ref="F36" si="10">D36-(E36*D36)</f>
        <v>0</v>
      </c>
      <c r="G36" s="27">
        <v>2160</v>
      </c>
      <c r="H36" s="9">
        <f t="shared" ref="H36" si="11">F36*G36</f>
        <v>0</v>
      </c>
      <c r="I36" s="16"/>
    </row>
    <row r="37" spans="1:14" x14ac:dyDescent="0.45">
      <c r="A37" s="17" t="s">
        <v>95</v>
      </c>
      <c r="B37" s="27" t="s">
        <v>96</v>
      </c>
      <c r="C37" s="47"/>
      <c r="D37" s="31">
        <v>0</v>
      </c>
      <c r="E37" s="32">
        <v>2.5000000000000001E-2</v>
      </c>
      <c r="F37" s="9">
        <f t="shared" si="0"/>
        <v>0</v>
      </c>
      <c r="G37" s="27">
        <v>170</v>
      </c>
      <c r="H37" s="9">
        <f t="shared" si="1"/>
        <v>0</v>
      </c>
      <c r="I37" s="16"/>
      <c r="N37" s="20"/>
    </row>
    <row r="38" spans="1:14" x14ac:dyDescent="0.45">
      <c r="A38" s="17" t="s">
        <v>105</v>
      </c>
      <c r="B38" s="27" t="s">
        <v>15</v>
      </c>
      <c r="C38" s="47"/>
      <c r="D38" s="31">
        <v>0</v>
      </c>
      <c r="E38" s="32">
        <v>2.5000000000000001E-2</v>
      </c>
      <c r="F38" s="9">
        <f t="shared" si="0"/>
        <v>0</v>
      </c>
      <c r="G38" s="27">
        <v>80</v>
      </c>
      <c r="H38" s="9">
        <f t="shared" si="1"/>
        <v>0</v>
      </c>
      <c r="I38" s="16"/>
    </row>
    <row r="39" spans="1:14" x14ac:dyDescent="0.45">
      <c r="A39" s="17" t="s">
        <v>44</v>
      </c>
      <c r="B39" s="27" t="s">
        <v>18</v>
      </c>
      <c r="C39" s="47"/>
      <c r="D39" s="31">
        <v>0</v>
      </c>
      <c r="E39" s="32">
        <v>2.5000000000000001E-2</v>
      </c>
      <c r="F39" s="9">
        <f t="shared" si="0"/>
        <v>0</v>
      </c>
      <c r="G39" s="27">
        <v>450</v>
      </c>
      <c r="H39" s="9">
        <f t="shared" si="1"/>
        <v>0</v>
      </c>
      <c r="I39" s="16"/>
    </row>
    <row r="40" spans="1:14" x14ac:dyDescent="0.45">
      <c r="A40" s="17" t="s">
        <v>44</v>
      </c>
      <c r="B40" s="27" t="s">
        <v>8</v>
      </c>
      <c r="C40" s="47"/>
      <c r="D40" s="31">
        <v>0</v>
      </c>
      <c r="E40" s="32">
        <v>2.5000000000000001E-2</v>
      </c>
      <c r="F40" s="9">
        <f t="shared" ref="F40" si="12">D40-(E40*D40)</f>
        <v>0</v>
      </c>
      <c r="G40" s="27">
        <v>900</v>
      </c>
      <c r="H40" s="9">
        <f t="shared" ref="H40" si="13">F40*G40</f>
        <v>0</v>
      </c>
      <c r="I40" s="16"/>
    </row>
    <row r="41" spans="1:14" x14ac:dyDescent="0.45">
      <c r="A41" s="17" t="s">
        <v>46</v>
      </c>
      <c r="B41" s="27" t="s">
        <v>17</v>
      </c>
      <c r="C41" s="47"/>
      <c r="D41" s="31">
        <v>0</v>
      </c>
      <c r="E41" s="32">
        <v>2.5000000000000001E-2</v>
      </c>
      <c r="F41" s="9">
        <f t="shared" si="0"/>
        <v>0</v>
      </c>
      <c r="G41" s="27">
        <v>270</v>
      </c>
      <c r="H41" s="9">
        <f t="shared" si="1"/>
        <v>0</v>
      </c>
      <c r="I41" s="16"/>
      <c r="L41" s="20"/>
      <c r="M41" s="20"/>
    </row>
    <row r="42" spans="1:14" x14ac:dyDescent="0.45">
      <c r="A42" s="17" t="s">
        <v>45</v>
      </c>
      <c r="B42" s="27" t="s">
        <v>16</v>
      </c>
      <c r="C42" s="47"/>
      <c r="D42" s="31">
        <v>0</v>
      </c>
      <c r="E42" s="32">
        <v>2.5000000000000001E-2</v>
      </c>
      <c r="F42" s="9">
        <f t="shared" si="0"/>
        <v>0</v>
      </c>
      <c r="G42" s="27">
        <v>180</v>
      </c>
      <c r="H42" s="9">
        <f t="shared" si="1"/>
        <v>0</v>
      </c>
      <c r="I42" s="16"/>
    </row>
    <row r="43" spans="1:14" x14ac:dyDescent="0.45">
      <c r="A43" s="17" t="s">
        <v>47</v>
      </c>
      <c r="B43" s="27" t="s">
        <v>48</v>
      </c>
      <c r="C43" s="47"/>
      <c r="D43" s="31">
        <v>0</v>
      </c>
      <c r="E43" s="32">
        <v>2.5000000000000001E-2</v>
      </c>
      <c r="F43" s="9">
        <f t="shared" si="0"/>
        <v>0</v>
      </c>
      <c r="G43" s="27">
        <v>230</v>
      </c>
      <c r="H43" s="9">
        <f t="shared" si="1"/>
        <v>0</v>
      </c>
      <c r="I43" s="16"/>
    </row>
    <row r="44" spans="1:14" x14ac:dyDescent="0.45">
      <c r="A44" s="17" t="s">
        <v>49</v>
      </c>
      <c r="B44" s="27" t="s">
        <v>21</v>
      </c>
      <c r="C44" s="47"/>
      <c r="D44" s="31">
        <v>0</v>
      </c>
      <c r="E44" s="32">
        <v>2.5000000000000001E-2</v>
      </c>
      <c r="F44" s="9">
        <f t="shared" si="0"/>
        <v>0</v>
      </c>
      <c r="G44" s="27">
        <v>50</v>
      </c>
      <c r="H44" s="9">
        <f t="shared" si="1"/>
        <v>0</v>
      </c>
      <c r="I44" s="16"/>
    </row>
    <row r="45" spans="1:14" x14ac:dyDescent="0.45">
      <c r="A45" s="17" t="s">
        <v>124</v>
      </c>
      <c r="B45" s="27" t="s">
        <v>22</v>
      </c>
      <c r="C45" s="47"/>
      <c r="D45" s="31">
        <v>0</v>
      </c>
      <c r="E45" s="32">
        <v>2.5000000000000001E-2</v>
      </c>
      <c r="F45" s="9">
        <f t="shared" si="0"/>
        <v>0</v>
      </c>
      <c r="G45" s="27">
        <v>82</v>
      </c>
      <c r="H45" s="9">
        <f t="shared" si="1"/>
        <v>0</v>
      </c>
      <c r="I45" s="16"/>
    </row>
    <row r="46" spans="1:14" ht="25.5" x14ac:dyDescent="0.45">
      <c r="A46" s="43" t="s">
        <v>134</v>
      </c>
      <c r="B46" s="27" t="s">
        <v>50</v>
      </c>
      <c r="C46" s="47"/>
      <c r="D46" s="31">
        <v>0</v>
      </c>
      <c r="E46" s="32">
        <v>2.5000000000000001E-2</v>
      </c>
      <c r="F46" s="9">
        <f t="shared" si="0"/>
        <v>0</v>
      </c>
      <c r="G46" s="27">
        <v>80</v>
      </c>
      <c r="H46" s="9">
        <f t="shared" si="1"/>
        <v>0</v>
      </c>
      <c r="I46" s="16"/>
    </row>
    <row r="47" spans="1:14" x14ac:dyDescent="0.45">
      <c r="A47" s="43" t="s">
        <v>125</v>
      </c>
      <c r="B47" s="27" t="s">
        <v>51</v>
      </c>
      <c r="C47" s="47"/>
      <c r="D47" s="31">
        <v>0</v>
      </c>
      <c r="E47" s="32">
        <v>2.5000000000000001E-2</v>
      </c>
      <c r="F47" s="9">
        <f t="shared" si="0"/>
        <v>0</v>
      </c>
      <c r="G47" s="27">
        <v>100</v>
      </c>
      <c r="H47" s="9">
        <f t="shared" si="1"/>
        <v>0</v>
      </c>
      <c r="I47" s="16"/>
    </row>
    <row r="48" spans="1:14" x14ac:dyDescent="0.45">
      <c r="A48" s="18" t="s">
        <v>31</v>
      </c>
      <c r="B48" s="10"/>
      <c r="C48" s="10"/>
      <c r="D48" s="10"/>
      <c r="E48" s="27"/>
      <c r="F48" s="10"/>
      <c r="G48" s="10"/>
      <c r="H48" s="19">
        <f>SUM(H4:H47)</f>
        <v>0</v>
      </c>
      <c r="I48" s="20"/>
    </row>
  </sheetData>
  <sheetProtection algorithmName="SHA-512" hashValue="FukKlwP4W3W3Uo35h0DSjlzeBcQ8SBDhF62TX5IGV0htvDCsFc8lweEaraS7y5J4V39yUTFNYPndsFXfuYNV8w==" saltValue="3OZMfM8KyJtfl6qn+Q5xqQ==" spinCount="100000" sheet="1" objects="1" scenarios="1"/>
  <mergeCells count="1">
    <mergeCell ref="D2:E2"/>
  </mergeCells>
  <dataValidations count="1">
    <dataValidation type="custom" allowBlank="1" showInputMessage="1" showErrorMessage="1" error="Geen geldige invoer" sqref="E4:E47" xr:uid="{349AAA72-9985-4D82-A0BB-B8AF26A2945A}">
      <formula1>OR(E4&gt;=0.025,E4="")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6EC81-A988-4EAA-8DC5-972214972655}">
  <sheetPr>
    <tabColor theme="8" tint="0.59999389629810485"/>
  </sheetPr>
  <dimension ref="A1:I16"/>
  <sheetViews>
    <sheetView showGridLines="0" workbookViewId="0">
      <selection activeCell="A36" sqref="A36"/>
    </sheetView>
  </sheetViews>
  <sheetFormatPr defaultColWidth="9.1328125" defaultRowHeight="13.5" x14ac:dyDescent="0.45"/>
  <cols>
    <col min="1" max="1" width="35.1328125" style="34" customWidth="1"/>
    <col min="2" max="2" width="18.86328125" style="34" customWidth="1"/>
    <col min="3" max="3" width="17.73046875" style="34" customWidth="1"/>
    <col min="4" max="4" width="18.73046875" style="34" customWidth="1"/>
    <col min="5" max="5" width="9.1328125" style="34"/>
    <col min="6" max="6" width="12.86328125" style="34" bestFit="1" customWidth="1"/>
    <col min="7" max="16384" width="9.1328125" style="34"/>
  </cols>
  <sheetData>
    <row r="1" spans="1:9" ht="17.25" x14ac:dyDescent="0.45">
      <c r="A1" s="21" t="s">
        <v>53</v>
      </c>
      <c r="B1" s="21" t="str">
        <f>'2 - TOTAAL'!B1</f>
        <v>"leveranciersnaam"</v>
      </c>
      <c r="C1" s="22"/>
      <c r="D1" s="22"/>
      <c r="E1" s="23"/>
    </row>
    <row r="3" spans="1:9" ht="52.5" x14ac:dyDescent="0.45">
      <c r="A3" s="3" t="s">
        <v>24</v>
      </c>
      <c r="B3" s="4" t="s">
        <v>111</v>
      </c>
      <c r="C3" s="4" t="s">
        <v>106</v>
      </c>
      <c r="D3" s="4" t="s">
        <v>52</v>
      </c>
      <c r="E3" s="6"/>
      <c r="F3" s="6"/>
      <c r="G3" s="6"/>
      <c r="H3" s="6"/>
      <c r="I3" s="6"/>
    </row>
    <row r="4" spans="1:9" x14ac:dyDescent="0.45">
      <c r="A4" s="8" t="s">
        <v>25</v>
      </c>
      <c r="B4" s="30">
        <v>2.5000000000000001E-2</v>
      </c>
      <c r="C4" s="9">
        <v>161100</v>
      </c>
      <c r="D4" s="9">
        <f t="shared" ref="D4:D15" si="0">C4*B4</f>
        <v>4027.5</v>
      </c>
      <c r="E4" s="6"/>
      <c r="F4" s="20"/>
      <c r="G4" s="6"/>
      <c r="H4" s="6"/>
      <c r="I4" s="6"/>
    </row>
    <row r="5" spans="1:9" x14ac:dyDescent="0.45">
      <c r="A5" s="6" t="s">
        <v>56</v>
      </c>
      <c r="B5" s="30">
        <v>2.5000000000000001E-2</v>
      </c>
      <c r="C5" s="9">
        <v>116900</v>
      </c>
      <c r="D5" s="9">
        <f t="shared" si="0"/>
        <v>2922.5</v>
      </c>
      <c r="E5" s="6"/>
      <c r="F5" s="20"/>
      <c r="G5" s="6"/>
      <c r="H5" s="6"/>
      <c r="I5" s="6"/>
    </row>
    <row r="6" spans="1:9" x14ac:dyDescent="0.45">
      <c r="A6" s="8" t="s">
        <v>57</v>
      </c>
      <c r="B6" s="30">
        <v>2.5000000000000001E-2</v>
      </c>
      <c r="C6" s="9">
        <v>18100</v>
      </c>
      <c r="D6" s="9">
        <f t="shared" si="0"/>
        <v>452.5</v>
      </c>
      <c r="E6" s="6"/>
      <c r="F6" s="20"/>
      <c r="G6" s="6"/>
      <c r="H6" s="6"/>
      <c r="I6" s="6"/>
    </row>
    <row r="7" spans="1:9" x14ac:dyDescent="0.45">
      <c r="A7" s="8" t="s">
        <v>59</v>
      </c>
      <c r="B7" s="30">
        <v>2.5000000000000001E-2</v>
      </c>
      <c r="C7" s="9">
        <v>157300</v>
      </c>
      <c r="D7" s="9">
        <f t="shared" si="0"/>
        <v>3932.5</v>
      </c>
      <c r="E7" s="6"/>
      <c r="F7" s="20"/>
      <c r="G7" s="6"/>
      <c r="H7" s="6"/>
      <c r="I7" s="6"/>
    </row>
    <row r="8" spans="1:9" x14ac:dyDescent="0.45">
      <c r="A8" s="8" t="s">
        <v>58</v>
      </c>
      <c r="B8" s="30">
        <v>2.5000000000000001E-2</v>
      </c>
      <c r="C8" s="9">
        <v>46400</v>
      </c>
      <c r="D8" s="9">
        <f t="shared" si="0"/>
        <v>1160</v>
      </c>
      <c r="E8" s="6"/>
      <c r="F8" s="20"/>
      <c r="G8" s="6"/>
      <c r="H8" s="6"/>
      <c r="I8" s="6"/>
    </row>
    <row r="9" spans="1:9" x14ac:dyDescent="0.45">
      <c r="A9" s="8" t="s">
        <v>60</v>
      </c>
      <c r="B9" s="30">
        <v>2.5000000000000001E-2</v>
      </c>
      <c r="C9" s="9">
        <v>74800</v>
      </c>
      <c r="D9" s="9">
        <f t="shared" si="0"/>
        <v>1870</v>
      </c>
      <c r="E9" s="6"/>
      <c r="F9" s="20"/>
      <c r="G9" s="6"/>
      <c r="H9" s="6"/>
      <c r="I9" s="6"/>
    </row>
    <row r="10" spans="1:9" x14ac:dyDescent="0.45">
      <c r="A10" s="8" t="s">
        <v>61</v>
      </c>
      <c r="B10" s="30">
        <v>2.5000000000000001E-2</v>
      </c>
      <c r="C10" s="9">
        <v>18900</v>
      </c>
      <c r="D10" s="9">
        <f t="shared" si="0"/>
        <v>472.5</v>
      </c>
      <c r="E10" s="6"/>
      <c r="F10" s="20"/>
      <c r="G10" s="6"/>
      <c r="H10" s="6"/>
      <c r="I10" s="6"/>
    </row>
    <row r="11" spans="1:9" x14ac:dyDescent="0.45">
      <c r="A11" s="8" t="s">
        <v>26</v>
      </c>
      <c r="B11" s="30">
        <v>2.5000000000000001E-2</v>
      </c>
      <c r="C11" s="9">
        <v>140300</v>
      </c>
      <c r="D11" s="9">
        <f t="shared" si="0"/>
        <v>3507.5</v>
      </c>
      <c r="E11" s="6"/>
      <c r="F11" s="20"/>
      <c r="G11" s="6"/>
      <c r="H11" s="6"/>
      <c r="I11" s="6"/>
    </row>
    <row r="12" spans="1:9" x14ac:dyDescent="0.45">
      <c r="A12" s="8" t="s">
        <v>62</v>
      </c>
      <c r="B12" s="30">
        <v>2.5000000000000001E-2</v>
      </c>
      <c r="C12" s="9">
        <v>54700</v>
      </c>
      <c r="D12" s="9">
        <f t="shared" si="0"/>
        <v>1367.5</v>
      </c>
      <c r="E12" s="6"/>
      <c r="F12" s="20"/>
      <c r="G12" s="6"/>
      <c r="H12" s="6"/>
      <c r="I12" s="6"/>
    </row>
    <row r="13" spans="1:9" x14ac:dyDescent="0.45">
      <c r="A13" s="8" t="s">
        <v>63</v>
      </c>
      <c r="B13" s="30">
        <v>2.5000000000000001E-2</v>
      </c>
      <c r="C13" s="9">
        <v>600</v>
      </c>
      <c r="D13" s="9">
        <f t="shared" si="0"/>
        <v>15</v>
      </c>
      <c r="E13" s="6"/>
      <c r="F13" s="20"/>
      <c r="G13" s="6"/>
      <c r="H13" s="6"/>
      <c r="I13" s="6"/>
    </row>
    <row r="14" spans="1:9" x14ac:dyDescent="0.45">
      <c r="A14" s="8" t="s">
        <v>64</v>
      </c>
      <c r="B14" s="30">
        <v>2.5000000000000001E-2</v>
      </c>
      <c r="C14" s="9">
        <v>126500</v>
      </c>
      <c r="D14" s="9">
        <f t="shared" si="0"/>
        <v>3162.5</v>
      </c>
      <c r="E14" s="6"/>
      <c r="F14" s="20"/>
      <c r="G14" s="6"/>
      <c r="H14" s="6"/>
      <c r="I14" s="6"/>
    </row>
    <row r="15" spans="1:9" x14ac:dyDescent="0.45">
      <c r="A15" s="8" t="s">
        <v>65</v>
      </c>
      <c r="B15" s="30">
        <v>2.5000000000000001E-2</v>
      </c>
      <c r="C15" s="9">
        <v>85800</v>
      </c>
      <c r="D15" s="9">
        <f t="shared" si="0"/>
        <v>2145</v>
      </c>
      <c r="E15" s="6"/>
      <c r="F15" s="20"/>
      <c r="G15" s="6"/>
      <c r="H15" s="6"/>
      <c r="I15" s="6"/>
    </row>
    <row r="16" spans="1:9" x14ac:dyDescent="0.45">
      <c r="A16" s="11" t="s">
        <v>31</v>
      </c>
      <c r="B16" s="12"/>
      <c r="C16" s="13"/>
      <c r="D16" s="13">
        <f>SUM(D4:D15)</f>
        <v>25035</v>
      </c>
      <c r="E16" s="6"/>
      <c r="F16" s="6"/>
      <c r="G16" s="6"/>
      <c r="H16" s="6"/>
      <c r="I16" s="6"/>
    </row>
  </sheetData>
  <sheetProtection algorithmName="SHA-512" hashValue="b8rBBBC03IjX8Ueekt2KHMo0A+Qed0Ab2++CS786/c9s3YbRYvdvPi3OFVvAuksxjO7hi8YtA4Alb4HCLwhgOQ==" saltValue="AnWVVk6zU0evN3uH+Pj5hQ==" spinCount="100000" sheet="1" objects="1" scenarios="1"/>
  <scenarios current="0" show="0">
    <scenario name="niet lager dan" locked="1" count="12" user="Jolanda Benard" comment="Gemaakt door Jolanda Benard op 5-6-2025">
      <inputCells r="B4" val="0,025" numFmtId="164"/>
      <inputCells r="B5" val="0,025" numFmtId="164"/>
      <inputCells r="B6" val="0,025" numFmtId="164"/>
      <inputCells r="B7" val="0,025" numFmtId="164"/>
      <inputCells r="B8" val="0,025" numFmtId="164"/>
      <inputCells r="B9" val="0,025" numFmtId="164"/>
      <inputCells r="B10" val="0,025" numFmtId="164"/>
      <inputCells r="B11" val="0,025" numFmtId="164"/>
      <inputCells r="B12" val="0,025" numFmtId="164"/>
      <inputCells r="B13" val="0,025" numFmtId="164"/>
      <inputCells r="B14" val="0,025" numFmtId="164"/>
      <inputCells r="B15" val="0,025" numFmtId="164"/>
    </scenario>
  </scenarios>
  <dataValidations count="1">
    <dataValidation type="custom" allowBlank="1" showInputMessage="1" showErrorMessage="1" error="Geen geldige invoer" sqref="B4:B15" xr:uid="{7405BA99-802D-42B0-A400-389F2992C012}">
      <formula1>OR(B4&gt;=0.025,B4="")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FC8E1-B3C0-43B2-A8E1-4246F329767C}">
  <dimension ref="A1"/>
  <sheetViews>
    <sheetView workbookViewId="0">
      <selection activeCell="C27" sqref="C27"/>
    </sheetView>
  </sheetViews>
  <sheetFormatPr defaultRowHeight="14.25" x14ac:dyDescent="0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1085F04B822A4B9DE6FCFC15894E00" ma:contentTypeVersion="8" ma:contentTypeDescription="Een nieuw document maken." ma:contentTypeScope="" ma:versionID="dbffe9697b619d71e5010cbeb50c5a42">
  <xsd:schema xmlns:xsd="http://www.w3.org/2001/XMLSchema" xmlns:xs="http://www.w3.org/2001/XMLSchema" xmlns:p="http://schemas.microsoft.com/office/2006/metadata/properties" xmlns:ns2="69ab32fc-aaf3-47c2-8f9b-8f72425d85ea" targetNamespace="http://schemas.microsoft.com/office/2006/metadata/properties" ma:root="true" ma:fieldsID="7b69c356ae94d403377bcf019278b465" ns2:_="">
    <xsd:import namespace="69ab32fc-aaf3-47c2-8f9b-8f72425d85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b32fc-aaf3-47c2-8f9b-8f72425d85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6D9EFA-361A-492A-A5E4-28AD73B04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ab32fc-aaf3-47c2-8f9b-8f72425d85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F770B8-07FE-48B8-B8C2-A7C844CA70FD}">
  <ds:schemaRefs>
    <ds:schemaRef ds:uri="http://purl.org/dc/elements/1.1/"/>
    <ds:schemaRef ds:uri="http://schemas.openxmlformats.org/package/2006/metadata/core-properties"/>
    <ds:schemaRef ds:uri="69ab32fc-aaf3-47c2-8f9b-8f72425d85ea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8858DB9-E7C7-40F6-8145-F5FE38A6F1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1 - UITLEG</vt:lpstr>
      <vt:lpstr>2 - TOTAAL</vt:lpstr>
      <vt:lpstr>3 - BASISPRODUCTEN</vt:lpstr>
      <vt:lpstr>4 - KORTINGSPERCENTAGES</vt:lpstr>
      <vt:lpstr>Blad5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Benard</dc:creator>
  <cp:lastModifiedBy>Jolanda Benard</cp:lastModifiedBy>
  <dcterms:created xsi:type="dcterms:W3CDTF">2025-06-04T08:55:03Z</dcterms:created>
  <dcterms:modified xsi:type="dcterms:W3CDTF">2025-09-10T15:11:37Z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0x010100ED1085F04B822A4B9DE6FCFC15894E00</vt:lpwstr>
  </property>
</Properties>
</file>