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koop\Publiek\Afval\Zandvangerzand\"/>
    </mc:Choice>
  </mc:AlternateContent>
  <bookViews>
    <workbookView xWindow="0" yWindow="0" windowWidth="30720" windowHeight="14772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Blad1!$A$3:$U$11</definedName>
  </definedNames>
  <calcPr calcId="162913"/>
</workbook>
</file>

<file path=xl/calcChain.xml><?xml version="1.0" encoding="utf-8"?>
<calcChain xmlns="http://schemas.openxmlformats.org/spreadsheetml/2006/main">
  <c r="T9" i="1" l="1"/>
  <c r="T6" i="1"/>
  <c r="T8" i="1"/>
  <c r="T10" i="1"/>
  <c r="T11" i="1"/>
  <c r="T7" i="1"/>
  <c r="T4" i="1"/>
  <c r="S9" i="1"/>
  <c r="S6" i="1"/>
  <c r="S8" i="1"/>
  <c r="S10" i="1"/>
  <c r="S11" i="1"/>
  <c r="S7" i="1"/>
  <c r="S4" i="1"/>
  <c r="R9" i="1"/>
  <c r="R6" i="1"/>
  <c r="R8" i="1"/>
  <c r="R10" i="1"/>
  <c r="R11" i="1"/>
  <c r="R7" i="1"/>
  <c r="R4" i="1"/>
  <c r="R5" i="1"/>
  <c r="U6" i="1" l="1"/>
  <c r="U4" i="1"/>
  <c r="U9" i="1"/>
  <c r="U7" i="1"/>
  <c r="U10" i="1"/>
  <c r="U11" i="1"/>
  <c r="U8" i="1"/>
  <c r="T5" i="1"/>
  <c r="S5" i="1"/>
  <c r="U5" i="1" l="1"/>
  <c r="U15" i="1" s="1"/>
  <c r="U16" i="1" s="1"/>
</calcChain>
</file>

<file path=xl/sharedStrings.xml><?xml version="1.0" encoding="utf-8"?>
<sst xmlns="http://schemas.openxmlformats.org/spreadsheetml/2006/main" count="100" uniqueCount="70">
  <si>
    <t>Locatie naam</t>
  </si>
  <si>
    <t>Adres</t>
  </si>
  <si>
    <t>Postcode</t>
  </si>
  <si>
    <t>Plaats</t>
  </si>
  <si>
    <t>Soort afvoermiddel</t>
  </si>
  <si>
    <t>Eigendom/huur</t>
  </si>
  <si>
    <t>Inhoud</t>
  </si>
  <si>
    <t>Aantal</t>
  </si>
  <si>
    <t>Soort afval</t>
  </si>
  <si>
    <t>Euralcode</t>
  </si>
  <si>
    <t>Frequentie per MAAND</t>
  </si>
  <si>
    <t>Huurprijs (p/mnd  p/stuk)</t>
  </si>
  <si>
    <t>Totale transport- kosten per keer</t>
  </si>
  <si>
    <t>Huur</t>
  </si>
  <si>
    <t>Boxtel</t>
  </si>
  <si>
    <t>rwzi Eindhoven</t>
  </si>
  <si>
    <t>5631 AG</t>
  </si>
  <si>
    <t>Eindhoven</t>
  </si>
  <si>
    <t>Eigendom</t>
  </si>
  <si>
    <t>rwzi Soerendonk</t>
  </si>
  <si>
    <t>Perkstraat 1</t>
  </si>
  <si>
    <t>6027 RC</t>
  </si>
  <si>
    <t>Soerendonk</t>
  </si>
  <si>
    <t>8 m3</t>
  </si>
  <si>
    <t>rwzi Tilburg</t>
  </si>
  <si>
    <t>Vloeiveldweg 2</t>
  </si>
  <si>
    <t>Tilburg</t>
  </si>
  <si>
    <t>rwzi Boxtel</t>
  </si>
  <si>
    <t>Heult 6</t>
  </si>
  <si>
    <t>5283 SC</t>
  </si>
  <si>
    <t>rwzi St Oedenrode</t>
  </si>
  <si>
    <t>Boskantseweg 76</t>
  </si>
  <si>
    <t>St Oedenrode</t>
  </si>
  <si>
    <t>rwzi Hapert</t>
  </si>
  <si>
    <t>Castersedijk 25</t>
  </si>
  <si>
    <t>5527 JR</t>
  </si>
  <si>
    <t>Hapert</t>
  </si>
  <si>
    <t>rwzi Haaren</t>
  </si>
  <si>
    <t>Oisterwijksedreef 1B</t>
  </si>
  <si>
    <t>5076 NA</t>
  </si>
  <si>
    <t>Haaren</t>
  </si>
  <si>
    <t>rwzi Biest Houtakker</t>
  </si>
  <si>
    <t>Heikestraat 2A</t>
  </si>
  <si>
    <t>5084 HW</t>
  </si>
  <si>
    <t>Biest Houtakker</t>
  </si>
  <si>
    <t>van Oldebarneveltlaan 1</t>
  </si>
  <si>
    <t>5492 VB</t>
  </si>
  <si>
    <t>5048 TD</t>
  </si>
  <si>
    <t>(rol)afzetcontainer</t>
  </si>
  <si>
    <t>12 m3</t>
  </si>
  <si>
    <t>Zandvangerzand</t>
  </si>
  <si>
    <t>Prijs per ton</t>
  </si>
  <si>
    <t>% zand</t>
  </si>
  <si>
    <t xml:space="preserve">Voor de 'eigendom' containers geldt dat ze opgehaald en geledigd retour moeten. Op afroep moeten ze van binnen gereinigd worden. </t>
  </si>
  <si>
    <t>Totaal prijs                       (1 + 2 + 3)</t>
  </si>
  <si>
    <r>
      <rPr>
        <b/>
        <u/>
        <sz val="10"/>
        <color theme="0"/>
        <rFont val="Arial"/>
        <family val="2"/>
      </rPr>
      <t>Totaalprijs 1</t>
    </r>
    <r>
      <rPr>
        <b/>
        <sz val="10"/>
        <color theme="0"/>
        <rFont val="Arial"/>
        <family val="2"/>
      </rPr>
      <t xml:space="preserve">  huur</t>
    </r>
  </si>
  <si>
    <r>
      <rPr>
        <b/>
        <u/>
        <sz val="10"/>
        <color theme="0"/>
        <rFont val="Arial"/>
        <family val="2"/>
      </rPr>
      <t xml:space="preserve">Totaalprijs 3 </t>
    </r>
    <r>
      <rPr>
        <b/>
        <sz val="10"/>
        <color theme="0"/>
        <rFont val="Arial"/>
        <family val="2"/>
      </rPr>
      <t>ton</t>
    </r>
  </si>
  <si>
    <r>
      <rPr>
        <b/>
        <u/>
        <sz val="10"/>
        <color theme="0"/>
        <rFont val="Arial"/>
        <family val="2"/>
      </rPr>
      <t xml:space="preserve">Totaalprijs 2 </t>
    </r>
    <r>
      <rPr>
        <b/>
        <sz val="10"/>
        <color theme="0"/>
        <rFont val="Arial"/>
        <family val="2"/>
      </rPr>
      <t xml:space="preserve">      transportkosten</t>
    </r>
  </si>
  <si>
    <t>Frequentie</t>
  </si>
  <si>
    <t xml:space="preserve">op afroep </t>
  </si>
  <si>
    <t>De ophaalfrequentie is niet exact aan te geven aangezien dit afhankelijk van de aanvoer van zand. Aantallen zijn ter indicatie en hier kunnen geen rechten aan worden ontleend.</t>
  </si>
  <si>
    <t>25 m3</t>
  </si>
  <si>
    <t>18/25 m3</t>
  </si>
  <si>
    <t>5 m3</t>
  </si>
  <si>
    <r>
      <t xml:space="preserve">Alle </t>
    </r>
    <r>
      <rPr>
        <i/>
        <sz val="11"/>
        <color theme="5" tint="-0.249977111117893"/>
        <rFont val="Calibri"/>
        <family val="2"/>
        <scheme val="minor"/>
      </rPr>
      <t xml:space="preserve">rode </t>
    </r>
    <r>
      <rPr>
        <i/>
        <sz val="11"/>
        <color theme="1"/>
        <rFont val="Calibri"/>
        <family val="2"/>
        <scheme val="minor"/>
      </rPr>
      <t xml:space="preserve">velden binnen die prijzenblad dienen ingevuld te worden door inschrijver. </t>
    </r>
  </si>
  <si>
    <t>Alle genoemde aantallen zijn ter indicatie, hier kunnen geen rechten aan worden ontleend.</t>
  </si>
  <si>
    <t>Prijslijst Zandvangerzand</t>
  </si>
  <si>
    <t>Totaalprijs Zandvangerzand voor 1 jaar</t>
  </si>
  <si>
    <t>Totaalprijs Zandvangerzand voor 4 jaar (deze prijs dient overgenomen te worden in TenderNed)</t>
  </si>
  <si>
    <t>Gegevens 2024 in 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</si>
</sst>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€&quot;\ * #,##0_ ;_ &quot;€&quot;\ * \-#,##0_ ;_ &quot;€&quot;\ * &quot;-&quot;_ ;_ @_ "/>
    <numFmt numFmtId="164" formatCode="_-&quot;€&quot;\ * #,##0.00_-;_-&quot;€&quot;\ * #,##0.00\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indexed="8"/>
      <name val="Arial"/>
      <family val="2"/>
    </font>
    <font>
      <i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u/>
      <sz val="10"/>
      <color theme="0"/>
      <name val="Arial"/>
      <family val="2"/>
    </font>
    <font>
      <i/>
      <sz val="11"/>
      <color theme="5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2" borderId="2" xfId="0" applyFont="1" applyFill="1" applyBorder="1" applyAlignment="1" applyProtection="1">
      <alignment horizontal="left"/>
    </xf>
    <xf numFmtId="49" fontId="2" fillId="4" borderId="3" xfId="0" applyNumberFormat="1" applyFont="1" applyFill="1" applyBorder="1" applyAlignment="1" applyProtection="1">
      <alignment horizontal="left" wrapText="1"/>
    </xf>
    <xf numFmtId="49" fontId="2" fillId="4" borderId="6" xfId="0" applyNumberFormat="1" applyFont="1" applyFill="1" applyBorder="1" applyAlignment="1" applyProtection="1">
      <alignment horizontal="left" wrapText="1"/>
    </xf>
    <xf numFmtId="49" fontId="7" fillId="7" borderId="6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164" fontId="1" fillId="8" borderId="1" xfId="0" applyNumberFormat="1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164" fontId="1" fillId="5" borderId="1" xfId="0" applyNumberFormat="1" applyFont="1" applyFill="1" applyBorder="1" applyAlignment="1" applyProtection="1">
      <alignment horizontal="left"/>
      <protection locked="0"/>
    </xf>
    <xf numFmtId="0" fontId="0" fillId="0" borderId="0" xfId="0" applyProtection="1"/>
    <xf numFmtId="164" fontId="0" fillId="5" borderId="4" xfId="0" applyNumberFormat="1" applyFill="1" applyBorder="1" applyProtection="1"/>
    <xf numFmtId="164" fontId="4" fillId="5" borderId="5" xfId="0" applyNumberFormat="1" applyFont="1" applyFill="1" applyBorder="1" applyProtection="1"/>
    <xf numFmtId="0" fontId="6" fillId="0" borderId="0" xfId="0" applyFont="1" applyAlignment="1" applyProtection="1"/>
    <xf numFmtId="0" fontId="0" fillId="0" borderId="0" xfId="0" applyAlignment="1" applyProtection="1"/>
    <xf numFmtId="9" fontId="1" fillId="0" borderId="1" xfId="0" applyNumberFormat="1" applyFont="1" applyFill="1" applyBorder="1" applyAlignment="1" applyProtection="1">
      <alignment horizontal="left"/>
    </xf>
    <xf numFmtId="42" fontId="1" fillId="0" borderId="1" xfId="0" applyNumberFormat="1" applyFont="1" applyFill="1" applyBorder="1" applyAlignment="1" applyProtection="1">
      <alignment horizontal="left"/>
    </xf>
    <xf numFmtId="164" fontId="1" fillId="3" borderId="1" xfId="0" applyNumberFormat="1" applyFont="1" applyFill="1" applyBorder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5" fillId="6" borderId="0" xfId="0" applyFont="1" applyFill="1" applyBorder="1" applyAlignment="1" applyProtection="1"/>
    <xf numFmtId="0" fontId="6" fillId="0" borderId="0" xfId="0" applyFont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5" fillId="6" borderId="0" xfId="0" applyFont="1" applyFill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6" fillId="0" borderId="0" xfId="0" applyFont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142876</xdr:colOff>
      <xdr:row>14</xdr:row>
      <xdr:rowOff>130968</xdr:rowOff>
    </xdr:from>
    <xdr:to>
      <xdr:col>22</xdr:col>
      <xdr:colOff>511969</xdr:colOff>
      <xdr:row>16</xdr:row>
      <xdr:rowOff>0</xdr:rowOff>
    </xdr:to>
    <xdr:sp macro="" textlink="">
      <xdr:nvSpPr>
        <xdr:cNvPr id="3" name="PIJL-LINKS 2"/>
        <xdr:cNvSpPr/>
      </xdr:nvSpPr>
      <xdr:spPr>
        <a:xfrm>
          <a:off x="20276345" y="3071812"/>
          <a:ext cx="976312" cy="4846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abSelected="1" zoomScale="80" zoomScaleNormal="80" workbookViewId="0">
      <selection activeCell="T30" sqref="T30"/>
    </sheetView>
  </sheetViews>
  <sheetFormatPr defaultColWidth="9.109375" defaultRowHeight="14.4" x14ac:dyDescent="0.3"/>
  <cols>
    <col min="1" max="1" width="19.44140625" style="9" bestFit="1" customWidth="1"/>
    <col min="2" max="2" width="21.88671875" style="9" bestFit="1" customWidth="1"/>
    <col min="3" max="3" width="12.88671875" style="9" customWidth="1"/>
    <col min="4" max="4" width="14.44140625" style="9" bestFit="1" customWidth="1"/>
    <col min="5" max="5" width="18.88671875" style="9" bestFit="1" customWidth="1"/>
    <col min="6" max="6" width="10.6640625" style="9" customWidth="1"/>
    <col min="7" max="7" width="9.109375" style="9"/>
    <col min="8" max="8" width="7.33203125" style="9" customWidth="1"/>
    <col min="9" max="9" width="16.44140625" style="9" customWidth="1"/>
    <col min="10" max="10" width="11.5546875" style="9" customWidth="1"/>
    <col min="11" max="11" width="10.88671875" style="9" customWidth="1"/>
    <col min="12" max="12" width="12.5546875" style="9" customWidth="1"/>
    <col min="13" max="13" width="12" style="9" customWidth="1"/>
    <col min="14" max="14" width="17.33203125" style="9" customWidth="1"/>
    <col min="15" max="15" width="18.88671875" style="9" customWidth="1"/>
    <col min="16" max="16" width="18.5546875" style="9" customWidth="1"/>
    <col min="17" max="17" width="8.33203125" style="9" customWidth="1"/>
    <col min="18" max="18" width="18" style="9" customWidth="1"/>
    <col min="19" max="19" width="17.88671875" style="9" customWidth="1"/>
    <col min="20" max="20" width="15.109375" style="9" customWidth="1"/>
    <col min="21" max="21" width="24.109375" style="9" customWidth="1"/>
    <col min="22" max="16384" width="9.109375" style="9"/>
  </cols>
  <sheetData>
    <row r="1" spans="1:23" s="11" customFormat="1" ht="22.8" x14ac:dyDescent="0.4">
      <c r="A1" s="23" t="s">
        <v>66</v>
      </c>
      <c r="B1" s="23"/>
      <c r="C1" s="23"/>
      <c r="D1" s="23"/>
      <c r="E1" s="23"/>
      <c r="F1" s="23"/>
      <c r="G1" s="23"/>
      <c r="H1" s="23"/>
      <c r="I1" s="23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3" s="11" customFormat="1" ht="38.25" customHeight="1" thickBot="1" x14ac:dyDescent="0.35"/>
    <row r="3" spans="1:23" s="15" customFormat="1" ht="57" customHeight="1" thickBot="1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69</v>
      </c>
      <c r="K3" s="3" t="s">
        <v>9</v>
      </c>
      <c r="L3" s="3" t="s">
        <v>58</v>
      </c>
      <c r="M3" s="3" t="s">
        <v>10</v>
      </c>
      <c r="N3" s="3" t="s">
        <v>11</v>
      </c>
      <c r="O3" s="3" t="s">
        <v>12</v>
      </c>
      <c r="P3" s="3" t="s">
        <v>51</v>
      </c>
      <c r="Q3" s="4" t="s">
        <v>52</v>
      </c>
      <c r="R3" s="5" t="s">
        <v>55</v>
      </c>
      <c r="S3" s="5" t="s">
        <v>57</v>
      </c>
      <c r="T3" s="5" t="s">
        <v>56</v>
      </c>
      <c r="U3" s="5" t="s">
        <v>54</v>
      </c>
    </row>
    <row r="4" spans="1:23" x14ac:dyDescent="0.3">
      <c r="A4" s="1" t="s">
        <v>41</v>
      </c>
      <c r="B4" s="1" t="s">
        <v>42</v>
      </c>
      <c r="C4" s="1" t="s">
        <v>43</v>
      </c>
      <c r="D4" s="1" t="s">
        <v>44</v>
      </c>
      <c r="E4" s="1" t="s">
        <v>48</v>
      </c>
      <c r="F4" s="1" t="s">
        <v>18</v>
      </c>
      <c r="G4" s="1" t="s">
        <v>49</v>
      </c>
      <c r="H4" s="1">
        <v>1</v>
      </c>
      <c r="I4" s="1" t="s">
        <v>50</v>
      </c>
      <c r="J4" s="7">
        <v>4.34</v>
      </c>
      <c r="K4" s="1"/>
      <c r="L4" s="1" t="s">
        <v>59</v>
      </c>
      <c r="M4" s="1">
        <v>1</v>
      </c>
      <c r="N4" s="18"/>
      <c r="O4" s="8">
        <v>0</v>
      </c>
      <c r="P4" s="8">
        <v>0</v>
      </c>
      <c r="Q4" s="16">
        <v>0.41</v>
      </c>
      <c r="R4" s="17">
        <f>(N4*12)</f>
        <v>0</v>
      </c>
      <c r="S4" s="17">
        <f>(H4*M4*O4*12)</f>
        <v>0</v>
      </c>
      <c r="T4" s="17">
        <f>(J4*P4)</f>
        <v>0</v>
      </c>
      <c r="U4" s="10">
        <f>SUM(R4:T4)</f>
        <v>0</v>
      </c>
      <c r="V4" s="11"/>
      <c r="W4" s="11"/>
    </row>
    <row r="5" spans="1:23" x14ac:dyDescent="0.3">
      <c r="A5" s="1" t="s">
        <v>27</v>
      </c>
      <c r="B5" s="2" t="s">
        <v>28</v>
      </c>
      <c r="C5" s="2" t="s">
        <v>29</v>
      </c>
      <c r="D5" s="2" t="s">
        <v>14</v>
      </c>
      <c r="E5" s="2" t="s">
        <v>48</v>
      </c>
      <c r="F5" s="2" t="s">
        <v>13</v>
      </c>
      <c r="G5" s="2" t="s">
        <v>61</v>
      </c>
      <c r="H5" s="2">
        <v>1</v>
      </c>
      <c r="I5" s="2" t="s">
        <v>50</v>
      </c>
      <c r="J5" s="6">
        <v>61.3</v>
      </c>
      <c r="K5" s="2"/>
      <c r="L5" s="1" t="s">
        <v>59</v>
      </c>
      <c r="M5" s="1">
        <v>1</v>
      </c>
      <c r="N5" s="8">
        <v>0</v>
      </c>
      <c r="O5" s="8">
        <v>0</v>
      </c>
      <c r="P5" s="8">
        <v>0</v>
      </c>
      <c r="Q5" s="16">
        <v>0.41</v>
      </c>
      <c r="R5" s="17">
        <f>(N5*12)</f>
        <v>0</v>
      </c>
      <c r="S5" s="17">
        <f>(H5*M5*O5*12)</f>
        <v>0</v>
      </c>
      <c r="T5" s="17">
        <f>(J5*P5)</f>
        <v>0</v>
      </c>
      <c r="U5" s="10">
        <f>SUM(R5:T5)</f>
        <v>0</v>
      </c>
      <c r="V5" s="11"/>
      <c r="W5" s="11"/>
    </row>
    <row r="6" spans="1:23" x14ac:dyDescent="0.3">
      <c r="A6" s="1" t="s">
        <v>15</v>
      </c>
      <c r="B6" s="1" t="s">
        <v>45</v>
      </c>
      <c r="C6" s="1" t="s">
        <v>16</v>
      </c>
      <c r="D6" s="1" t="s">
        <v>17</v>
      </c>
      <c r="E6" s="2" t="s">
        <v>48</v>
      </c>
      <c r="F6" s="2" t="s">
        <v>18</v>
      </c>
      <c r="G6" s="2" t="s">
        <v>49</v>
      </c>
      <c r="H6" s="2">
        <v>2</v>
      </c>
      <c r="I6" s="2" t="s">
        <v>50</v>
      </c>
      <c r="J6" s="6">
        <v>490.54</v>
      </c>
      <c r="K6" s="1"/>
      <c r="L6" s="1" t="s">
        <v>59</v>
      </c>
      <c r="M6" s="1">
        <v>4</v>
      </c>
      <c r="N6" s="18">
        <v>0</v>
      </c>
      <c r="O6" s="8">
        <v>0</v>
      </c>
      <c r="P6" s="8">
        <v>0</v>
      </c>
      <c r="Q6" s="16">
        <v>0.41</v>
      </c>
      <c r="R6" s="17">
        <f>(N6*12)</f>
        <v>0</v>
      </c>
      <c r="S6" s="17">
        <f>(H6*M6*O6*12)</f>
        <v>0</v>
      </c>
      <c r="T6" s="17">
        <f>(J6*P6)</f>
        <v>0</v>
      </c>
      <c r="U6" s="10">
        <f>SUM(R6:T6)</f>
        <v>0</v>
      </c>
      <c r="V6" s="11"/>
      <c r="W6" s="11"/>
    </row>
    <row r="7" spans="1:23" x14ac:dyDescent="0.3">
      <c r="A7" s="1" t="s">
        <v>37</v>
      </c>
      <c r="B7" s="1" t="s">
        <v>38</v>
      </c>
      <c r="C7" s="1" t="s">
        <v>39</v>
      </c>
      <c r="D7" s="1" t="s">
        <v>40</v>
      </c>
      <c r="E7" s="2" t="s">
        <v>48</v>
      </c>
      <c r="F7" s="2" t="s">
        <v>13</v>
      </c>
      <c r="G7" s="2" t="s">
        <v>63</v>
      </c>
      <c r="H7" s="2">
        <v>1</v>
      </c>
      <c r="I7" s="2" t="s">
        <v>50</v>
      </c>
      <c r="J7" s="6">
        <v>75.8</v>
      </c>
      <c r="K7" s="1"/>
      <c r="L7" s="1" t="s">
        <v>59</v>
      </c>
      <c r="M7" s="1">
        <v>1</v>
      </c>
      <c r="N7" s="8">
        <v>0</v>
      </c>
      <c r="O7" s="8">
        <v>0</v>
      </c>
      <c r="P7" s="8">
        <v>0</v>
      </c>
      <c r="Q7" s="16">
        <v>0.41</v>
      </c>
      <c r="R7" s="17">
        <f>(N7*12)</f>
        <v>0</v>
      </c>
      <c r="S7" s="17">
        <f>(H7*M7*O7*12)</f>
        <v>0</v>
      </c>
      <c r="T7" s="17">
        <f>(J7*P7)</f>
        <v>0</v>
      </c>
      <c r="U7" s="10">
        <f>SUM(R7:T7)</f>
        <v>0</v>
      </c>
      <c r="V7" s="11"/>
      <c r="W7" s="11"/>
    </row>
    <row r="8" spans="1:23" x14ac:dyDescent="0.3">
      <c r="A8" s="1" t="s">
        <v>33</v>
      </c>
      <c r="B8" s="1" t="s">
        <v>34</v>
      </c>
      <c r="C8" s="1" t="s">
        <v>35</v>
      </c>
      <c r="D8" s="1" t="s">
        <v>36</v>
      </c>
      <c r="E8" s="2" t="s">
        <v>48</v>
      </c>
      <c r="F8" s="2" t="s">
        <v>13</v>
      </c>
      <c r="G8" s="2" t="s">
        <v>23</v>
      </c>
      <c r="H8" s="2">
        <v>1</v>
      </c>
      <c r="I8" s="2" t="s">
        <v>50</v>
      </c>
      <c r="J8" s="6">
        <v>19.16</v>
      </c>
      <c r="K8" s="1"/>
      <c r="L8" s="1" t="s">
        <v>59</v>
      </c>
      <c r="M8" s="1">
        <v>1</v>
      </c>
      <c r="N8" s="8">
        <v>0</v>
      </c>
      <c r="O8" s="8">
        <v>0</v>
      </c>
      <c r="P8" s="8">
        <v>0</v>
      </c>
      <c r="Q8" s="16">
        <v>0.41</v>
      </c>
      <c r="R8" s="17">
        <f>(N8*12)</f>
        <v>0</v>
      </c>
      <c r="S8" s="17">
        <f>(H8*M8*O8*12)</f>
        <v>0</v>
      </c>
      <c r="T8" s="17">
        <f>(J8*P8)</f>
        <v>0</v>
      </c>
      <c r="U8" s="10">
        <f>SUM(R8:T8)</f>
        <v>0</v>
      </c>
      <c r="V8" s="11"/>
      <c r="W8" s="11"/>
    </row>
    <row r="9" spans="1:23" x14ac:dyDescent="0.3">
      <c r="A9" s="1" t="s">
        <v>30</v>
      </c>
      <c r="B9" s="1" t="s">
        <v>31</v>
      </c>
      <c r="C9" s="1" t="s">
        <v>46</v>
      </c>
      <c r="D9" s="1" t="s">
        <v>32</v>
      </c>
      <c r="E9" s="2" t="s">
        <v>48</v>
      </c>
      <c r="F9" s="2" t="s">
        <v>13</v>
      </c>
      <c r="G9" s="2" t="s">
        <v>23</v>
      </c>
      <c r="H9" s="2">
        <v>1</v>
      </c>
      <c r="I9" s="2" t="s">
        <v>50</v>
      </c>
      <c r="J9" s="6">
        <v>26.94</v>
      </c>
      <c r="K9" s="1"/>
      <c r="L9" s="1" t="s">
        <v>59</v>
      </c>
      <c r="M9" s="1">
        <v>1</v>
      </c>
      <c r="N9" s="8">
        <v>0</v>
      </c>
      <c r="O9" s="8">
        <v>0</v>
      </c>
      <c r="P9" s="8">
        <v>0</v>
      </c>
      <c r="Q9" s="16">
        <v>0.41</v>
      </c>
      <c r="R9" s="17">
        <f t="shared" ref="R9:R11" si="0">(N9*12)</f>
        <v>0</v>
      </c>
      <c r="S9" s="17">
        <f t="shared" ref="S9:S11" si="1">(H9*M9*O9*12)</f>
        <v>0</v>
      </c>
      <c r="T9" s="17">
        <f t="shared" ref="T9:T11" si="2">(J9*P9)</f>
        <v>0</v>
      </c>
      <c r="U9" s="10">
        <f t="shared" ref="U9:U11" si="3">SUM(R9:T9)</f>
        <v>0</v>
      </c>
      <c r="V9" s="11"/>
      <c r="W9" s="11"/>
    </row>
    <row r="10" spans="1:23" x14ac:dyDescent="0.3">
      <c r="A10" s="1" t="s">
        <v>19</v>
      </c>
      <c r="B10" s="1" t="s">
        <v>20</v>
      </c>
      <c r="C10" s="1" t="s">
        <v>21</v>
      </c>
      <c r="D10" s="1" t="s">
        <v>22</v>
      </c>
      <c r="E10" s="2" t="s">
        <v>48</v>
      </c>
      <c r="F10" s="2" t="s">
        <v>18</v>
      </c>
      <c r="G10" s="2" t="s">
        <v>49</v>
      </c>
      <c r="H10" s="2">
        <v>1</v>
      </c>
      <c r="I10" s="2" t="s">
        <v>50</v>
      </c>
      <c r="J10" s="6">
        <v>7.14</v>
      </c>
      <c r="K10" s="1"/>
      <c r="L10" s="1" t="s">
        <v>59</v>
      </c>
      <c r="M10" s="1">
        <v>1</v>
      </c>
      <c r="N10" s="18"/>
      <c r="O10" s="8">
        <v>0</v>
      </c>
      <c r="P10" s="8">
        <v>0</v>
      </c>
      <c r="Q10" s="16">
        <v>0.41</v>
      </c>
      <c r="R10" s="17">
        <f t="shared" si="0"/>
        <v>0</v>
      </c>
      <c r="S10" s="17">
        <f t="shared" si="1"/>
        <v>0</v>
      </c>
      <c r="T10" s="17">
        <f t="shared" si="2"/>
        <v>0</v>
      </c>
      <c r="U10" s="10">
        <f t="shared" si="3"/>
        <v>0</v>
      </c>
      <c r="V10" s="11"/>
      <c r="W10" s="11"/>
    </row>
    <row r="11" spans="1:23" x14ac:dyDescent="0.3">
      <c r="A11" s="1" t="s">
        <v>24</v>
      </c>
      <c r="B11" s="1" t="s">
        <v>25</v>
      </c>
      <c r="C11" s="1" t="s">
        <v>47</v>
      </c>
      <c r="D11" s="1" t="s">
        <v>26</v>
      </c>
      <c r="E11" s="1" t="s">
        <v>48</v>
      </c>
      <c r="F11" s="1" t="s">
        <v>13</v>
      </c>
      <c r="G11" s="1" t="s">
        <v>62</v>
      </c>
      <c r="H11" s="1">
        <v>2</v>
      </c>
      <c r="I11" s="1" t="s">
        <v>50</v>
      </c>
      <c r="J11" s="7">
        <v>243.08</v>
      </c>
      <c r="K11" s="1"/>
      <c r="L11" s="1" t="s">
        <v>59</v>
      </c>
      <c r="M11" s="1">
        <v>1</v>
      </c>
      <c r="N11" s="8">
        <v>0</v>
      </c>
      <c r="O11" s="8">
        <v>0</v>
      </c>
      <c r="P11" s="8">
        <v>0</v>
      </c>
      <c r="Q11" s="16">
        <v>0.41</v>
      </c>
      <c r="R11" s="17">
        <f t="shared" si="0"/>
        <v>0</v>
      </c>
      <c r="S11" s="17">
        <f t="shared" si="1"/>
        <v>0</v>
      </c>
      <c r="T11" s="17">
        <f t="shared" si="2"/>
        <v>0</v>
      </c>
      <c r="U11" s="10">
        <f t="shared" si="3"/>
        <v>0</v>
      </c>
      <c r="V11" s="11"/>
      <c r="W11" s="11"/>
    </row>
    <row r="14" spans="1:23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8.600000000000001" thickBot="1" x14ac:dyDescent="0.4">
      <c r="H15" s="22" t="s">
        <v>67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12">
        <f>U5+U9+U6+U8+U10+U11+U7+U4</f>
        <v>0</v>
      </c>
      <c r="V15" s="11"/>
      <c r="W15" s="11"/>
    </row>
    <row r="16" spans="1:23" ht="18.600000000000001" thickBot="1" x14ac:dyDescent="0.4">
      <c r="H16" s="22" t="s">
        <v>68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13">
        <f>U15*4</f>
        <v>0</v>
      </c>
      <c r="V16" s="11"/>
      <c r="W16" s="11"/>
    </row>
    <row r="17" spans="1:23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x14ac:dyDescent="0.3">
      <c r="A18" s="24" t="s">
        <v>64</v>
      </c>
      <c r="B18" s="24"/>
      <c r="C18" s="24"/>
      <c r="D18" s="24"/>
      <c r="E18" s="24"/>
      <c r="F18" s="24"/>
      <c r="G18" s="24"/>
      <c r="H18" s="14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x14ac:dyDescent="0.3">
      <c r="A19" s="25" t="s">
        <v>65</v>
      </c>
      <c r="B19" s="25"/>
      <c r="C19" s="25"/>
      <c r="D19" s="25"/>
      <c r="E19" s="25"/>
      <c r="F19" s="25"/>
      <c r="G19" s="25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x14ac:dyDescent="0.3">
      <c r="A20" s="19" t="s">
        <v>60</v>
      </c>
      <c r="B20" s="14"/>
      <c r="C20" s="14"/>
      <c r="D20" s="14"/>
      <c r="E20" s="11"/>
      <c r="F20" s="11"/>
      <c r="G20" s="11"/>
    </row>
    <row r="21" spans="1:23" x14ac:dyDescent="0.3">
      <c r="A21" s="19" t="s">
        <v>53</v>
      </c>
      <c r="B21" s="14"/>
      <c r="C21" s="14"/>
      <c r="D21" s="14"/>
      <c r="E21" s="11"/>
      <c r="F21" s="11"/>
      <c r="G21" s="11"/>
    </row>
    <row r="22" spans="1:23" x14ac:dyDescent="0.3">
      <c r="E22" s="14"/>
    </row>
    <row r="23" spans="1:23" x14ac:dyDescent="0.3">
      <c r="E23" s="21"/>
    </row>
    <row r="24" spans="1:23" x14ac:dyDescent="0.3">
      <c r="E24" s="21"/>
    </row>
  </sheetData>
  <sheetProtection algorithmName="SHA-512" hashValue="tItwLamw8lkQncIBpE/zz3NqCoi1gbgI65yxFUXA3PTC2j/pEOYWyxw8nuAW103+7omlkaeNTiavT2hhdaSZ+g==" saltValue="ZEphzuI1Mt5kkFVE2Ee/hQ==" spinCount="100000" sheet="1" objects="1" scenarios="1"/>
  <sortState ref="A4:T26">
    <sortCondition ref="I4:I26"/>
  </sortState>
  <mergeCells count="5">
    <mergeCell ref="H15:T15"/>
    <mergeCell ref="H16:T16"/>
    <mergeCell ref="A1:I1"/>
    <mergeCell ref="A18:G18"/>
    <mergeCell ref="A19:G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Waterschap de Dommel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 - de Jong, Linda vd.</dc:creator>
  <cp:lastModifiedBy>Wassenberg - van Cuijk, Bregtje vd</cp:lastModifiedBy>
  <dcterms:created xsi:type="dcterms:W3CDTF">2021-03-15T08:43:45Z</dcterms:created>
  <dcterms:modified xsi:type="dcterms:W3CDTF">2025-02-10T09:47:57Z</dcterms:modified>
</cp:coreProperties>
</file>