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rocurance.sharepoint.com/sites/Procurance/Gedeelde documenten/General/Opdrachtgevers/Heliomare/EU Netwerkbeheer/03 NVI/"/>
    </mc:Choice>
  </mc:AlternateContent>
  <xr:revisionPtr revIDLastSave="0" documentId="8_{EBAE1F72-0CD3-42AA-BC02-5C8E10DCB6C7}" xr6:coauthVersionLast="47" xr6:coauthVersionMax="47" xr10:uidLastSave="{00000000-0000-0000-0000-000000000000}"/>
  <bookViews>
    <workbookView xWindow="-120" yWindow="-120" windowWidth="29040" windowHeight="15840" firstSheet="17" activeTab="19" xr2:uid="{2E6F397A-65E3-400F-8B3F-E0973DA15C27}"/>
  </bookViews>
  <sheets>
    <sheet name="Voorblad" sheetId="15" r:id="rId1"/>
    <sheet name="Algemeen" sheetId="42" r:id="rId2"/>
    <sheet name="NOK HM00" sheetId="14" r:id="rId3"/>
    <sheet name="NOK HM01" sheetId="20" r:id="rId4"/>
    <sheet name="NOK HM02" sheetId="21" r:id="rId5"/>
    <sheet name="NOK HM03" sheetId="22" r:id="rId6"/>
    <sheet name="NOK HM04" sheetId="23" r:id="rId7"/>
    <sheet name="NOK HM05" sheetId="19" r:id="rId8"/>
    <sheet name="NOK HM06" sheetId="24" r:id="rId9"/>
    <sheet name="NOK HM07" sheetId="25" r:id="rId10"/>
    <sheet name="NOK HM08" sheetId="26" r:id="rId11"/>
    <sheet name="NOK HM09" sheetId="27" r:id="rId12"/>
    <sheet name="NOK HM10" sheetId="28" r:id="rId13"/>
    <sheet name="NOK HM11" sheetId="29" r:id="rId14"/>
    <sheet name="NOK HM12" sheetId="30" r:id="rId15"/>
    <sheet name="NOK HM13" sheetId="31" r:id="rId16"/>
    <sheet name="NOK HM17" sheetId="32" r:id="rId17"/>
    <sheet name="NOK HM18" sheetId="33" r:id="rId18"/>
    <sheet name="NOK HM19" sheetId="34" r:id="rId19"/>
    <sheet name="NOK HM20" sheetId="35" r:id="rId20"/>
    <sheet name="NOK HM21" sheetId="36" r:id="rId21"/>
    <sheet name="NOK HM22" sheetId="37" r:id="rId22"/>
    <sheet name="NOK HM23" sheetId="38" r:id="rId23"/>
    <sheet name="Totale inschrijfsom" sheetId="16" r:id="rId24"/>
    <sheet name="Optionele dienstverlening" sheetId="17" r:id="rId25"/>
    <sheet name="Centric kosten" sheetId="11" state="hidden" r:id="rId26"/>
    <sheet name="Axi staffel" sheetId="5" state="hidden" r:id="rId2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35" l="1"/>
  <c r="E38" i="36"/>
  <c r="E49" i="38"/>
  <c r="E50" i="37"/>
  <c r="E49" i="36"/>
  <c r="E49" i="35"/>
  <c r="E49" i="34"/>
  <c r="E49" i="33"/>
  <c r="E49" i="32"/>
  <c r="E49" i="31"/>
  <c r="E49" i="30"/>
  <c r="E50" i="29"/>
  <c r="E49" i="28"/>
  <c r="E49" i="27"/>
  <c r="E49" i="26"/>
  <c r="E49" i="25"/>
  <c r="E49" i="24"/>
  <c r="E49" i="19"/>
  <c r="E50" i="23"/>
  <c r="E50" i="22"/>
  <c r="E50" i="21"/>
  <c r="K17" i="17"/>
  <c r="K18" i="17"/>
  <c r="K19" i="17"/>
  <c r="K16" i="17"/>
  <c r="J17" i="17"/>
  <c r="J18" i="17"/>
  <c r="J19" i="17"/>
  <c r="J16" i="17"/>
  <c r="I17" i="17"/>
  <c r="I18" i="17"/>
  <c r="I19" i="17"/>
  <c r="I16" i="17"/>
  <c r="K11" i="17"/>
  <c r="K12" i="17"/>
  <c r="K13" i="17"/>
  <c r="K10" i="17"/>
  <c r="J11" i="17"/>
  <c r="J12" i="17"/>
  <c r="J13" i="17"/>
  <c r="J10" i="17"/>
  <c r="I11" i="17"/>
  <c r="I12" i="17"/>
  <c r="I13" i="17"/>
  <c r="I10" i="17"/>
  <c r="K5" i="17"/>
  <c r="K6" i="17"/>
  <c r="K7" i="17"/>
  <c r="K4" i="17"/>
  <c r="J5" i="17"/>
  <c r="J6" i="17"/>
  <c r="J7" i="17"/>
  <c r="J4" i="17"/>
  <c r="I5" i="17"/>
  <c r="I6" i="17"/>
  <c r="I7" i="17"/>
  <c r="I4" i="17"/>
  <c r="E50" i="20"/>
  <c r="F49" i="14"/>
  <c r="F50" i="14"/>
  <c r="F51" i="14"/>
  <c r="F52" i="14"/>
  <c r="F53" i="14"/>
  <c r="F54" i="14"/>
  <c r="F55" i="14"/>
  <c r="F48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E45" i="38"/>
  <c r="E46" i="38" s="1"/>
  <c r="C42" i="38"/>
  <c r="E37" i="38"/>
  <c r="E36" i="38"/>
  <c r="E35" i="38"/>
  <c r="E38" i="38" s="1"/>
  <c r="E31" i="38"/>
  <c r="E30" i="38"/>
  <c r="E29" i="38"/>
  <c r="E28" i="38"/>
  <c r="E27" i="38"/>
  <c r="E26" i="38"/>
  <c r="E25" i="38"/>
  <c r="E24" i="38"/>
  <c r="E23" i="38"/>
  <c r="E22" i="38"/>
  <c r="E21" i="38"/>
  <c r="E20" i="38"/>
  <c r="E19" i="38"/>
  <c r="E18" i="38"/>
  <c r="E17" i="38"/>
  <c r="E16" i="38"/>
  <c r="E15" i="38"/>
  <c r="E14" i="38"/>
  <c r="E13" i="38"/>
  <c r="E12" i="38"/>
  <c r="E11" i="38"/>
  <c r="E10" i="38"/>
  <c r="E45" i="37"/>
  <c r="E46" i="37" s="1"/>
  <c r="C42" i="37"/>
  <c r="E37" i="37"/>
  <c r="E36" i="37"/>
  <c r="E35" i="37"/>
  <c r="E38" i="37" s="1"/>
  <c r="E31" i="37"/>
  <c r="E30" i="37"/>
  <c r="E29" i="37"/>
  <c r="E28" i="37"/>
  <c r="E27" i="37"/>
  <c r="E26" i="37"/>
  <c r="E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45" i="36"/>
  <c r="E46" i="36" s="1"/>
  <c r="C42" i="36"/>
  <c r="E37" i="36"/>
  <c r="E36" i="36"/>
  <c r="E35" i="36"/>
  <c r="E31" i="36"/>
  <c r="E30" i="36"/>
  <c r="E29" i="36"/>
  <c r="E28" i="36"/>
  <c r="E27" i="36"/>
  <c r="E26" i="36"/>
  <c r="E25" i="36"/>
  <c r="E24" i="36"/>
  <c r="E23" i="36"/>
  <c r="E22" i="36"/>
  <c r="E21" i="36"/>
  <c r="E20" i="36"/>
  <c r="E19" i="36"/>
  <c r="E18" i="36"/>
  <c r="E17" i="36"/>
  <c r="E16" i="36"/>
  <c r="E15" i="36"/>
  <c r="E14" i="36"/>
  <c r="E13" i="36"/>
  <c r="E12" i="36"/>
  <c r="E11" i="36"/>
  <c r="E10" i="36"/>
  <c r="E45" i="35"/>
  <c r="E46" i="35" s="1"/>
  <c r="C42" i="35"/>
  <c r="E37" i="35"/>
  <c r="E36" i="35"/>
  <c r="E35" i="35"/>
  <c r="E31" i="35"/>
  <c r="E30" i="35"/>
  <c r="E29" i="35"/>
  <c r="E28" i="35"/>
  <c r="E27" i="35"/>
  <c r="E26" i="35"/>
  <c r="E25" i="35"/>
  <c r="E24" i="35"/>
  <c r="E23" i="35"/>
  <c r="E22" i="35"/>
  <c r="E21" i="35"/>
  <c r="E20" i="35"/>
  <c r="E19" i="35"/>
  <c r="E18" i="35"/>
  <c r="E17" i="35"/>
  <c r="E16" i="35"/>
  <c r="E15" i="35"/>
  <c r="E14" i="35"/>
  <c r="E13" i="35"/>
  <c r="E12" i="35"/>
  <c r="E11" i="35"/>
  <c r="E10" i="35"/>
  <c r="E45" i="34"/>
  <c r="E46" i="34" s="1"/>
  <c r="C42" i="34"/>
  <c r="E37" i="34"/>
  <c r="E36" i="34"/>
  <c r="E35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2" i="34"/>
  <c r="E11" i="34"/>
  <c r="E10" i="34"/>
  <c r="E45" i="33"/>
  <c r="E46" i="33" s="1"/>
  <c r="C42" i="33"/>
  <c r="E37" i="33"/>
  <c r="E36" i="33"/>
  <c r="E35" i="33"/>
  <c r="E31" i="33"/>
  <c r="E30" i="33"/>
  <c r="E29" i="33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E45" i="32"/>
  <c r="E46" i="32" s="1"/>
  <c r="C42" i="32"/>
  <c r="E37" i="32"/>
  <c r="E36" i="32"/>
  <c r="E35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E45" i="31"/>
  <c r="E46" i="31" s="1"/>
  <c r="C42" i="31"/>
  <c r="E37" i="31"/>
  <c r="E36" i="31"/>
  <c r="E35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E45" i="30"/>
  <c r="E46" i="30" s="1"/>
  <c r="C42" i="30"/>
  <c r="E37" i="30"/>
  <c r="E36" i="30"/>
  <c r="E35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E19" i="30"/>
  <c r="E18" i="30"/>
  <c r="E17" i="30"/>
  <c r="E16" i="30"/>
  <c r="E15" i="30"/>
  <c r="E14" i="30"/>
  <c r="E13" i="30"/>
  <c r="E12" i="30"/>
  <c r="E11" i="30"/>
  <c r="E10" i="30"/>
  <c r="E45" i="28"/>
  <c r="E46" i="28" s="1"/>
  <c r="C42" i="28"/>
  <c r="E37" i="28"/>
  <c r="E36" i="28"/>
  <c r="E38" i="28" s="1"/>
  <c r="E35" i="28"/>
  <c r="E31" i="28"/>
  <c r="E30" i="28"/>
  <c r="E29" i="28"/>
  <c r="E28" i="28"/>
  <c r="E27" i="28"/>
  <c r="E26" i="28"/>
  <c r="E25" i="28"/>
  <c r="E24" i="28"/>
  <c r="E23" i="28"/>
  <c r="E22" i="28"/>
  <c r="E21" i="28"/>
  <c r="E20" i="28"/>
  <c r="E19" i="28"/>
  <c r="E18" i="28"/>
  <c r="E17" i="28"/>
  <c r="E16" i="28"/>
  <c r="E15" i="28"/>
  <c r="E14" i="28"/>
  <c r="E13" i="28"/>
  <c r="E12" i="28"/>
  <c r="E11" i="28"/>
  <c r="E10" i="28"/>
  <c r="E45" i="27"/>
  <c r="E46" i="27" s="1"/>
  <c r="C42" i="27"/>
  <c r="E37" i="27"/>
  <c r="E36" i="27"/>
  <c r="E35" i="27"/>
  <c r="E38" i="27" s="1"/>
  <c r="E31" i="27"/>
  <c r="E30" i="27"/>
  <c r="E29" i="27"/>
  <c r="E28" i="27"/>
  <c r="E27" i="27"/>
  <c r="E26" i="27"/>
  <c r="E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E10" i="27"/>
  <c r="E45" i="26"/>
  <c r="E46" i="26" s="1"/>
  <c r="C42" i="26"/>
  <c r="E37" i="26"/>
  <c r="E36" i="26"/>
  <c r="E35" i="26"/>
  <c r="E38" i="26" s="1"/>
  <c r="E31" i="26"/>
  <c r="E30" i="26"/>
  <c r="E29" i="26"/>
  <c r="E28" i="26"/>
  <c r="E27" i="26"/>
  <c r="E26" i="26"/>
  <c r="E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E10" i="26"/>
  <c r="E45" i="25"/>
  <c r="E46" i="25" s="1"/>
  <c r="C42" i="25"/>
  <c r="E37" i="25"/>
  <c r="E36" i="25"/>
  <c r="E35" i="25"/>
  <c r="E38" i="25" s="1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E10" i="25"/>
  <c r="E45" i="24"/>
  <c r="E46" i="24" s="1"/>
  <c r="C42" i="24"/>
  <c r="E37" i="24"/>
  <c r="E36" i="24"/>
  <c r="E35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45" i="19"/>
  <c r="E46" i="19" s="1"/>
  <c r="C42" i="19"/>
  <c r="E37" i="19"/>
  <c r="E36" i="19"/>
  <c r="E38" i="19" s="1"/>
  <c r="E35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46" i="29"/>
  <c r="E45" i="29"/>
  <c r="C42" i="29"/>
  <c r="E37" i="29"/>
  <c r="E36" i="29"/>
  <c r="E35" i="29"/>
  <c r="E31" i="29"/>
  <c r="E30" i="29"/>
  <c r="E29" i="29"/>
  <c r="E28" i="29"/>
  <c r="E27" i="29"/>
  <c r="E26" i="29"/>
  <c r="E25" i="29"/>
  <c r="E24" i="29"/>
  <c r="E23" i="29"/>
  <c r="E22" i="29"/>
  <c r="E21" i="29"/>
  <c r="E20" i="29"/>
  <c r="E19" i="29"/>
  <c r="E18" i="29"/>
  <c r="E17" i="29"/>
  <c r="E16" i="29"/>
  <c r="E15" i="29"/>
  <c r="E14" i="29"/>
  <c r="E13" i="29"/>
  <c r="E12" i="29"/>
  <c r="E11" i="29"/>
  <c r="E10" i="29"/>
  <c r="E46" i="23"/>
  <c r="E45" i="23"/>
  <c r="C42" i="23"/>
  <c r="E37" i="23"/>
  <c r="E36" i="23"/>
  <c r="E35" i="23"/>
  <c r="E38" i="23" s="1"/>
  <c r="E31" i="23"/>
  <c r="E30" i="23"/>
  <c r="E29" i="23"/>
  <c r="E28" i="23"/>
  <c r="E27" i="23"/>
  <c r="E26" i="23"/>
  <c r="E25" i="23"/>
  <c r="E24" i="23"/>
  <c r="E23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E46" i="22"/>
  <c r="E45" i="22"/>
  <c r="C42" i="22"/>
  <c r="E37" i="22"/>
  <c r="E36" i="22"/>
  <c r="E35" i="22"/>
  <c r="E38" i="22" s="1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3" i="22"/>
  <c r="E12" i="22"/>
  <c r="E11" i="22"/>
  <c r="E10" i="22"/>
  <c r="E46" i="21"/>
  <c r="E45" i="21"/>
  <c r="C42" i="21"/>
  <c r="E37" i="21"/>
  <c r="E36" i="21"/>
  <c r="E38" i="21" s="1"/>
  <c r="E35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46" i="20"/>
  <c r="E45" i="20"/>
  <c r="C42" i="20"/>
  <c r="E37" i="20"/>
  <c r="E36" i="20"/>
  <c r="E35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E10" i="20"/>
  <c r="C40" i="14"/>
  <c r="F44" i="14"/>
  <c r="F43" i="14"/>
  <c r="F36" i="14"/>
  <c r="F35" i="14"/>
  <c r="E38" i="31" l="1"/>
  <c r="E53" i="27"/>
  <c r="E54" i="23"/>
  <c r="F32" i="14"/>
  <c r="F37" i="14"/>
  <c r="F56" i="14"/>
  <c r="E38" i="34"/>
  <c r="E38" i="33"/>
  <c r="E38" i="32"/>
  <c r="E38" i="30"/>
  <c r="E38" i="29"/>
  <c r="E54" i="29" s="1"/>
  <c r="E38" i="24"/>
  <c r="E47" i="23"/>
  <c r="E47" i="22"/>
  <c r="E47" i="20"/>
  <c r="E38" i="20"/>
  <c r="F45" i="14"/>
  <c r="E32" i="38"/>
  <c r="E52" i="38" s="1"/>
  <c r="E32" i="37"/>
  <c r="E52" i="37" s="1"/>
  <c r="E32" i="36"/>
  <c r="E32" i="35"/>
  <c r="E52" i="35" s="1"/>
  <c r="E32" i="34"/>
  <c r="E32" i="33"/>
  <c r="E32" i="32"/>
  <c r="E32" i="31"/>
  <c r="E32" i="30"/>
  <c r="E47" i="29"/>
  <c r="E32" i="29"/>
  <c r="E32" i="28"/>
  <c r="E53" i="28" s="1"/>
  <c r="E32" i="27"/>
  <c r="E32" i="26"/>
  <c r="E53" i="26" s="1"/>
  <c r="E32" i="25"/>
  <c r="E53" i="25" s="1"/>
  <c r="E32" i="24"/>
  <c r="E32" i="19"/>
  <c r="E53" i="19" s="1"/>
  <c r="E32" i="23"/>
  <c r="E32" i="22"/>
  <c r="E47" i="21"/>
  <c r="E32" i="21"/>
  <c r="E32" i="20"/>
  <c r="D5" i="11"/>
  <c r="E3" i="11"/>
  <c r="D3" i="11"/>
  <c r="D4" i="11"/>
  <c r="D2" i="11"/>
  <c r="E52" i="36" l="1"/>
  <c r="C23" i="16" s="1"/>
  <c r="E53" i="34"/>
  <c r="E53" i="33"/>
  <c r="E53" i="32"/>
  <c r="E52" i="31"/>
  <c r="E53" i="30"/>
  <c r="E53" i="24"/>
  <c r="E54" i="22"/>
  <c r="C8" i="16" s="1"/>
  <c r="E53" i="21"/>
  <c r="C7" i="16" s="1"/>
  <c r="E53" i="20"/>
  <c r="C6" i="16" s="1"/>
  <c r="F58" i="14"/>
  <c r="C5" i="16" s="1"/>
  <c r="C25" i="16"/>
  <c r="C24" i="16"/>
  <c r="C22" i="16"/>
  <c r="C21" i="16"/>
  <c r="C19" i="16"/>
  <c r="C18" i="16"/>
  <c r="C16" i="16"/>
  <c r="C15" i="16"/>
  <c r="C14" i="16"/>
  <c r="C12" i="16"/>
  <c r="C11" i="16"/>
  <c r="C9" i="16"/>
  <c r="C20" i="16"/>
  <c r="C17" i="16"/>
  <c r="C13" i="16"/>
  <c r="C10" i="16"/>
  <c r="C26" i="16" l="1"/>
</calcChain>
</file>

<file path=xl/sharedStrings.xml><?xml version="1.0" encoding="utf-8"?>
<sst xmlns="http://schemas.openxmlformats.org/spreadsheetml/2006/main" count="952" uniqueCount="214">
  <si>
    <t>U wordt uitgesloten van verdere deelname aan aanbestedingsprocedure indien u wijzigingen aanbrengt in Standaardformulier – Prijzenblad zoals het toevoegen van ‘rijen’, ‘kolommen’ en/of tabbladen, teksten aanpast (overschrijft) en/of zich niet houdt aan de invulinstructie (alleen geel gemarkeerde velden mogen worden ingevuld), tenzij anders beschreven staat. Bedragen zijn exclusief BTW en inclusief alle eventuele overige bijkomende kosten.</t>
  </si>
  <si>
    <t>Locatienummer</t>
  </si>
  <si>
    <t>Locatienaam</t>
  </si>
  <si>
    <t>Adres</t>
  </si>
  <si>
    <t>Type locatie</t>
  </si>
  <si>
    <t>HM00</t>
  </si>
  <si>
    <t>NOK Centrale netwerkinfrastructuur </t>
  </si>
  <si>
    <t>A</t>
  </si>
  <si>
    <t>HM01</t>
  </si>
  <si>
    <t>Wijk aan Zee</t>
  </si>
  <si>
    <t>Relweg 51, 1949 EC, Wijk aan Zee</t>
  </si>
  <si>
    <t>HM02</t>
  </si>
  <si>
    <t>De Velst</t>
  </si>
  <si>
    <t>De Velst 1, 1963 KL, Heemskerk</t>
  </si>
  <si>
    <t>B</t>
  </si>
  <si>
    <t>HM03</t>
  </si>
  <si>
    <t>De Alk</t>
  </si>
  <si>
    <t>Van Harenlaan 23, 1813 KE, Alkmaar</t>
  </si>
  <si>
    <t>HM04</t>
  </si>
  <si>
    <t>Het HCA</t>
  </si>
  <si>
    <t>Amstelstraat 5, 1823 EV, Alkmaar</t>
  </si>
  <si>
    <t>HM05</t>
  </si>
  <si>
    <t>REA/Arbeid</t>
  </si>
  <si>
    <t>Flevoweg 11, 2318 BZ , Leiden</t>
  </si>
  <si>
    <t>C</t>
  </si>
  <si>
    <t>HM06</t>
  </si>
  <si>
    <t>Babbels</t>
  </si>
  <si>
    <t>Dudockweg 69, 1703 DC, Heerhugowaard</t>
  </si>
  <si>
    <t>HM07</t>
  </si>
  <si>
    <t>REA College</t>
  </si>
  <si>
    <t>Amsterdamsevaart 268, 2032 EK, Haarlem</t>
  </si>
  <si>
    <t>HM08</t>
  </si>
  <si>
    <t>Amsterdam</t>
  </si>
  <si>
    <t>Baarsstraat 35 - 39, 1075 RV , Amsterdam</t>
  </si>
  <si>
    <t>HM09</t>
  </si>
  <si>
    <t>Krommenie</t>
  </si>
  <si>
    <t>Zuiderhoofdstraat 14, 1561 AL, Krommenie</t>
  </si>
  <si>
    <t>HM10</t>
  </si>
  <si>
    <t>Obdam</t>
  </si>
  <si>
    <t>Overweg 7, 1713 HX, Obdam</t>
  </si>
  <si>
    <t>D</t>
  </si>
  <si>
    <t>HM11</t>
  </si>
  <si>
    <t>De Ruimte</t>
  </si>
  <si>
    <t>Het Schild 2a, 1704 EK, Heerhugowaard</t>
  </si>
  <si>
    <t>HM12</t>
  </si>
  <si>
    <t>Klas op Wielen BO</t>
  </si>
  <si>
    <t>Kofschipstraat 12, 1826 CG, Alkmaar</t>
  </si>
  <si>
    <t>HM13</t>
  </si>
  <si>
    <t>Klas op Wielen VO</t>
  </si>
  <si>
    <t>Lorentzstraat 3, 1821 BR, Alkmaar</t>
  </si>
  <si>
    <t>HM17</t>
  </si>
  <si>
    <t>Alkmaar</t>
  </si>
  <si>
    <t>Frieseweg 13, 1823 CA Alkmaar</t>
  </si>
  <si>
    <t>HM18</t>
  </si>
  <si>
    <t>Heemstede (Praktijk Deen)</t>
  </si>
  <si>
    <t>Handelslaan 2a, 2102 CW, Heemstede</t>
  </si>
  <si>
    <t>HM19</t>
  </si>
  <si>
    <t>Heemskerk (Reva centre)</t>
  </si>
  <si>
    <t>Steenhouwerskwartier 29B, 1967 KD, Heemskerk</t>
  </si>
  <si>
    <t>HM20</t>
  </si>
  <si>
    <t>Amsterdam Zuid-Oost</t>
  </si>
  <si>
    <t>Hoptille 465-467, 1102 PJ Amsterdam</t>
  </si>
  <si>
    <t>HM21</t>
  </si>
  <si>
    <t>Hoorn, Leef!</t>
  </si>
  <si>
    <t>Nieuwe Steen 25b, 1625 HV, Hoorn</t>
  </si>
  <si>
    <t>HM22</t>
  </si>
  <si>
    <t>Heerhugowaard, Leef!</t>
  </si>
  <si>
    <t>Beukenlaan 23 unit 129A, 1701 DA, Heerhugowaard</t>
  </si>
  <si>
    <t>HM23</t>
  </si>
  <si>
    <t>Heerhugowaard, REA</t>
  </si>
  <si>
    <t>Stationsplein 75, 1703 WE, Heerhugowaard</t>
  </si>
  <si>
    <t>Kosten NOK centrale inkoopstructuur</t>
  </si>
  <si>
    <t>Instructie:</t>
  </si>
  <si>
    <t>U dient zelf eventuele extra regels, benodigd bij de kolom omtrent implementatiekosten, toe te voegen, enkel de gele cellen bewerken</t>
  </si>
  <si>
    <t>Implementatiekosten</t>
  </si>
  <si>
    <t>Benodigde services</t>
  </si>
  <si>
    <t>Aantal</t>
  </si>
  <si>
    <t>Stuksprijs per jaar</t>
  </si>
  <si>
    <t>Looptijd</t>
  </si>
  <si>
    <t>Totaal services</t>
  </si>
  <si>
    <t>Subtotaal services</t>
  </si>
  <si>
    <t>Overige kosten als onderdeel van de scope uitgesplitst</t>
  </si>
  <si>
    <t>Kosten</t>
  </si>
  <si>
    <t xml:space="preserve">Looptijd ROK </t>
  </si>
  <si>
    <t>Totale overige In scope kosten</t>
  </si>
  <si>
    <t>Beheer en onderhoudskosten per jaar</t>
  </si>
  <si>
    <t>Supportkosten per jaar</t>
  </si>
  <si>
    <t>Subtotaal overige In Scope kosten</t>
  </si>
  <si>
    <t>Eenmalige kosten</t>
  </si>
  <si>
    <t>Installatie en configuratie hard- en software op locatie</t>
  </si>
  <si>
    <t>Subotaal eenmalige kosten</t>
  </si>
  <si>
    <t>Kosten internetlijnen per jaar</t>
  </si>
  <si>
    <t>totaal kosten interlijn(en)</t>
  </si>
  <si>
    <t>lijn 1</t>
  </si>
  <si>
    <t>lijn 2</t>
  </si>
  <si>
    <t>Subtotaal Kosten interlijnen</t>
  </si>
  <si>
    <t>Totale inschrijfsom locatie HM00</t>
  </si>
  <si>
    <t xml:space="preserve">Kosten NOK Wijk aan Zee </t>
  </si>
  <si>
    <t>Benodigde hard- en software</t>
  </si>
  <si>
    <t>Stuksprijs</t>
  </si>
  <si>
    <t>Totaal hard- en software</t>
  </si>
  <si>
    <t>Voorbeeld Switch Y</t>
  </si>
  <si>
    <t>Voorbeeld Router Z</t>
  </si>
  <si>
    <t>Subtotaal hard- en software</t>
  </si>
  <si>
    <t>Optioneel meerprijs Wifi 7 (met 6Ghz band) i.p.v. Wifi 6E</t>
  </si>
  <si>
    <t>Afvoeren oude hardware eenmalig</t>
  </si>
  <si>
    <t>Totale inschrijfsom locatie HM01</t>
  </si>
  <si>
    <t xml:space="preserve">Kosten NOK De Velst </t>
  </si>
  <si>
    <t>Totale inschrijfsom locatie HM02</t>
  </si>
  <si>
    <t xml:space="preserve">Kosten NOK De Alk </t>
  </si>
  <si>
    <t>Totale inschrijfsom locatie HM03</t>
  </si>
  <si>
    <t xml:space="preserve">Kosten NOK Het HCA </t>
  </si>
  <si>
    <t>Totale inschrijfsom locatie HM04</t>
  </si>
  <si>
    <t xml:space="preserve">Kosten NOK REA/Arbeid </t>
  </si>
  <si>
    <t>Totale inschrijfsom locatie HM05</t>
  </si>
  <si>
    <t xml:space="preserve">Kosten NOK Babbels </t>
  </si>
  <si>
    <t>Totale inschrijfsom locatie HM06</t>
  </si>
  <si>
    <t xml:space="preserve">Kosten NOK REA College </t>
  </si>
  <si>
    <t>Totale inschrijfsom locatie HM07</t>
  </si>
  <si>
    <t xml:space="preserve">Kosten NOK locatie Amsterdam </t>
  </si>
  <si>
    <t>Totale inschrijfsom locatie HM08</t>
  </si>
  <si>
    <t xml:space="preserve">Kosten NOK Krommenie </t>
  </si>
  <si>
    <t>Totale inschrijfsom locatie HM09</t>
  </si>
  <si>
    <t>Kosten NOK Obdam</t>
  </si>
  <si>
    <t>Totale inschrijfsom locatie HM10</t>
  </si>
  <si>
    <t xml:space="preserve">Kosten NOK De Ruimte </t>
  </si>
  <si>
    <t>Totale inschrijfsom locatie HM11</t>
  </si>
  <si>
    <t xml:space="preserve">Kosten NOK Klas op Wielen BO </t>
  </si>
  <si>
    <t>Totale inschrijfsom locatie HM12</t>
  </si>
  <si>
    <t xml:space="preserve">Kosten NOK Klas op Wielen VO </t>
  </si>
  <si>
    <t>Totale inschrijfsom locatie Hm13</t>
  </si>
  <si>
    <t xml:space="preserve">Kosten NOK Alkmaar </t>
  </si>
  <si>
    <t>Totale inschrijfsom locatie HM17</t>
  </si>
  <si>
    <t>Kosten NOK Heemstede (praktijk Deen)</t>
  </si>
  <si>
    <t>Totale inschrijfsom locatie Hm18</t>
  </si>
  <si>
    <t>Kosten NOK Heemskerk (Reva centre)</t>
  </si>
  <si>
    <t>Totale inschrijfsom locatie HM19</t>
  </si>
  <si>
    <t>Kosten NOK Amsterdam Zuid-Oost</t>
  </si>
  <si>
    <t>Totale inschrijfsom locatie HM20</t>
  </si>
  <si>
    <t xml:space="preserve">Kosten NOK Hoorn, Leef! </t>
  </si>
  <si>
    <t>Totale inschrijfsom locatie HM21</t>
  </si>
  <si>
    <t xml:space="preserve">Kosten NOK Heerhugowaard, Leef! </t>
  </si>
  <si>
    <t>Totale inschrijfsom locatie Hm22</t>
  </si>
  <si>
    <t xml:space="preserve">Kosten NOK Heerhugowaard, REA </t>
  </si>
  <si>
    <t>Totale inschrijfsom locatie HM23</t>
  </si>
  <si>
    <t>Totale Inschrijfsom berekening per locatie</t>
  </si>
  <si>
    <t>Subtotaal NOK HM00</t>
  </si>
  <si>
    <t>Subtotaal NOK HM01</t>
  </si>
  <si>
    <t>Subtotaal NOK HM02</t>
  </si>
  <si>
    <t>Subtotaal NOK HM03</t>
  </si>
  <si>
    <t>Subtotaal NOK HM04</t>
  </si>
  <si>
    <t>Subtotaal NOK HM05</t>
  </si>
  <si>
    <t>Subtotaal NOK HM06</t>
  </si>
  <si>
    <t>Subtotaal NOK HM07</t>
  </si>
  <si>
    <t>Subtotaal NOK HM08</t>
  </si>
  <si>
    <t>Subtotaal NOK HM09</t>
  </si>
  <si>
    <t>Subtotaal NOK HM10</t>
  </si>
  <si>
    <t>Subtotaal NOK HM11</t>
  </si>
  <si>
    <t>Subtotaal NOK HM12</t>
  </si>
  <si>
    <t>Subtotaal NOK HM13</t>
  </si>
  <si>
    <t>Subtotaal NOK HM17</t>
  </si>
  <si>
    <t>Subtotaal NOK HM18</t>
  </si>
  <si>
    <t>Subtotaal NOK HM19</t>
  </si>
  <si>
    <t>Subtotaal NOK HM20</t>
  </si>
  <si>
    <t>Subtotaal NOK HM21</t>
  </si>
  <si>
    <t>Subtotaal NOK HM22</t>
  </si>
  <si>
    <t>Subtotaal NOK HM23</t>
  </si>
  <si>
    <t>Inschrijfsom</t>
  </si>
  <si>
    <t>Functie</t>
  </si>
  <si>
    <t>Uurtarieven</t>
  </si>
  <si>
    <t>Maximaal toegestane uurtarief</t>
  </si>
  <si>
    <t> </t>
  </si>
  <si>
    <t>Projectmanager</t>
  </si>
  <si>
    <t>Solution Architect</t>
  </si>
  <si>
    <t>Consultant</t>
  </si>
  <si>
    <t>Engineer</t>
  </si>
  <si>
    <t>Installatie winkels (Centric)</t>
  </si>
  <si>
    <t>voorrijden per winkel/station</t>
  </si>
  <si>
    <t>installatie kosten per kassa</t>
  </si>
  <si>
    <t>281 Retail</t>
  </si>
  <si>
    <t>39 F&amp;S</t>
  </si>
  <si>
    <t>project kosten</t>
  </si>
  <si>
    <t>Junior (dagtarief)</t>
  </si>
  <si>
    <t>Junior (nachttarief)</t>
  </si>
  <si>
    <t>Junior (avondtarief)</t>
  </si>
  <si>
    <t>Junior (weekendtarief)</t>
  </si>
  <si>
    <t>Medior (dagtarief)</t>
  </si>
  <si>
    <t>Medior (avondtarief)</t>
  </si>
  <si>
    <t>Medior (nachttarief)</t>
  </si>
  <si>
    <t>Medior(weekendtarief)</t>
  </si>
  <si>
    <t>Senior (dagtarief)</t>
  </si>
  <si>
    <t>Senior (avondtarief)</t>
  </si>
  <si>
    <t>Senior (nachttarief)</t>
  </si>
  <si>
    <t>Senior (weekendtarief)</t>
  </si>
  <si>
    <t>Overige kosten</t>
  </si>
  <si>
    <t>Totale kosten</t>
  </si>
  <si>
    <t>Subtotaal overige kosten</t>
  </si>
  <si>
    <t>Type accespoints</t>
  </si>
  <si>
    <t>Subtotaal accespoints</t>
  </si>
  <si>
    <t>Totale kosten accespoints</t>
  </si>
  <si>
    <t>Junior (dagtarief) (Ma tm Vrij 8:00 uur - 18:00 uur)</t>
  </si>
  <si>
    <t xml:space="preserve">Uurtarieven </t>
  </si>
  <si>
    <t>Junior (nachttarief) (ma tm Vrij 23:00 uur - 08:00 uur)</t>
  </si>
  <si>
    <t>Junior (weekendtarief) (Vrij 23:00 uur - tot Ma 08:00 uur)</t>
  </si>
  <si>
    <t>Junior (avondtarief) (Ma tm Vrij 18:00 uur - 23:00 uur)</t>
  </si>
  <si>
    <t>Medior (dagtarief) (Ma tm Vrij 8:00 uur - 18:00 uur)</t>
  </si>
  <si>
    <t>Senior (dagtarief) (Ma tm Vrij 8:00 uur - 18:00 uur)</t>
  </si>
  <si>
    <t>Medior (avondtarief) (Ma tm Vrij 18:00 uur - 23:00 uur)</t>
  </si>
  <si>
    <t>Senior (avondtarief) (Ma tm Vrij 18:00 uur - 23:00 uur)</t>
  </si>
  <si>
    <t>Medior (nachttarief) (ma tm Vrij 23:00 uur - 08:00 uur)</t>
  </si>
  <si>
    <t>Senior (nachttarief) (ma tm Vrij 23:00 uur - 08:00 uur)</t>
  </si>
  <si>
    <t>Medior(weekendtarief) (Vrij 23:00 uur - tot Ma 08:00 uur)</t>
  </si>
  <si>
    <t>Senior (weekendtarief) (Vrij 23:00 uur - tot Ma 08:00 uur)</t>
  </si>
  <si>
    <t>optioneel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</si>
</sst>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_ [$€-2]\ * #,##0.00_ ;_ [$€-2]\ * \-#,##0.00_ ;_ [$€-2]\ * &quot;-&quot;??_ ;_ @_ 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color rgb="FF000000"/>
      <name val="Arial"/>
      <charset val="1"/>
    </font>
    <font>
      <b/>
      <sz val="10"/>
      <color rgb="FF000000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8" fontId="0" fillId="0" borderId="0" xfId="0" applyNumberFormat="1"/>
    <xf numFmtId="8" fontId="2" fillId="0" borderId="0" xfId="0" applyNumberFormat="1" applyFont="1"/>
    <xf numFmtId="0" fontId="0" fillId="0" borderId="0" xfId="0" applyAlignment="1">
      <alignment wrapText="1"/>
    </xf>
    <xf numFmtId="0" fontId="0" fillId="0" borderId="1" xfId="0" applyBorder="1"/>
    <xf numFmtId="0" fontId="0" fillId="2" borderId="1" xfId="0" applyFill="1" applyBorder="1"/>
    <xf numFmtId="0" fontId="1" fillId="0" borderId="0" xfId="0" applyFont="1"/>
    <xf numFmtId="0" fontId="1" fillId="0" borderId="1" xfId="0" applyFont="1" applyBorder="1"/>
    <xf numFmtId="44" fontId="0" fillId="0" borderId="1" xfId="1" applyFont="1" applyBorder="1"/>
    <xf numFmtId="164" fontId="0" fillId="0" borderId="1" xfId="0" applyNumberFormat="1" applyBorder="1"/>
    <xf numFmtId="44" fontId="0" fillId="2" borderId="1" xfId="1" applyFont="1" applyFill="1" applyBorder="1"/>
    <xf numFmtId="164" fontId="0" fillId="0" borderId="0" xfId="0" applyNumberFormat="1"/>
    <xf numFmtId="0" fontId="0" fillId="0" borderId="10" xfId="0" applyBorder="1"/>
    <xf numFmtId="0" fontId="5" fillId="0" borderId="1" xfId="0" applyFont="1" applyBorder="1"/>
    <xf numFmtId="44" fontId="0" fillId="3" borderId="0" xfId="1" applyFont="1" applyFill="1"/>
    <xf numFmtId="44" fontId="0" fillId="3" borderId="0" xfId="0" applyNumberFormat="1" applyFill="1"/>
    <xf numFmtId="0" fontId="0" fillId="2" borderId="11" xfId="0" applyFill="1" applyBorder="1"/>
    <xf numFmtId="0" fontId="0" fillId="0" borderId="11" xfId="0" applyBorder="1"/>
    <xf numFmtId="44" fontId="0" fillId="4" borderId="0" xfId="0" applyNumberFormat="1" applyFill="1"/>
    <xf numFmtId="0" fontId="1" fillId="0" borderId="11" xfId="0" applyFont="1" applyBorder="1"/>
    <xf numFmtId="165" fontId="0" fillId="0" borderId="11" xfId="0" applyNumberFormat="1" applyBorder="1"/>
    <xf numFmtId="165" fontId="0" fillId="3" borderId="0" xfId="0" applyNumberFormat="1" applyFill="1"/>
    <xf numFmtId="164" fontId="0" fillId="5" borderId="0" xfId="0" applyNumberFormat="1" applyFill="1"/>
    <xf numFmtId="164" fontId="0" fillId="3" borderId="0" xfId="0" applyNumberFormat="1" applyFill="1"/>
    <xf numFmtId="0" fontId="8" fillId="0" borderId="12" xfId="0" applyFont="1" applyBorder="1"/>
    <xf numFmtId="0" fontId="8" fillId="0" borderId="15" xfId="0" applyFont="1" applyBorder="1"/>
    <xf numFmtId="0" fontId="9" fillId="0" borderId="12" xfId="0" applyFont="1" applyBorder="1"/>
    <xf numFmtId="0" fontId="9" fillId="6" borderId="15" xfId="0" applyFont="1" applyFill="1" applyBorder="1"/>
    <xf numFmtId="6" fontId="9" fillId="0" borderId="15" xfId="0" applyNumberFormat="1" applyFont="1" applyBorder="1"/>
    <xf numFmtId="0" fontId="0" fillId="0" borderId="10" xfId="0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7" fillId="0" borderId="16" xfId="0" applyFont="1" applyBorder="1" applyAlignment="1">
      <alignment wrapText="1" readingOrder="1"/>
    </xf>
    <xf numFmtId="0" fontId="0" fillId="0" borderId="17" xfId="0" applyBorder="1"/>
    <xf numFmtId="0" fontId="6" fillId="0" borderId="17" xfId="0" applyFont="1" applyBorder="1" applyAlignment="1">
      <alignment wrapText="1" readingOrder="1"/>
    </xf>
    <xf numFmtId="0" fontId="0" fillId="0" borderId="11" xfId="0" applyBorder="1" applyAlignment="1">
      <alignment horizontal="center"/>
    </xf>
    <xf numFmtId="0" fontId="8" fillId="0" borderId="14" xfId="0" applyFont="1" applyBorder="1"/>
    <xf numFmtId="6" fontId="9" fillId="7" borderId="15" xfId="0" applyNumberFormat="1" applyFont="1" applyFill="1" applyBorder="1"/>
    <xf numFmtId="0" fontId="8" fillId="0" borderId="18" xfId="0" applyFont="1" applyBorder="1"/>
    <xf numFmtId="0" fontId="9" fillId="6" borderId="18" xfId="0" applyFont="1" applyFill="1" applyBorder="1"/>
    <xf numFmtId="0" fontId="8" fillId="0" borderId="0" xfId="0" applyFont="1"/>
    <xf numFmtId="0" fontId="9" fillId="0" borderId="0" xfId="0" applyFont="1"/>
    <xf numFmtId="44" fontId="1" fillId="0" borderId="1" xfId="0" applyNumberFormat="1" applyFont="1" applyBorder="1"/>
    <xf numFmtId="44" fontId="1" fillId="3" borderId="0" xfId="0" applyNumberFormat="1" applyFont="1" applyFill="1"/>
    <xf numFmtId="44" fontId="0" fillId="0" borderId="0" xfId="1" applyFont="1" applyFill="1" applyBorder="1"/>
    <xf numFmtId="0" fontId="0" fillId="0" borderId="1" xfId="0" applyBorder="1" applyAlignment="1">
      <alignment horizontal="left"/>
    </xf>
    <xf numFmtId="0" fontId="1" fillId="0" borderId="19" xfId="0" applyFont="1" applyBorder="1"/>
    <xf numFmtId="0" fontId="8" fillId="0" borderId="1" xfId="0" applyFont="1" applyBorder="1" applyAlignment="1">
      <alignment horizontal="center"/>
    </xf>
    <xf numFmtId="0" fontId="0" fillId="8" borderId="1" xfId="0" applyFill="1" applyBorder="1" applyAlignment="1">
      <alignment horizontal="left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14" xfId="0" applyFont="1" applyBorder="1"/>
    <xf numFmtId="0" fontId="8" fillId="0" borderId="13" xfId="0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434853</xdr:colOff>
      <xdr:row>22</xdr:row>
      <xdr:rowOff>349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7542248-0E4E-ED04-1DAA-67A61C125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21253" cy="40237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419612</xdr:colOff>
      <xdr:row>50</xdr:row>
      <xdr:rowOff>107117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4242538-50FD-F629-2084-39C4CDA65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06240"/>
          <a:ext cx="5906012" cy="50448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9</xdr:col>
      <xdr:colOff>533922</xdr:colOff>
      <xdr:row>79</xdr:row>
      <xdr:rowOff>145220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0B4DBE2-9FAE-DA8B-510B-D55FE4142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09760"/>
          <a:ext cx="6020322" cy="5082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6A0FA-D586-4F81-8163-107224B5C6D0}">
  <sheetPr>
    <tabColor rgb="FF92D050"/>
  </sheetPr>
  <dimension ref="B3:H7"/>
  <sheetViews>
    <sheetView workbookViewId="0">
      <selection activeCell="J21" sqref="J21"/>
    </sheetView>
  </sheetViews>
  <sheetFormatPr defaultRowHeight="15" x14ac:dyDescent="0.25"/>
  <sheetData>
    <row r="3" spans="2:8" ht="15.75" thickBot="1" x14ac:dyDescent="0.3"/>
    <row r="4" spans="2:8" x14ac:dyDescent="0.25">
      <c r="B4" s="51" t="s">
        <v>0</v>
      </c>
      <c r="C4" s="52"/>
      <c r="D4" s="52"/>
      <c r="E4" s="52"/>
      <c r="F4" s="52"/>
      <c r="G4" s="52"/>
      <c r="H4" s="53"/>
    </row>
    <row r="5" spans="2:8" x14ac:dyDescent="0.25">
      <c r="B5" s="54"/>
      <c r="C5" s="55"/>
      <c r="D5" s="55"/>
      <c r="E5" s="55"/>
      <c r="F5" s="55"/>
      <c r="G5" s="55"/>
      <c r="H5" s="56"/>
    </row>
    <row r="6" spans="2:8" x14ac:dyDescent="0.25">
      <c r="B6" s="54"/>
      <c r="C6" s="55"/>
      <c r="D6" s="55"/>
      <c r="E6" s="55"/>
      <c r="F6" s="55"/>
      <c r="G6" s="55"/>
      <c r="H6" s="56"/>
    </row>
    <row r="7" spans="2:8" ht="63" customHeight="1" thickBot="1" x14ac:dyDescent="0.3">
      <c r="B7" s="57"/>
      <c r="C7" s="58"/>
      <c r="D7" s="58"/>
      <c r="E7" s="58"/>
      <c r="F7" s="58"/>
      <c r="G7" s="58"/>
      <c r="H7" s="59"/>
    </row>
  </sheetData>
  <mergeCells count="1">
    <mergeCell ref="B4:H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ADA7-F66D-4495-B968-CE78323CE0D2}">
  <sheetPr>
    <tabColor rgb="FF92D050"/>
  </sheetPr>
  <dimension ref="B3:F53"/>
  <sheetViews>
    <sheetView topLeftCell="A14"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117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47">
        <v>4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309C-CC9C-42A6-A506-B10D200F472E}">
  <sheetPr>
    <tabColor rgb="FF92D050"/>
  </sheetPr>
  <dimension ref="B3:F53"/>
  <sheetViews>
    <sheetView topLeftCell="A6"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119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47">
        <v>5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061A0-FAD7-4685-8A4B-6D7534FA7181}">
  <sheetPr>
    <tabColor rgb="FF92D050"/>
  </sheetPr>
  <dimension ref="B3:F53"/>
  <sheetViews>
    <sheetView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121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47">
        <v>9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122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D30E-3390-43C7-AD00-FE0F3F950D2C}">
  <sheetPr>
    <tabColor rgb="FF92D050"/>
  </sheetPr>
  <dimension ref="B3:F53"/>
  <sheetViews>
    <sheetView topLeftCell="A23" workbookViewId="0">
      <selection activeCell="C49" sqref="C49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123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47">
        <v>2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5082D-FA1F-4855-9357-0E2EF34DA3F9}">
  <sheetPr>
    <tabColor rgb="FF92D050"/>
  </sheetPr>
  <dimension ref="B3:F54"/>
  <sheetViews>
    <sheetView topLeftCell="A14"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125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B46" s="19" t="s">
        <v>94</v>
      </c>
      <c r="C46" s="19"/>
      <c r="D46" s="20">
        <v>7</v>
      </c>
      <c r="E46" s="23">
        <f>C46*D46</f>
        <v>0</v>
      </c>
    </row>
    <row r="47" spans="2:6" x14ac:dyDescent="0.25">
      <c r="E47" s="24">
        <f>SUM($E$45:$E$46)</f>
        <v>0</v>
      </c>
      <c r="F47" s="9" t="s">
        <v>95</v>
      </c>
    </row>
    <row r="49" spans="2:6" x14ac:dyDescent="0.25">
      <c r="B49" s="10" t="s">
        <v>197</v>
      </c>
      <c r="C49" s="10" t="s">
        <v>82</v>
      </c>
      <c r="D49" s="10" t="s">
        <v>76</v>
      </c>
      <c r="E49" s="48" t="s">
        <v>199</v>
      </c>
    </row>
    <row r="50" spans="2:6" x14ac:dyDescent="0.25">
      <c r="B50" s="8"/>
      <c r="C50" s="13"/>
      <c r="D50" s="47">
        <v>70</v>
      </c>
      <c r="E50" s="18">
        <f>C50*D50</f>
        <v>0</v>
      </c>
      <c r="F50" s="9" t="s">
        <v>198</v>
      </c>
    </row>
    <row r="54" spans="2:6" x14ac:dyDescent="0.25">
      <c r="E54" s="25">
        <f>$E$32+$E$38+$C$42+$E$47+$E$50</f>
        <v>0</v>
      </c>
      <c r="F54" s="9" t="s">
        <v>126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1D129-2F7E-42FD-A0EC-BFF52D97DBBB}">
  <sheetPr>
    <tabColor rgb="FF92D050"/>
  </sheetPr>
  <dimension ref="B3:F53"/>
  <sheetViews>
    <sheetView topLeftCell="A4"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127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47">
        <v>2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9A8AB-0C61-4636-8B5D-0D4596C5C4CD}">
  <sheetPr>
    <tabColor rgb="FF92D050"/>
  </sheetPr>
  <dimension ref="B3:F52"/>
  <sheetViews>
    <sheetView topLeftCell="A17"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129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47">
        <v>7</v>
      </c>
      <c r="E49" s="18">
        <f>C49*D49</f>
        <v>0</v>
      </c>
      <c r="F49" s="9" t="s">
        <v>198</v>
      </c>
    </row>
    <row r="52" spans="2:6" x14ac:dyDescent="0.25">
      <c r="E52" s="25">
        <f>$E$32+$E$38+$C$42+$E$46+$E$49</f>
        <v>0</v>
      </c>
      <c r="F52" s="9" t="s">
        <v>130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3713-5279-47EF-A94B-5FB07B913B6C}">
  <sheetPr>
    <tabColor rgb="FF92D050"/>
  </sheetPr>
  <dimension ref="B3:F53"/>
  <sheetViews>
    <sheetView topLeftCell="A17"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131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47">
        <v>2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132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B5EA-0D96-4A90-8AE2-3572FE5A9099}">
  <sheetPr>
    <tabColor rgb="FF92D050"/>
  </sheetPr>
  <dimension ref="B3:F53"/>
  <sheetViews>
    <sheetView topLeftCell="A8"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133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50">
        <v>2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CACD4-43AE-4103-B947-36CA955A7B38}">
  <sheetPr>
    <tabColor rgb="FF92D050"/>
  </sheetPr>
  <dimension ref="B3:F53"/>
  <sheetViews>
    <sheetView topLeftCell="A8"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135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50">
        <v>2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44F0D-0A44-4F95-8343-A4464D153226}">
  <dimension ref="A2:D23"/>
  <sheetViews>
    <sheetView workbookViewId="0">
      <selection activeCell="C28" sqref="C28"/>
    </sheetView>
  </sheetViews>
  <sheetFormatPr defaultRowHeight="15" x14ac:dyDescent="0.25"/>
  <cols>
    <col min="1" max="1" width="14.85546875" bestFit="1" customWidth="1"/>
    <col min="2" max="2" width="24.28515625" bestFit="1" customWidth="1"/>
    <col min="3" max="3" width="38.7109375" bestFit="1" customWidth="1"/>
    <col min="4" max="4" width="25.28515625" bestFit="1" customWidth="1"/>
  </cols>
  <sheetData>
    <row r="2" spans="1:4" x14ac:dyDescent="0.25">
      <c r="A2" s="22" t="s">
        <v>1</v>
      </c>
      <c r="B2" s="22" t="s">
        <v>2</v>
      </c>
      <c r="C2" s="22" t="s">
        <v>3</v>
      </c>
      <c r="D2" s="34" t="s">
        <v>4</v>
      </c>
    </row>
    <row r="3" spans="1:4" ht="26.25" x14ac:dyDescent="0.25">
      <c r="A3" s="35" t="s">
        <v>5</v>
      </c>
      <c r="B3" s="36" t="s">
        <v>6</v>
      </c>
      <c r="C3" s="35"/>
      <c r="D3" s="37" t="s">
        <v>7</v>
      </c>
    </row>
    <row r="4" spans="1:4" x14ac:dyDescent="0.25">
      <c r="A4" s="7" t="s">
        <v>8</v>
      </c>
      <c r="B4" s="7" t="s">
        <v>9</v>
      </c>
      <c r="C4" s="7" t="s">
        <v>10</v>
      </c>
      <c r="D4" s="32" t="s">
        <v>7</v>
      </c>
    </row>
    <row r="5" spans="1:4" x14ac:dyDescent="0.25">
      <c r="A5" s="7" t="s">
        <v>11</v>
      </c>
      <c r="B5" s="7" t="s">
        <v>12</v>
      </c>
      <c r="C5" s="7" t="s">
        <v>13</v>
      </c>
      <c r="D5" s="32" t="s">
        <v>14</v>
      </c>
    </row>
    <row r="6" spans="1:4" x14ac:dyDescent="0.25">
      <c r="A6" s="7" t="s">
        <v>15</v>
      </c>
      <c r="B6" s="7" t="s">
        <v>16</v>
      </c>
      <c r="C6" s="7" t="s">
        <v>17</v>
      </c>
      <c r="D6" s="32" t="s">
        <v>14</v>
      </c>
    </row>
    <row r="7" spans="1:4" x14ac:dyDescent="0.25">
      <c r="A7" s="7" t="s">
        <v>18</v>
      </c>
      <c r="B7" s="7" t="s">
        <v>19</v>
      </c>
      <c r="C7" s="7" t="s">
        <v>20</v>
      </c>
      <c r="D7" s="32" t="s">
        <v>14</v>
      </c>
    </row>
    <row r="8" spans="1:4" x14ac:dyDescent="0.25">
      <c r="A8" s="7" t="s">
        <v>21</v>
      </c>
      <c r="B8" s="7" t="s">
        <v>22</v>
      </c>
      <c r="C8" s="7" t="s">
        <v>23</v>
      </c>
      <c r="D8" s="32" t="s">
        <v>24</v>
      </c>
    </row>
    <row r="9" spans="1:4" x14ac:dyDescent="0.25">
      <c r="A9" s="7" t="s">
        <v>25</v>
      </c>
      <c r="B9" s="7" t="s">
        <v>26</v>
      </c>
      <c r="C9" s="7" t="s">
        <v>27</v>
      </c>
      <c r="D9" s="32" t="s">
        <v>24</v>
      </c>
    </row>
    <row r="10" spans="1:4" x14ac:dyDescent="0.25">
      <c r="A10" s="7" t="s">
        <v>28</v>
      </c>
      <c r="B10" s="7" t="s">
        <v>29</v>
      </c>
      <c r="C10" s="7" t="s">
        <v>30</v>
      </c>
      <c r="D10" s="32" t="s">
        <v>24</v>
      </c>
    </row>
    <row r="11" spans="1:4" x14ac:dyDescent="0.25">
      <c r="A11" s="7" t="s">
        <v>31</v>
      </c>
      <c r="B11" s="7" t="s">
        <v>32</v>
      </c>
      <c r="C11" s="7" t="s">
        <v>33</v>
      </c>
      <c r="D11" s="32" t="s">
        <v>24</v>
      </c>
    </row>
    <row r="12" spans="1:4" x14ac:dyDescent="0.25">
      <c r="A12" s="7" t="s">
        <v>34</v>
      </c>
      <c r="B12" s="7" t="s">
        <v>35</v>
      </c>
      <c r="C12" s="7" t="s">
        <v>36</v>
      </c>
      <c r="D12" s="32" t="s">
        <v>24</v>
      </c>
    </row>
    <row r="13" spans="1:4" x14ac:dyDescent="0.25">
      <c r="A13" s="7" t="s">
        <v>37</v>
      </c>
      <c r="B13" s="7" t="s">
        <v>38</v>
      </c>
      <c r="C13" s="7" t="s">
        <v>39</v>
      </c>
      <c r="D13" s="32" t="s">
        <v>40</v>
      </c>
    </row>
    <row r="14" spans="1:4" x14ac:dyDescent="0.25">
      <c r="A14" s="7" t="s">
        <v>41</v>
      </c>
      <c r="B14" s="7" t="s">
        <v>42</v>
      </c>
      <c r="C14" s="7" t="s">
        <v>43</v>
      </c>
      <c r="D14" s="32" t="s">
        <v>14</v>
      </c>
    </row>
    <row r="15" spans="1:4" x14ac:dyDescent="0.25">
      <c r="A15" s="7" t="s">
        <v>44</v>
      </c>
      <c r="B15" s="7" t="s">
        <v>45</v>
      </c>
      <c r="C15" s="7" t="s">
        <v>46</v>
      </c>
      <c r="D15" s="32" t="s">
        <v>24</v>
      </c>
    </row>
    <row r="16" spans="1:4" x14ac:dyDescent="0.25">
      <c r="A16" s="7" t="s">
        <v>47</v>
      </c>
      <c r="B16" s="7" t="s">
        <v>48</v>
      </c>
      <c r="C16" s="7" t="s">
        <v>49</v>
      </c>
      <c r="D16" s="33" t="s">
        <v>24</v>
      </c>
    </row>
    <row r="17" spans="1:4" x14ac:dyDescent="0.25">
      <c r="A17" s="7" t="s">
        <v>50</v>
      </c>
      <c r="B17" s="7" t="s">
        <v>51</v>
      </c>
      <c r="C17" s="7" t="s">
        <v>52</v>
      </c>
      <c r="D17" s="32" t="s">
        <v>40</v>
      </c>
    </row>
    <row r="18" spans="1:4" x14ac:dyDescent="0.25">
      <c r="A18" s="7" t="s">
        <v>53</v>
      </c>
      <c r="B18" s="7" t="s">
        <v>54</v>
      </c>
      <c r="C18" s="7" t="s">
        <v>55</v>
      </c>
      <c r="D18" s="32" t="s">
        <v>40</v>
      </c>
    </row>
    <row r="19" spans="1:4" x14ac:dyDescent="0.25">
      <c r="A19" s="7" t="s">
        <v>56</v>
      </c>
      <c r="B19" s="7" t="s">
        <v>57</v>
      </c>
      <c r="C19" s="7" t="s">
        <v>58</v>
      </c>
      <c r="D19" s="32" t="s">
        <v>40</v>
      </c>
    </row>
    <row r="20" spans="1:4" x14ac:dyDescent="0.25">
      <c r="A20" s="7" t="s">
        <v>59</v>
      </c>
      <c r="B20" s="7" t="s">
        <v>60</v>
      </c>
      <c r="C20" s="7" t="s">
        <v>61</v>
      </c>
      <c r="D20" s="32" t="s">
        <v>24</v>
      </c>
    </row>
    <row r="21" spans="1:4" x14ac:dyDescent="0.25">
      <c r="A21" s="7" t="s">
        <v>62</v>
      </c>
      <c r="B21" s="7" t="s">
        <v>63</v>
      </c>
      <c r="C21" s="7" t="s">
        <v>64</v>
      </c>
      <c r="D21" s="33" t="s">
        <v>40</v>
      </c>
    </row>
    <row r="22" spans="1:4" x14ac:dyDescent="0.25">
      <c r="A22" s="7" t="s">
        <v>65</v>
      </c>
      <c r="B22" s="7" t="s">
        <v>66</v>
      </c>
      <c r="C22" s="7" t="s">
        <v>67</v>
      </c>
      <c r="D22" s="33" t="s">
        <v>40</v>
      </c>
    </row>
    <row r="23" spans="1:4" x14ac:dyDescent="0.25">
      <c r="A23" s="7" t="s">
        <v>68</v>
      </c>
      <c r="B23" s="7" t="s">
        <v>69</v>
      </c>
      <c r="C23" s="7" t="s">
        <v>70</v>
      </c>
      <c r="D23" s="32" t="s">
        <v>24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F023-C356-49B6-A913-BC7712C0F839}">
  <sheetPr>
    <tabColor rgb="FF92D050"/>
  </sheetPr>
  <dimension ref="B3:F52"/>
  <sheetViews>
    <sheetView tabSelected="1" topLeftCell="A8" workbookViewId="0">
      <selection activeCell="E39" sqref="E39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137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50">
        <v>2</v>
      </c>
      <c r="E49" s="18">
        <f>C49*D49</f>
        <v>0</v>
      </c>
      <c r="F49" s="9" t="s">
        <v>198</v>
      </c>
    </row>
    <row r="52" spans="2:6" x14ac:dyDescent="0.25">
      <c r="E52" s="25">
        <f>$E$32+$E$38+$C$42+$E$46+$E$49</f>
        <v>0</v>
      </c>
      <c r="F52" s="9" t="s">
        <v>138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65D2E-7A74-4241-9A7E-0C79E57C1008}">
  <sheetPr>
    <tabColor rgb="FF92D050"/>
  </sheetPr>
  <dimension ref="B3:F52"/>
  <sheetViews>
    <sheetView topLeftCell="A14" workbookViewId="0">
      <selection activeCell="E39" sqref="E39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139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50">
        <v>2</v>
      </c>
      <c r="E49" s="18">
        <f>C49*D49</f>
        <v>0</v>
      </c>
      <c r="F49" s="9" t="s">
        <v>198</v>
      </c>
    </row>
    <row r="52" spans="2:6" x14ac:dyDescent="0.25">
      <c r="E52" s="25">
        <f>$E$32+$E$38+$C$42+$E$46+$E$49</f>
        <v>0</v>
      </c>
      <c r="F52" s="9" t="s">
        <v>140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6855-A138-4158-BB80-4A709BDEF8E3}">
  <sheetPr>
    <tabColor rgb="FF92D050"/>
  </sheetPr>
  <dimension ref="B3:F52"/>
  <sheetViews>
    <sheetView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141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9" spans="2:6" x14ac:dyDescent="0.25">
      <c r="B49" s="10" t="s">
        <v>197</v>
      </c>
      <c r="C49" s="10" t="s">
        <v>82</v>
      </c>
      <c r="D49" s="10" t="s">
        <v>76</v>
      </c>
      <c r="E49" s="48" t="s">
        <v>199</v>
      </c>
    </row>
    <row r="50" spans="2:6" x14ac:dyDescent="0.25">
      <c r="B50" s="8"/>
      <c r="C50" s="13"/>
      <c r="D50" s="50">
        <v>2</v>
      </c>
      <c r="E50" s="18">
        <f>C50*D50</f>
        <v>0</v>
      </c>
      <c r="F50" s="9" t="s">
        <v>198</v>
      </c>
    </row>
    <row r="52" spans="2:6" x14ac:dyDescent="0.25">
      <c r="E52" s="25">
        <f>$E$32+$E$38+$C$42+$E$46+$E$50</f>
        <v>0</v>
      </c>
      <c r="F52" s="9" t="s">
        <v>142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CA66C-E635-4D7F-A6B9-F151DC5995D2}">
  <sheetPr>
    <tabColor rgb="FF92D050"/>
  </sheetPr>
  <dimension ref="B3:F52"/>
  <sheetViews>
    <sheetView workbookViewId="0">
      <selection activeCell="D18" sqref="D18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143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50">
        <v>2</v>
      </c>
      <c r="E49" s="18">
        <f>C49*D49</f>
        <v>0</v>
      </c>
      <c r="F49" s="9" t="s">
        <v>198</v>
      </c>
    </row>
    <row r="52" spans="2:6" x14ac:dyDescent="0.25">
      <c r="E52" s="25">
        <f>$E$32+$E$38+$C$42+$E$46+$E$49</f>
        <v>0</v>
      </c>
      <c r="F52" s="9" t="s">
        <v>144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CD91E-E478-47A9-AAF5-59BC5EDF8DE0}">
  <sheetPr>
    <tabColor rgb="FF92D050"/>
  </sheetPr>
  <dimension ref="B3:C26"/>
  <sheetViews>
    <sheetView workbookViewId="0">
      <selection activeCell="G21" sqref="G21"/>
    </sheetView>
  </sheetViews>
  <sheetFormatPr defaultRowHeight="15" x14ac:dyDescent="0.25"/>
  <cols>
    <col min="2" max="2" width="28.42578125" customWidth="1"/>
    <col min="3" max="3" width="17.28515625" customWidth="1"/>
  </cols>
  <sheetData>
    <row r="3" spans="2:3" x14ac:dyDescent="0.25">
      <c r="B3" s="10" t="s">
        <v>145</v>
      </c>
      <c r="C3" s="10"/>
    </row>
    <row r="4" spans="2:3" x14ac:dyDescent="0.25">
      <c r="B4" s="7"/>
      <c r="C4" s="7"/>
    </row>
    <row r="5" spans="2:3" x14ac:dyDescent="0.25">
      <c r="B5" s="7" t="s">
        <v>146</v>
      </c>
      <c r="C5" s="11">
        <f>'NOK HM00'!$F$58</f>
        <v>0</v>
      </c>
    </row>
    <row r="6" spans="2:3" x14ac:dyDescent="0.25">
      <c r="B6" s="7" t="s">
        <v>147</v>
      </c>
      <c r="C6" s="11">
        <f>'NOK HM01'!$E$53</f>
        <v>0</v>
      </c>
    </row>
    <row r="7" spans="2:3" x14ac:dyDescent="0.25">
      <c r="B7" s="7" t="s">
        <v>148</v>
      </c>
      <c r="C7" s="11">
        <f>'NOK HM02'!$E$53</f>
        <v>0</v>
      </c>
    </row>
    <row r="8" spans="2:3" x14ac:dyDescent="0.25">
      <c r="B8" s="7" t="s">
        <v>149</v>
      </c>
      <c r="C8" s="11">
        <f>'NOK HM03'!$E$54</f>
        <v>0</v>
      </c>
    </row>
    <row r="9" spans="2:3" x14ac:dyDescent="0.25">
      <c r="B9" s="7" t="s">
        <v>150</v>
      </c>
      <c r="C9" s="11">
        <f>'NOK HM04'!$E$54</f>
        <v>0</v>
      </c>
    </row>
    <row r="10" spans="2:3" x14ac:dyDescent="0.25">
      <c r="B10" s="7" t="s">
        <v>151</v>
      </c>
      <c r="C10" s="11">
        <f>'NOK HM05'!$E$53</f>
        <v>0</v>
      </c>
    </row>
    <row r="11" spans="2:3" x14ac:dyDescent="0.25">
      <c r="B11" s="7" t="s">
        <v>152</v>
      </c>
      <c r="C11" s="11">
        <f>'NOK HM06'!$E$53</f>
        <v>0</v>
      </c>
    </row>
    <row r="12" spans="2:3" x14ac:dyDescent="0.25">
      <c r="B12" s="7" t="s">
        <v>153</v>
      </c>
      <c r="C12" s="11">
        <f>'NOK HM07'!$E$53</f>
        <v>0</v>
      </c>
    </row>
    <row r="13" spans="2:3" x14ac:dyDescent="0.25">
      <c r="B13" s="7" t="s">
        <v>154</v>
      </c>
      <c r="C13" s="11">
        <f>'NOK HM08'!$E$53</f>
        <v>0</v>
      </c>
    </row>
    <row r="14" spans="2:3" x14ac:dyDescent="0.25">
      <c r="B14" s="7" t="s">
        <v>155</v>
      </c>
      <c r="C14" s="11">
        <f>'NOK HM09'!$E$53</f>
        <v>0</v>
      </c>
    </row>
    <row r="15" spans="2:3" x14ac:dyDescent="0.25">
      <c r="B15" s="7" t="s">
        <v>156</v>
      </c>
      <c r="C15" s="11">
        <f>'NOK HM10'!$E$53</f>
        <v>0</v>
      </c>
    </row>
    <row r="16" spans="2:3" x14ac:dyDescent="0.25">
      <c r="B16" s="7" t="s">
        <v>157</v>
      </c>
      <c r="C16" s="11">
        <f>'NOK HM11'!$E$54</f>
        <v>0</v>
      </c>
    </row>
    <row r="17" spans="2:3" x14ac:dyDescent="0.25">
      <c r="B17" s="7" t="s">
        <v>158</v>
      </c>
      <c r="C17" s="11">
        <f>'NOK HM12'!$E$53</f>
        <v>0</v>
      </c>
    </row>
    <row r="18" spans="2:3" x14ac:dyDescent="0.25">
      <c r="B18" s="7" t="s">
        <v>159</v>
      </c>
      <c r="C18" s="11">
        <f>'NOK HM13'!$E$52</f>
        <v>0</v>
      </c>
    </row>
    <row r="19" spans="2:3" x14ac:dyDescent="0.25">
      <c r="B19" s="7" t="s">
        <v>160</v>
      </c>
      <c r="C19" s="11">
        <f>'NOK HM17'!$E$53</f>
        <v>0</v>
      </c>
    </row>
    <row r="20" spans="2:3" x14ac:dyDescent="0.25">
      <c r="B20" s="7" t="s">
        <v>161</v>
      </c>
      <c r="C20" s="11">
        <f>'NOK HM18'!$E$53</f>
        <v>0</v>
      </c>
    </row>
    <row r="21" spans="2:3" x14ac:dyDescent="0.25">
      <c r="B21" s="7" t="s">
        <v>162</v>
      </c>
      <c r="C21" s="11">
        <f>'NOK HM19'!$E$53</f>
        <v>0</v>
      </c>
    </row>
    <row r="22" spans="2:3" x14ac:dyDescent="0.25">
      <c r="B22" s="7" t="s">
        <v>163</v>
      </c>
      <c r="C22" s="11">
        <f>'NOK HM20'!$E$52</f>
        <v>0</v>
      </c>
    </row>
    <row r="23" spans="2:3" x14ac:dyDescent="0.25">
      <c r="B23" s="7" t="s">
        <v>164</v>
      </c>
      <c r="C23" s="11">
        <f>'NOK HM21'!$E$52</f>
        <v>0</v>
      </c>
    </row>
    <row r="24" spans="2:3" x14ac:dyDescent="0.25">
      <c r="B24" s="7" t="s">
        <v>165</v>
      </c>
      <c r="C24" s="11">
        <f>'NOK HM22'!$E$52</f>
        <v>0</v>
      </c>
    </row>
    <row r="25" spans="2:3" x14ac:dyDescent="0.25">
      <c r="B25" s="7" t="s">
        <v>166</v>
      </c>
      <c r="C25" s="11">
        <f>'NOK HM23'!$E$52</f>
        <v>0</v>
      </c>
    </row>
    <row r="26" spans="2:3" x14ac:dyDescent="0.25">
      <c r="B26" s="9" t="s">
        <v>167</v>
      </c>
      <c r="C26" s="21">
        <f>SUM($C$5:$C$25)</f>
        <v>0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A6B50-5DD5-436C-B66B-34CE3C68F68B}">
  <sheetPr>
    <tabColor rgb="FF92D050"/>
  </sheetPr>
  <dimension ref="B2:P19"/>
  <sheetViews>
    <sheetView workbookViewId="0">
      <selection activeCell="B22" sqref="B22"/>
    </sheetView>
  </sheetViews>
  <sheetFormatPr defaultRowHeight="15" x14ac:dyDescent="0.25"/>
  <cols>
    <col min="2" max="2" width="92.85546875" bestFit="1" customWidth="1"/>
    <col min="3" max="3" width="45.5703125" bestFit="1" customWidth="1"/>
    <col min="4" max="4" width="49" bestFit="1" customWidth="1"/>
    <col min="5" max="5" width="48.28515625" bestFit="1" customWidth="1"/>
    <col min="6" max="6" width="52.140625" bestFit="1" customWidth="1"/>
    <col min="7" max="7" width="21.85546875" customWidth="1"/>
    <col min="8" max="8" width="16.42578125" bestFit="1" customWidth="1"/>
    <col min="9" max="9" width="20" bestFit="1" customWidth="1"/>
    <col min="10" max="10" width="19.42578125" bestFit="1" customWidth="1"/>
    <col min="11" max="11" width="21.85546875" bestFit="1" customWidth="1"/>
    <col min="12" max="15" width="17.5703125" customWidth="1"/>
    <col min="16" max="16" width="17.28515625" customWidth="1"/>
  </cols>
  <sheetData>
    <row r="2" spans="2:16" x14ac:dyDescent="0.25">
      <c r="B2" s="49" t="s">
        <v>168</v>
      </c>
      <c r="C2" s="60" t="s">
        <v>201</v>
      </c>
      <c r="D2" s="60"/>
      <c r="E2" s="61"/>
      <c r="F2" s="38"/>
      <c r="G2" s="42"/>
      <c r="H2" s="60" t="s">
        <v>170</v>
      </c>
      <c r="I2" s="60"/>
      <c r="J2" s="60"/>
      <c r="K2" s="60"/>
      <c r="L2" s="60"/>
      <c r="M2" s="60"/>
      <c r="N2" s="60"/>
      <c r="O2" s="60"/>
      <c r="P2" s="61"/>
    </row>
    <row r="3" spans="2:16" x14ac:dyDescent="0.25">
      <c r="B3" s="27" t="s">
        <v>171</v>
      </c>
      <c r="C3" s="28" t="s">
        <v>200</v>
      </c>
      <c r="D3" s="28" t="s">
        <v>204</v>
      </c>
      <c r="E3" s="28" t="s">
        <v>202</v>
      </c>
      <c r="F3" s="40" t="s">
        <v>203</v>
      </c>
      <c r="G3" s="42"/>
      <c r="H3" s="28" t="s">
        <v>182</v>
      </c>
      <c r="I3" s="28" t="s">
        <v>184</v>
      </c>
      <c r="J3" s="28" t="s">
        <v>183</v>
      </c>
      <c r="K3" s="28" t="s">
        <v>185</v>
      </c>
    </row>
    <row r="4" spans="2:16" x14ac:dyDescent="0.25">
      <c r="B4" s="29" t="s">
        <v>172</v>
      </c>
      <c r="C4" s="30" t="s">
        <v>171</v>
      </c>
      <c r="D4" s="30" t="s">
        <v>171</v>
      </c>
      <c r="E4" s="30" t="s">
        <v>171</v>
      </c>
      <c r="F4" s="41"/>
      <c r="G4" s="43"/>
      <c r="H4" s="31">
        <v>95</v>
      </c>
      <c r="I4" s="39">
        <f>H4*1.25</f>
        <v>118.75</v>
      </c>
      <c r="J4" s="39">
        <f>H4*1.5</f>
        <v>142.5</v>
      </c>
      <c r="K4" s="39">
        <f>H4*1.5</f>
        <v>142.5</v>
      </c>
    </row>
    <row r="5" spans="2:16" x14ac:dyDescent="0.25">
      <c r="B5" s="29" t="s">
        <v>173</v>
      </c>
      <c r="C5" s="30" t="s">
        <v>171</v>
      </c>
      <c r="D5" s="30" t="s">
        <v>171</v>
      </c>
      <c r="E5" s="30" t="s">
        <v>171</v>
      </c>
      <c r="F5" s="41"/>
      <c r="G5" s="43"/>
      <c r="H5" s="31">
        <v>95</v>
      </c>
      <c r="I5" s="39">
        <f t="shared" ref="I5:I7" si="0">H5*1.25</f>
        <v>118.75</v>
      </c>
      <c r="J5" s="39">
        <f t="shared" ref="J5:J7" si="1">H5*1.5</f>
        <v>142.5</v>
      </c>
      <c r="K5" s="39">
        <f t="shared" ref="K5:K7" si="2">H5*1.5</f>
        <v>142.5</v>
      </c>
    </row>
    <row r="6" spans="2:16" x14ac:dyDescent="0.25">
      <c r="B6" s="29" t="s">
        <v>174</v>
      </c>
      <c r="C6" s="30" t="s">
        <v>171</v>
      </c>
      <c r="D6" s="30" t="s">
        <v>171</v>
      </c>
      <c r="E6" s="30" t="s">
        <v>171</v>
      </c>
      <c r="F6" s="41"/>
      <c r="G6" s="43"/>
      <c r="H6" s="31">
        <v>95</v>
      </c>
      <c r="I6" s="39">
        <f t="shared" si="0"/>
        <v>118.75</v>
      </c>
      <c r="J6" s="39">
        <f t="shared" si="1"/>
        <v>142.5</v>
      </c>
      <c r="K6" s="39">
        <f t="shared" si="2"/>
        <v>142.5</v>
      </c>
    </row>
    <row r="7" spans="2:16" x14ac:dyDescent="0.25">
      <c r="B7" s="29" t="s">
        <v>175</v>
      </c>
      <c r="C7" s="30" t="s">
        <v>171</v>
      </c>
      <c r="D7" s="30" t="s">
        <v>171</v>
      </c>
      <c r="E7" s="30" t="s">
        <v>171</v>
      </c>
      <c r="F7" s="41"/>
      <c r="G7" s="43"/>
      <c r="H7" s="31">
        <v>95</v>
      </c>
      <c r="I7" s="39">
        <f t="shared" si="0"/>
        <v>118.75</v>
      </c>
      <c r="J7" s="39">
        <f t="shared" si="1"/>
        <v>142.5</v>
      </c>
      <c r="K7" s="39">
        <f t="shared" si="2"/>
        <v>142.5</v>
      </c>
    </row>
    <row r="8" spans="2:16" x14ac:dyDescent="0.25">
      <c r="C8" s="60" t="s">
        <v>169</v>
      </c>
      <c r="D8" s="60"/>
      <c r="E8" s="61"/>
      <c r="H8" s="60" t="s">
        <v>170</v>
      </c>
      <c r="I8" s="60"/>
      <c r="J8" s="60"/>
      <c r="K8" s="60"/>
      <c r="L8" s="60"/>
      <c r="M8" s="60"/>
      <c r="N8" s="60"/>
      <c r="O8" s="60"/>
      <c r="P8" s="61"/>
    </row>
    <row r="9" spans="2:16" x14ac:dyDescent="0.25">
      <c r="C9" s="28" t="s">
        <v>205</v>
      </c>
      <c r="D9" s="28" t="s">
        <v>207</v>
      </c>
      <c r="E9" s="28" t="s">
        <v>209</v>
      </c>
      <c r="F9" s="40" t="s">
        <v>211</v>
      </c>
      <c r="G9" s="42"/>
      <c r="H9" s="28" t="s">
        <v>186</v>
      </c>
      <c r="I9" s="28" t="s">
        <v>187</v>
      </c>
      <c r="J9" s="28" t="s">
        <v>188</v>
      </c>
      <c r="K9" s="28" t="s">
        <v>189</v>
      </c>
    </row>
    <row r="10" spans="2:16" x14ac:dyDescent="0.25">
      <c r="B10" s="29" t="s">
        <v>172</v>
      </c>
      <c r="C10" s="30"/>
      <c r="D10" s="30"/>
      <c r="E10" s="30"/>
      <c r="F10" s="41"/>
      <c r="H10" s="31">
        <v>125</v>
      </c>
      <c r="I10" s="39">
        <f>H10*1.25</f>
        <v>156.25</v>
      </c>
      <c r="J10" s="39">
        <f>H10*1.5</f>
        <v>187.5</v>
      </c>
      <c r="K10" s="39">
        <f>H10*1.5</f>
        <v>187.5</v>
      </c>
    </row>
    <row r="11" spans="2:16" x14ac:dyDescent="0.25">
      <c r="B11" s="29" t="s">
        <v>173</v>
      </c>
      <c r="C11" s="30"/>
      <c r="D11" s="30"/>
      <c r="E11" s="30"/>
      <c r="F11" s="41"/>
      <c r="H11" s="31">
        <v>125</v>
      </c>
      <c r="I11" s="39">
        <f t="shared" ref="I11:I13" si="3">H11*1.25</f>
        <v>156.25</v>
      </c>
      <c r="J11" s="39">
        <f t="shared" ref="J11:J13" si="4">H11*1.5</f>
        <v>187.5</v>
      </c>
      <c r="K11" s="39">
        <f t="shared" ref="K11:K13" si="5">H11*1.5</f>
        <v>187.5</v>
      </c>
    </row>
    <row r="12" spans="2:16" x14ac:dyDescent="0.25">
      <c r="B12" s="29" t="s">
        <v>174</v>
      </c>
      <c r="C12" s="30"/>
      <c r="D12" s="30"/>
      <c r="E12" s="30"/>
      <c r="F12" s="41"/>
      <c r="H12" s="31">
        <v>125</v>
      </c>
      <c r="I12" s="39">
        <f t="shared" si="3"/>
        <v>156.25</v>
      </c>
      <c r="J12" s="39">
        <f t="shared" si="4"/>
        <v>187.5</v>
      </c>
      <c r="K12" s="39">
        <f t="shared" si="5"/>
        <v>187.5</v>
      </c>
    </row>
    <row r="13" spans="2:16" x14ac:dyDescent="0.25">
      <c r="B13" s="29" t="s">
        <v>175</v>
      </c>
      <c r="C13" s="30"/>
      <c r="D13" s="30"/>
      <c r="E13" s="30"/>
      <c r="F13" s="41"/>
      <c r="H13" s="31">
        <v>125</v>
      </c>
      <c r="I13" s="39">
        <f t="shared" si="3"/>
        <v>156.25</v>
      </c>
      <c r="J13" s="39">
        <f t="shared" si="4"/>
        <v>187.5</v>
      </c>
      <c r="K13" s="39">
        <f t="shared" si="5"/>
        <v>187.5</v>
      </c>
    </row>
    <row r="14" spans="2:16" x14ac:dyDescent="0.25">
      <c r="C14" s="60" t="s">
        <v>169</v>
      </c>
      <c r="D14" s="60"/>
      <c r="E14" s="61"/>
      <c r="H14" s="60" t="s">
        <v>170</v>
      </c>
      <c r="I14" s="60"/>
      <c r="J14" s="60"/>
      <c r="K14" s="60"/>
      <c r="L14" s="60"/>
      <c r="M14" s="60"/>
      <c r="N14" s="60"/>
      <c r="O14" s="60"/>
      <c r="P14" s="61"/>
    </row>
    <row r="15" spans="2:16" x14ac:dyDescent="0.25">
      <c r="C15" s="28" t="s">
        <v>206</v>
      </c>
      <c r="D15" s="28" t="s">
        <v>208</v>
      </c>
      <c r="E15" s="28" t="s">
        <v>210</v>
      </c>
      <c r="F15" s="40" t="s">
        <v>212</v>
      </c>
      <c r="G15" s="42"/>
      <c r="H15" s="28" t="s">
        <v>190</v>
      </c>
      <c r="I15" s="28" t="s">
        <v>191</v>
      </c>
      <c r="J15" s="28" t="s">
        <v>192</v>
      </c>
      <c r="K15" s="28" t="s">
        <v>193</v>
      </c>
    </row>
    <row r="16" spans="2:16" x14ac:dyDescent="0.25">
      <c r="B16" s="29" t="s">
        <v>172</v>
      </c>
      <c r="C16" s="30"/>
      <c r="D16" s="30"/>
      <c r="E16" s="30"/>
      <c r="F16" s="41"/>
      <c r="H16" s="31">
        <v>145</v>
      </c>
      <c r="I16" s="39">
        <f>H16*1.25</f>
        <v>181.25</v>
      </c>
      <c r="J16" s="39">
        <f>H16*1.5</f>
        <v>217.5</v>
      </c>
      <c r="K16" s="39">
        <f>H16*1.5</f>
        <v>217.5</v>
      </c>
    </row>
    <row r="17" spans="2:11" x14ac:dyDescent="0.25">
      <c r="B17" s="29" t="s">
        <v>173</v>
      </c>
      <c r="C17" s="30"/>
      <c r="D17" s="30"/>
      <c r="E17" s="30"/>
      <c r="F17" s="41"/>
      <c r="H17" s="31">
        <v>145</v>
      </c>
      <c r="I17" s="39">
        <f t="shared" ref="I17:I19" si="6">H17*1.25</f>
        <v>181.25</v>
      </c>
      <c r="J17" s="39">
        <f t="shared" ref="J17:J19" si="7">H17*1.5</f>
        <v>217.5</v>
      </c>
      <c r="K17" s="39">
        <f t="shared" ref="K17:K19" si="8">H17*1.5</f>
        <v>217.5</v>
      </c>
    </row>
    <row r="18" spans="2:11" x14ac:dyDescent="0.25">
      <c r="B18" s="29" t="s">
        <v>174</v>
      </c>
      <c r="C18" s="30"/>
      <c r="D18" s="30"/>
      <c r="E18" s="30"/>
      <c r="F18" s="41"/>
      <c r="H18" s="31">
        <v>145</v>
      </c>
      <c r="I18" s="39">
        <f t="shared" si="6"/>
        <v>181.25</v>
      </c>
      <c r="J18" s="39">
        <f t="shared" si="7"/>
        <v>217.5</v>
      </c>
      <c r="K18" s="39">
        <f t="shared" si="8"/>
        <v>217.5</v>
      </c>
    </row>
    <row r="19" spans="2:11" x14ac:dyDescent="0.25">
      <c r="B19" s="29" t="s">
        <v>175</v>
      </c>
      <c r="C19" s="30"/>
      <c r="D19" s="30"/>
      <c r="E19" s="30"/>
      <c r="F19" s="41"/>
      <c r="H19" s="31">
        <v>145</v>
      </c>
      <c r="I19" s="39">
        <f t="shared" si="6"/>
        <v>181.25</v>
      </c>
      <c r="J19" s="39">
        <f t="shared" si="7"/>
        <v>217.5</v>
      </c>
      <c r="K19" s="39">
        <f t="shared" si="8"/>
        <v>217.5</v>
      </c>
    </row>
  </sheetData>
  <mergeCells count="6">
    <mergeCell ref="C2:E2"/>
    <mergeCell ref="H2:P2"/>
    <mergeCell ref="C8:E8"/>
    <mergeCell ref="C14:E14"/>
    <mergeCell ref="H8:P8"/>
    <mergeCell ref="H14:P14"/>
  </mergeCells>
  <phoneticPr fontId="10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96221-FFBD-413B-9714-D7427AB5D8A0}">
  <dimension ref="A1:H5"/>
  <sheetViews>
    <sheetView workbookViewId="0">
      <selection activeCell="D5" sqref="D5"/>
    </sheetView>
  </sheetViews>
  <sheetFormatPr defaultRowHeight="15" x14ac:dyDescent="0.25"/>
  <cols>
    <col min="1" max="1" width="40.28515625" bestFit="1" customWidth="1"/>
    <col min="4" max="4" width="11.28515625" bestFit="1" customWidth="1"/>
  </cols>
  <sheetData>
    <row r="1" spans="1:8" x14ac:dyDescent="0.25">
      <c r="A1" s="1" t="s">
        <v>176</v>
      </c>
      <c r="B1" s="2"/>
      <c r="C1" s="2" t="s">
        <v>82</v>
      </c>
      <c r="D1" s="2"/>
      <c r="E1" s="3"/>
    </row>
    <row r="2" spans="1:8" x14ac:dyDescent="0.25">
      <c r="A2" s="2" t="s">
        <v>177</v>
      </c>
      <c r="B2" s="2"/>
      <c r="C2" s="5">
        <v>90</v>
      </c>
      <c r="D2" s="5">
        <f>C2*E2</f>
        <v>9000</v>
      </c>
      <c r="E2" s="3">
        <v>100</v>
      </c>
    </row>
    <row r="3" spans="1:8" x14ac:dyDescent="0.25">
      <c r="A3" s="2" t="s">
        <v>178</v>
      </c>
      <c r="B3" s="2"/>
      <c r="C3" s="5">
        <v>125</v>
      </c>
      <c r="D3" s="5">
        <f t="shared" ref="D3:D4" si="0">C3*E3</f>
        <v>40000</v>
      </c>
      <c r="E3" s="3">
        <f>281+39</f>
        <v>320</v>
      </c>
      <c r="G3" t="s">
        <v>179</v>
      </c>
      <c r="H3" t="s">
        <v>180</v>
      </c>
    </row>
    <row r="4" spans="1:8" x14ac:dyDescent="0.25">
      <c r="A4" s="2" t="s">
        <v>181</v>
      </c>
      <c r="B4" s="2"/>
      <c r="C4" s="5">
        <v>120</v>
      </c>
      <c r="D4" s="5">
        <f t="shared" si="0"/>
        <v>12000</v>
      </c>
      <c r="E4" s="3">
        <v>100</v>
      </c>
    </row>
    <row r="5" spans="1:8" x14ac:dyDescent="0.25">
      <c r="D5" s="4">
        <f>SUM(D2:D4)</f>
        <v>61000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0F2A6-D3C5-430F-82D3-EA91F1139263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7780C-E1B3-4360-B14A-1C5D864579FD}">
  <sheetPr>
    <tabColor rgb="FF92D050"/>
  </sheetPr>
  <dimension ref="B3:G58"/>
  <sheetViews>
    <sheetView zoomScaleNormal="100" workbookViewId="0">
      <selection activeCell="C11" sqref="C11"/>
    </sheetView>
  </sheetViews>
  <sheetFormatPr defaultRowHeight="15" x14ac:dyDescent="0.25"/>
  <cols>
    <col min="2" max="2" width="51.5703125" customWidth="1"/>
    <col min="3" max="3" width="7.28515625" bestFit="1" customWidth="1"/>
    <col min="4" max="4" width="25.85546875" bestFit="1" customWidth="1"/>
    <col min="5" max="5" width="25.85546875" customWidth="1"/>
    <col min="6" max="6" width="28.85546875" bestFit="1" customWidth="1"/>
    <col min="7" max="7" width="31.7109375" bestFit="1" customWidth="1"/>
    <col min="10" max="10" width="29.85546875" customWidth="1"/>
  </cols>
  <sheetData>
    <row r="3" spans="2:6" x14ac:dyDescent="0.25">
      <c r="B3" s="9" t="s">
        <v>71</v>
      </c>
    </row>
    <row r="5" spans="2:6" x14ac:dyDescent="0.25">
      <c r="B5" s="9" t="s">
        <v>72</v>
      </c>
    </row>
    <row r="6" spans="2:6" ht="45" x14ac:dyDescent="0.25">
      <c r="B6" s="6" t="s">
        <v>73</v>
      </c>
      <c r="C6" s="6"/>
      <c r="D6" s="6"/>
      <c r="E6" s="6"/>
      <c r="F6" s="6"/>
    </row>
    <row r="8" spans="2:6" x14ac:dyDescent="0.25">
      <c r="B8" s="9" t="s">
        <v>74</v>
      </c>
    </row>
    <row r="9" spans="2:6" x14ac:dyDescent="0.25">
      <c r="B9" s="10" t="s">
        <v>75</v>
      </c>
      <c r="C9" s="10" t="s">
        <v>76</v>
      </c>
      <c r="D9" s="10" t="s">
        <v>77</v>
      </c>
      <c r="E9" s="10" t="s">
        <v>78</v>
      </c>
      <c r="F9" s="10" t="s">
        <v>79</v>
      </c>
    </row>
    <row r="10" spans="2:6" x14ac:dyDescent="0.25">
      <c r="B10" s="8"/>
      <c r="C10" s="8"/>
      <c r="D10" s="8"/>
      <c r="E10" s="7">
        <v>7</v>
      </c>
      <c r="F10" s="12">
        <f>$C$10*$D$10*$E$10</f>
        <v>0</v>
      </c>
    </row>
    <row r="11" spans="2:6" x14ac:dyDescent="0.25">
      <c r="B11" s="8"/>
      <c r="C11" s="8"/>
      <c r="D11" s="8"/>
      <c r="E11" s="7">
        <v>7</v>
      </c>
      <c r="F11" s="12">
        <f>$C$11*$D$11*$E$11</f>
        <v>0</v>
      </c>
    </row>
    <row r="12" spans="2:6" x14ac:dyDescent="0.25">
      <c r="B12" s="8"/>
      <c r="C12" s="8"/>
      <c r="D12" s="8"/>
      <c r="E12" s="7">
        <v>7</v>
      </c>
      <c r="F12" s="12">
        <f>$C$12*$D$12*$E$12</f>
        <v>0</v>
      </c>
    </row>
    <row r="13" spans="2:6" x14ac:dyDescent="0.25">
      <c r="B13" s="8"/>
      <c r="C13" s="8"/>
      <c r="D13" s="8"/>
      <c r="E13" s="7">
        <v>7</v>
      </c>
      <c r="F13" s="12">
        <f>$C$13*$D$13*$E$13</f>
        <v>0</v>
      </c>
    </row>
    <row r="14" spans="2:6" x14ac:dyDescent="0.25">
      <c r="B14" s="8"/>
      <c r="C14" s="8"/>
      <c r="D14" s="8"/>
      <c r="E14" s="7">
        <v>7</v>
      </c>
      <c r="F14" s="12">
        <f>$C$14*$D$14*$E$14</f>
        <v>0</v>
      </c>
    </row>
    <row r="15" spans="2:6" x14ac:dyDescent="0.25">
      <c r="B15" s="8"/>
      <c r="C15" s="8"/>
      <c r="D15" s="8"/>
      <c r="E15" s="7">
        <v>7</v>
      </c>
      <c r="F15" s="12">
        <f>$C$15*$D$15*$E$15</f>
        <v>0</v>
      </c>
    </row>
    <row r="16" spans="2:6" x14ac:dyDescent="0.25">
      <c r="B16" s="8"/>
      <c r="C16" s="8"/>
      <c r="D16" s="8"/>
      <c r="E16" s="7">
        <v>7</v>
      </c>
      <c r="F16" s="12">
        <f>$C$16*$D$16*$E$16</f>
        <v>0</v>
      </c>
    </row>
    <row r="17" spans="2:7" x14ac:dyDescent="0.25">
      <c r="B17" s="8"/>
      <c r="C17" s="8"/>
      <c r="D17" s="8"/>
      <c r="E17" s="7">
        <v>7</v>
      </c>
      <c r="F17" s="12">
        <f>$C$17*$D$17*$E$17</f>
        <v>0</v>
      </c>
    </row>
    <row r="18" spans="2:7" x14ac:dyDescent="0.25">
      <c r="B18" s="8"/>
      <c r="C18" s="8"/>
      <c r="D18" s="8"/>
      <c r="E18" s="7">
        <v>7</v>
      </c>
      <c r="F18" s="12">
        <f>$C$18*$D$18*$E$18</f>
        <v>0</v>
      </c>
    </row>
    <row r="19" spans="2:7" x14ac:dyDescent="0.25">
      <c r="B19" s="8"/>
      <c r="C19" s="8"/>
      <c r="D19" s="8"/>
      <c r="E19" s="7">
        <v>7</v>
      </c>
      <c r="F19" s="12">
        <f>$C$19*$D$19*$E$19</f>
        <v>0</v>
      </c>
    </row>
    <row r="20" spans="2:7" x14ac:dyDescent="0.25">
      <c r="B20" s="8"/>
      <c r="C20" s="8"/>
      <c r="D20" s="8"/>
      <c r="E20" s="7">
        <v>7</v>
      </c>
      <c r="F20" s="12">
        <f>$C$20*$D$20*$E$20</f>
        <v>0</v>
      </c>
    </row>
    <row r="21" spans="2:7" x14ac:dyDescent="0.25">
      <c r="B21" s="8"/>
      <c r="C21" s="8"/>
      <c r="D21" s="8"/>
      <c r="E21" s="7">
        <v>7</v>
      </c>
      <c r="F21" s="12">
        <f>$C$21*$D$21*$E$21</f>
        <v>0</v>
      </c>
    </row>
    <row r="22" spans="2:7" x14ac:dyDescent="0.25">
      <c r="B22" s="8"/>
      <c r="C22" s="8"/>
      <c r="D22" s="8"/>
      <c r="E22" s="7">
        <v>7</v>
      </c>
      <c r="F22" s="12">
        <f>$C$22*$D$22*$E$22</f>
        <v>0</v>
      </c>
    </row>
    <row r="23" spans="2:7" x14ac:dyDescent="0.25">
      <c r="B23" s="8"/>
      <c r="C23" s="8"/>
      <c r="D23" s="8"/>
      <c r="E23" s="7">
        <v>7</v>
      </c>
      <c r="F23" s="12">
        <f>$C$23*$D$23*$E$23</f>
        <v>0</v>
      </c>
    </row>
    <row r="24" spans="2:7" x14ac:dyDescent="0.25">
      <c r="B24" s="8"/>
      <c r="C24" s="8"/>
      <c r="D24" s="8"/>
      <c r="E24" s="7">
        <v>7</v>
      </c>
      <c r="F24" s="12">
        <f>$C$24*$D$24*$E$24</f>
        <v>0</v>
      </c>
    </row>
    <row r="25" spans="2:7" x14ac:dyDescent="0.25">
      <c r="B25" s="8"/>
      <c r="C25" s="8"/>
      <c r="D25" s="8"/>
      <c r="E25" s="7">
        <v>7</v>
      </c>
      <c r="F25" s="12">
        <f>$C$25*$D$25*$E$25</f>
        <v>0</v>
      </c>
      <c r="G25" s="9"/>
    </row>
    <row r="26" spans="2:7" x14ac:dyDescent="0.25">
      <c r="B26" s="8"/>
      <c r="C26" s="8"/>
      <c r="D26" s="8"/>
      <c r="E26" s="7">
        <v>7</v>
      </c>
      <c r="F26" s="12">
        <f>$C$26*$D$26*$E$26</f>
        <v>0</v>
      </c>
      <c r="G26" s="9"/>
    </row>
    <row r="27" spans="2:7" x14ac:dyDescent="0.25">
      <c r="B27" s="8"/>
      <c r="C27" s="8"/>
      <c r="D27" s="8"/>
      <c r="E27" s="7">
        <v>7</v>
      </c>
      <c r="F27" s="12">
        <f>$C$27*$D$27*$E$27</f>
        <v>0</v>
      </c>
      <c r="G27" s="9"/>
    </row>
    <row r="28" spans="2:7" x14ac:dyDescent="0.25">
      <c r="B28" s="8"/>
      <c r="C28" s="8"/>
      <c r="D28" s="8"/>
      <c r="E28" s="7">
        <v>7</v>
      </c>
      <c r="F28" s="12">
        <f>$C$28*$D$28*$E$28</f>
        <v>0</v>
      </c>
      <c r="G28" s="9"/>
    </row>
    <row r="29" spans="2:7" x14ac:dyDescent="0.25">
      <c r="B29" s="8"/>
      <c r="C29" s="8"/>
      <c r="D29" s="8"/>
      <c r="E29" s="7">
        <v>7</v>
      </c>
      <c r="F29" s="12">
        <f>$C$29*$D$29*$E$29</f>
        <v>0</v>
      </c>
      <c r="G29" s="9"/>
    </row>
    <row r="30" spans="2:7" x14ac:dyDescent="0.25">
      <c r="B30" s="8"/>
      <c r="C30" s="8"/>
      <c r="D30" s="8"/>
      <c r="E30" s="7">
        <v>7</v>
      </c>
      <c r="F30" s="12">
        <f>$C$30*$D$30*$E$30</f>
        <v>0</v>
      </c>
      <c r="G30" s="9"/>
    </row>
    <row r="31" spans="2:7" x14ac:dyDescent="0.25">
      <c r="B31" s="8"/>
      <c r="C31" s="8"/>
      <c r="D31" s="8"/>
      <c r="E31" s="7">
        <v>7</v>
      </c>
      <c r="F31" s="12">
        <f>$C$31*$D$31*$E$31</f>
        <v>0</v>
      </c>
      <c r="G31" s="9"/>
    </row>
    <row r="32" spans="2:7" x14ac:dyDescent="0.25">
      <c r="D32" s="9"/>
      <c r="E32" s="9"/>
      <c r="F32" s="26">
        <f>SUM($F$10:$F$31)</f>
        <v>0</v>
      </c>
      <c r="G32" s="9" t="s">
        <v>80</v>
      </c>
    </row>
    <row r="33" spans="2:7" x14ac:dyDescent="0.25">
      <c r="D33" s="9"/>
      <c r="E33" s="9"/>
      <c r="F33" s="14"/>
      <c r="G33" s="9"/>
    </row>
    <row r="34" spans="2:7" x14ac:dyDescent="0.25">
      <c r="B34" s="16" t="s">
        <v>81</v>
      </c>
      <c r="C34" s="10" t="s">
        <v>82</v>
      </c>
      <c r="D34" s="10" t="s">
        <v>83</v>
      </c>
      <c r="E34" s="10"/>
      <c r="F34" s="10" t="s">
        <v>84</v>
      </c>
    </row>
    <row r="35" spans="2:7" x14ac:dyDescent="0.25">
      <c r="B35" s="15" t="s">
        <v>85</v>
      </c>
      <c r="C35" s="13"/>
      <c r="D35" s="7">
        <v>7</v>
      </c>
      <c r="E35" s="7"/>
      <c r="F35" s="11">
        <f>C35*D35</f>
        <v>0</v>
      </c>
    </row>
    <row r="36" spans="2:7" x14ac:dyDescent="0.25">
      <c r="B36" s="15" t="s">
        <v>86</v>
      </c>
      <c r="C36" s="13"/>
      <c r="D36" s="7">
        <v>7</v>
      </c>
      <c r="E36" s="7"/>
      <c r="F36" s="11">
        <f>C36*D36</f>
        <v>0</v>
      </c>
    </row>
    <row r="37" spans="2:7" x14ac:dyDescent="0.25">
      <c r="F37" s="17">
        <f>SUM($F$35:$F$36)</f>
        <v>0</v>
      </c>
      <c r="G37" s="9" t="s">
        <v>87</v>
      </c>
    </row>
    <row r="38" spans="2:7" x14ac:dyDescent="0.25">
      <c r="B38" s="16" t="s">
        <v>88</v>
      </c>
      <c r="C38" s="10" t="s">
        <v>82</v>
      </c>
    </row>
    <row r="39" spans="2:7" x14ac:dyDescent="0.25">
      <c r="B39" s="7" t="s">
        <v>89</v>
      </c>
      <c r="C39" s="13"/>
    </row>
    <row r="40" spans="2:7" x14ac:dyDescent="0.25">
      <c r="C40" s="18">
        <f>SUM($C$39:$C$39)</f>
        <v>0</v>
      </c>
      <c r="D40" s="9" t="s">
        <v>90</v>
      </c>
      <c r="E40" s="9"/>
    </row>
    <row r="42" spans="2:7" x14ac:dyDescent="0.25">
      <c r="B42" s="22" t="s">
        <v>91</v>
      </c>
      <c r="C42" s="22" t="s">
        <v>82</v>
      </c>
      <c r="D42" s="22" t="s">
        <v>83</v>
      </c>
      <c r="E42" s="22"/>
      <c r="F42" s="22" t="s">
        <v>92</v>
      </c>
    </row>
    <row r="43" spans="2:7" x14ac:dyDescent="0.25">
      <c r="B43" s="19" t="s">
        <v>93</v>
      </c>
      <c r="C43" s="19"/>
      <c r="D43" s="20">
        <v>7</v>
      </c>
      <c r="E43" s="20"/>
      <c r="F43" s="23">
        <f>C43*D43</f>
        <v>0</v>
      </c>
    </row>
    <row r="44" spans="2:7" x14ac:dyDescent="0.25">
      <c r="B44" s="19" t="s">
        <v>94</v>
      </c>
      <c r="C44" s="19"/>
      <c r="D44" s="20">
        <v>7</v>
      </c>
      <c r="E44" s="20"/>
      <c r="F44" s="23">
        <f>C44*D44</f>
        <v>0</v>
      </c>
    </row>
    <row r="45" spans="2:7" x14ac:dyDescent="0.25">
      <c r="F45" s="24">
        <f>SUM($F$43:$F$44)</f>
        <v>0</v>
      </c>
      <c r="G45" s="9" t="s">
        <v>95</v>
      </c>
    </row>
    <row r="47" spans="2:7" x14ac:dyDescent="0.25">
      <c r="B47" s="9" t="s">
        <v>194</v>
      </c>
      <c r="C47" s="9" t="s">
        <v>82</v>
      </c>
      <c r="F47" s="10" t="s">
        <v>195</v>
      </c>
    </row>
    <row r="48" spans="2:7" x14ac:dyDescent="0.25">
      <c r="B48" s="8"/>
      <c r="C48" s="13"/>
      <c r="F48" s="44">
        <f>C48</f>
        <v>0</v>
      </c>
    </row>
    <row r="49" spans="2:7" x14ac:dyDescent="0.25">
      <c r="B49" s="8"/>
      <c r="C49" s="13"/>
      <c r="F49" s="44">
        <f t="shared" ref="F49:F55" si="0">C49</f>
        <v>0</v>
      </c>
    </row>
    <row r="50" spans="2:7" x14ac:dyDescent="0.25">
      <c r="B50" s="8"/>
      <c r="C50" s="13"/>
      <c r="F50" s="44">
        <f t="shared" si="0"/>
        <v>0</v>
      </c>
    </row>
    <row r="51" spans="2:7" x14ac:dyDescent="0.25">
      <c r="B51" s="8"/>
      <c r="C51" s="13"/>
      <c r="F51" s="44">
        <f t="shared" si="0"/>
        <v>0</v>
      </c>
    </row>
    <row r="52" spans="2:7" x14ac:dyDescent="0.25">
      <c r="B52" s="8"/>
      <c r="C52" s="13"/>
      <c r="F52" s="44">
        <f t="shared" si="0"/>
        <v>0</v>
      </c>
    </row>
    <row r="53" spans="2:7" x14ac:dyDescent="0.25">
      <c r="B53" s="8"/>
      <c r="C53" s="13"/>
      <c r="F53" s="44">
        <f t="shared" si="0"/>
        <v>0</v>
      </c>
    </row>
    <row r="54" spans="2:7" x14ac:dyDescent="0.25">
      <c r="B54" s="8"/>
      <c r="C54" s="13"/>
      <c r="F54" s="44">
        <f t="shared" si="0"/>
        <v>0</v>
      </c>
    </row>
    <row r="55" spans="2:7" x14ac:dyDescent="0.25">
      <c r="B55" s="8"/>
      <c r="C55" s="13"/>
      <c r="F55" s="44">
        <f t="shared" si="0"/>
        <v>0</v>
      </c>
    </row>
    <row r="56" spans="2:7" x14ac:dyDescent="0.25">
      <c r="C56" s="46"/>
      <c r="F56" s="45">
        <f>SUM(F48:F55)</f>
        <v>0</v>
      </c>
      <c r="G56" s="9" t="s">
        <v>196</v>
      </c>
    </row>
    <row r="58" spans="2:7" x14ac:dyDescent="0.25">
      <c r="F58" s="25">
        <f>$F$32+$F$37+$C$40+$F$45+$F$56</f>
        <v>0</v>
      </c>
      <c r="G58" s="9" t="s">
        <v>96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CA555-9360-487E-AA4C-ECA626B6B7B8}">
  <sheetPr>
    <tabColor rgb="FF92D050"/>
  </sheetPr>
  <dimension ref="B3:F53"/>
  <sheetViews>
    <sheetView topLeftCell="A2" workbookViewId="0">
      <selection activeCell="D14" sqref="D14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97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B46" s="19" t="s">
        <v>94</v>
      </c>
      <c r="C46" s="19"/>
      <c r="D46" s="20">
        <v>7</v>
      </c>
      <c r="E46" s="23">
        <f>C46*D46</f>
        <v>0</v>
      </c>
    </row>
    <row r="47" spans="2:6" x14ac:dyDescent="0.25">
      <c r="E47" s="24">
        <f>SUM($E$45:$E$46)</f>
        <v>0</v>
      </c>
      <c r="F47" s="9" t="s">
        <v>95</v>
      </c>
    </row>
    <row r="49" spans="2:6" x14ac:dyDescent="0.25">
      <c r="B49" s="10" t="s">
        <v>197</v>
      </c>
      <c r="C49" s="10" t="s">
        <v>82</v>
      </c>
      <c r="D49" s="10" t="s">
        <v>76</v>
      </c>
      <c r="E49" s="48" t="s">
        <v>199</v>
      </c>
    </row>
    <row r="50" spans="2:6" x14ac:dyDescent="0.25">
      <c r="B50" s="8"/>
      <c r="C50" s="13"/>
      <c r="D50" s="47">
        <v>156</v>
      </c>
      <c r="E50" s="18">
        <f>C50*D50</f>
        <v>0</v>
      </c>
      <c r="F50" s="9" t="s">
        <v>198</v>
      </c>
    </row>
    <row r="53" spans="2:6" x14ac:dyDescent="0.25">
      <c r="E53" s="25">
        <f>$E$32+$E$38+$C$42+$E$47+$E$50</f>
        <v>0</v>
      </c>
      <c r="F53" s="9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C659D-039E-4EF0-A863-54D2F8E58648}">
  <sheetPr>
    <tabColor rgb="FF92D050"/>
  </sheetPr>
  <dimension ref="B3:F53"/>
  <sheetViews>
    <sheetView workbookViewId="0">
      <selection activeCell="C10" sqref="C10:D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107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B46" s="19" t="s">
        <v>94</v>
      </c>
      <c r="C46" s="19"/>
      <c r="D46" s="20">
        <v>7</v>
      </c>
      <c r="E46" s="23">
        <f>C46*D46</f>
        <v>0</v>
      </c>
    </row>
    <row r="47" spans="2:6" x14ac:dyDescent="0.25">
      <c r="E47" s="24">
        <f>SUM($E$45:$E$46)</f>
        <v>0</v>
      </c>
      <c r="F47" s="9" t="s">
        <v>95</v>
      </c>
    </row>
    <row r="49" spans="2:6" x14ac:dyDescent="0.25">
      <c r="B49" s="10" t="s">
        <v>197</v>
      </c>
      <c r="C49" s="10" t="s">
        <v>82</v>
      </c>
      <c r="D49" s="10" t="s">
        <v>76</v>
      </c>
      <c r="E49" s="48" t="s">
        <v>199</v>
      </c>
    </row>
    <row r="50" spans="2:6" x14ac:dyDescent="0.25">
      <c r="B50" s="8"/>
      <c r="C50" s="13"/>
      <c r="D50" s="47">
        <v>167</v>
      </c>
      <c r="E50" s="18">
        <f>C50*D50</f>
        <v>0</v>
      </c>
      <c r="F50" s="9" t="s">
        <v>198</v>
      </c>
    </row>
    <row r="53" spans="2:6" x14ac:dyDescent="0.25">
      <c r="E53" s="25">
        <f>$E$32+$E$38+$C$42+$E$47+$E$50</f>
        <v>0</v>
      </c>
      <c r="F53" s="9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D9D7D-448E-460E-915C-97411CE46B52}">
  <sheetPr>
    <tabColor rgb="FF92D050"/>
  </sheetPr>
  <dimension ref="B3:F54"/>
  <sheetViews>
    <sheetView topLeftCell="A23" workbookViewId="0">
      <selection activeCell="C50" sqref="C50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109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B46" s="19" t="s">
        <v>94</v>
      </c>
      <c r="C46" s="19"/>
      <c r="D46" s="20">
        <v>7</v>
      </c>
      <c r="E46" s="23">
        <f>C46*D46</f>
        <v>0</v>
      </c>
    </row>
    <row r="47" spans="2:6" x14ac:dyDescent="0.25">
      <c r="E47" s="24">
        <f>SUM($E$45:$E$46)</f>
        <v>0</v>
      </c>
      <c r="F47" s="9" t="s">
        <v>95</v>
      </c>
    </row>
    <row r="49" spans="2:6" x14ac:dyDescent="0.25">
      <c r="B49" s="10" t="s">
        <v>197</v>
      </c>
      <c r="C49" s="10" t="s">
        <v>82</v>
      </c>
      <c r="D49" s="10" t="s">
        <v>76</v>
      </c>
      <c r="E49" s="48" t="s">
        <v>199</v>
      </c>
    </row>
    <row r="50" spans="2:6" x14ac:dyDescent="0.25">
      <c r="B50" s="8"/>
      <c r="C50" s="13"/>
      <c r="D50" s="47">
        <v>23</v>
      </c>
      <c r="E50" s="18">
        <f>C50*D50</f>
        <v>0</v>
      </c>
      <c r="F50" s="9" t="s">
        <v>198</v>
      </c>
    </row>
    <row r="54" spans="2:6" x14ac:dyDescent="0.25">
      <c r="E54" s="25">
        <f>$E$32+$E$38+$C$42+$E$47+$E$50</f>
        <v>0</v>
      </c>
      <c r="F54" s="9" t="s">
        <v>110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020E7-C709-4ED0-A2B0-FD3E98300A57}">
  <sheetPr>
    <tabColor rgb="FF92D050"/>
  </sheetPr>
  <dimension ref="B3:F54"/>
  <sheetViews>
    <sheetView workbookViewId="0">
      <selection activeCell="C10" sqref="C10:D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111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B46" s="19" t="s">
        <v>94</v>
      </c>
      <c r="C46" s="19"/>
      <c r="D46" s="20">
        <v>7</v>
      </c>
      <c r="E46" s="23">
        <f>C46*D46</f>
        <v>0</v>
      </c>
    </row>
    <row r="47" spans="2:6" x14ac:dyDescent="0.25">
      <c r="E47" s="24">
        <f>SUM($E$45:$E$46)</f>
        <v>0</v>
      </c>
      <c r="F47" s="9" t="s">
        <v>95</v>
      </c>
    </row>
    <row r="49" spans="2:6" x14ac:dyDescent="0.25">
      <c r="B49" s="10" t="s">
        <v>197</v>
      </c>
      <c r="C49" s="10" t="s">
        <v>82</v>
      </c>
      <c r="D49" s="10" t="s">
        <v>76</v>
      </c>
      <c r="E49" s="48" t="s">
        <v>199</v>
      </c>
    </row>
    <row r="50" spans="2:6" x14ac:dyDescent="0.25">
      <c r="B50" s="8"/>
      <c r="C50" s="13"/>
      <c r="D50" s="47">
        <v>30</v>
      </c>
      <c r="E50" s="18">
        <f>C50*D50</f>
        <v>0</v>
      </c>
      <c r="F50" s="9" t="s">
        <v>198</v>
      </c>
    </row>
    <row r="54" spans="2:6" x14ac:dyDescent="0.25">
      <c r="E54" s="25">
        <f>$E$32+$E$38+$C$42+$E$47+$E$50</f>
        <v>0</v>
      </c>
      <c r="F54" s="9" t="s">
        <v>112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4A44B-3E8E-46A8-BE36-CF07985891FF}">
  <sheetPr>
    <tabColor rgb="FF92D050"/>
  </sheetPr>
  <dimension ref="B3:F53"/>
  <sheetViews>
    <sheetView topLeftCell="A26" workbookViewId="0">
      <selection activeCell="C49" sqref="C49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113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47">
        <v>2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4B66-8B96-4051-AF63-C2E37172BC84}">
  <sheetPr>
    <tabColor rgb="FF92D050"/>
  </sheetPr>
  <dimension ref="B3:F53"/>
  <sheetViews>
    <sheetView workbookViewId="0">
      <selection activeCell="C10" sqref="C10:C11"/>
    </sheetView>
  </sheetViews>
  <sheetFormatPr defaultRowHeight="15" x14ac:dyDescent="0.25"/>
  <cols>
    <col min="2" max="2" width="51.5703125" bestFit="1" customWidth="1"/>
    <col min="3" max="3" width="18.28515625" bestFit="1" customWidth="1"/>
    <col min="4" max="4" width="25.85546875" bestFit="1" customWidth="1"/>
    <col min="5" max="5" width="28.85546875" bestFit="1" customWidth="1"/>
    <col min="6" max="6" width="32.140625" bestFit="1" customWidth="1"/>
  </cols>
  <sheetData>
    <row r="3" spans="2:5" x14ac:dyDescent="0.25">
      <c r="B3" s="9" t="s">
        <v>115</v>
      </c>
    </row>
    <row r="5" spans="2:5" x14ac:dyDescent="0.25">
      <c r="B5" s="9" t="s">
        <v>72</v>
      </c>
    </row>
    <row r="6" spans="2:5" ht="45" x14ac:dyDescent="0.25">
      <c r="B6" s="6" t="s">
        <v>73</v>
      </c>
      <c r="C6" s="6"/>
      <c r="D6" s="6"/>
      <c r="E6" s="6"/>
    </row>
    <row r="8" spans="2:5" x14ac:dyDescent="0.25">
      <c r="B8" s="9" t="s">
        <v>74</v>
      </c>
    </row>
    <row r="9" spans="2:5" x14ac:dyDescent="0.25">
      <c r="B9" s="10" t="s">
        <v>98</v>
      </c>
      <c r="C9" s="10" t="s">
        <v>76</v>
      </c>
      <c r="D9" s="10" t="s">
        <v>99</v>
      </c>
      <c r="E9" s="10" t="s">
        <v>100</v>
      </c>
    </row>
    <row r="10" spans="2:5" x14ac:dyDescent="0.25">
      <c r="B10" s="8" t="s">
        <v>101</v>
      </c>
      <c r="C10" s="8"/>
      <c r="D10" s="8"/>
      <c r="E10" s="12">
        <f>C10*D10</f>
        <v>0</v>
      </c>
    </row>
    <row r="11" spans="2:5" x14ac:dyDescent="0.25">
      <c r="B11" s="8" t="s">
        <v>102</v>
      </c>
      <c r="C11" s="8"/>
      <c r="D11" s="8"/>
      <c r="E11" s="12">
        <f t="shared" ref="E11:E31" si="0">C11*D11</f>
        <v>0</v>
      </c>
    </row>
    <row r="12" spans="2:5" x14ac:dyDescent="0.25">
      <c r="B12" s="8"/>
      <c r="C12" s="8"/>
      <c r="D12" s="8"/>
      <c r="E12" s="12">
        <f t="shared" si="0"/>
        <v>0</v>
      </c>
    </row>
    <row r="13" spans="2:5" x14ac:dyDescent="0.25">
      <c r="B13" s="8"/>
      <c r="C13" s="8"/>
      <c r="D13" s="8"/>
      <c r="E13" s="12">
        <f t="shared" si="0"/>
        <v>0</v>
      </c>
    </row>
    <row r="14" spans="2:5" x14ac:dyDescent="0.25">
      <c r="B14" s="8"/>
      <c r="C14" s="8"/>
      <c r="D14" s="8"/>
      <c r="E14" s="12">
        <f t="shared" si="0"/>
        <v>0</v>
      </c>
    </row>
    <row r="15" spans="2:5" x14ac:dyDescent="0.25">
      <c r="B15" s="8"/>
      <c r="C15" s="8"/>
      <c r="D15" s="8"/>
      <c r="E15" s="12">
        <f t="shared" si="0"/>
        <v>0</v>
      </c>
    </row>
    <row r="16" spans="2:5" x14ac:dyDescent="0.25">
      <c r="B16" s="8"/>
      <c r="C16" s="8"/>
      <c r="D16" s="8"/>
      <c r="E16" s="12">
        <f t="shared" si="0"/>
        <v>0</v>
      </c>
    </row>
    <row r="17" spans="2:6" x14ac:dyDescent="0.25">
      <c r="B17" s="8"/>
      <c r="C17" s="8"/>
      <c r="D17" s="8"/>
      <c r="E17" s="12">
        <f t="shared" si="0"/>
        <v>0</v>
      </c>
    </row>
    <row r="18" spans="2:6" x14ac:dyDescent="0.25">
      <c r="B18" s="8"/>
      <c r="C18" s="8"/>
      <c r="D18" s="8"/>
      <c r="E18" s="12">
        <f t="shared" si="0"/>
        <v>0</v>
      </c>
    </row>
    <row r="19" spans="2:6" x14ac:dyDescent="0.25">
      <c r="B19" s="8"/>
      <c r="C19" s="8"/>
      <c r="D19" s="8"/>
      <c r="E19" s="12">
        <f t="shared" si="0"/>
        <v>0</v>
      </c>
    </row>
    <row r="20" spans="2:6" x14ac:dyDescent="0.25">
      <c r="B20" s="8"/>
      <c r="C20" s="8"/>
      <c r="D20" s="8"/>
      <c r="E20" s="12">
        <f t="shared" si="0"/>
        <v>0</v>
      </c>
    </row>
    <row r="21" spans="2:6" x14ac:dyDescent="0.25">
      <c r="B21" s="8"/>
      <c r="C21" s="8"/>
      <c r="D21" s="8"/>
      <c r="E21" s="12">
        <f t="shared" si="0"/>
        <v>0</v>
      </c>
    </row>
    <row r="22" spans="2:6" x14ac:dyDescent="0.25">
      <c r="B22" s="8"/>
      <c r="C22" s="8"/>
      <c r="D22" s="8"/>
      <c r="E22" s="12">
        <f t="shared" si="0"/>
        <v>0</v>
      </c>
    </row>
    <row r="23" spans="2:6" x14ac:dyDescent="0.25">
      <c r="B23" s="8"/>
      <c r="C23" s="8"/>
      <c r="D23" s="8"/>
      <c r="E23" s="12">
        <f t="shared" si="0"/>
        <v>0</v>
      </c>
    </row>
    <row r="24" spans="2:6" x14ac:dyDescent="0.25">
      <c r="B24" s="8"/>
      <c r="C24" s="8"/>
      <c r="D24" s="8"/>
      <c r="E24" s="12">
        <f t="shared" si="0"/>
        <v>0</v>
      </c>
    </row>
    <row r="25" spans="2:6" x14ac:dyDescent="0.25">
      <c r="B25" s="8"/>
      <c r="C25" s="8"/>
      <c r="D25" s="8"/>
      <c r="E25" s="12">
        <f t="shared" si="0"/>
        <v>0</v>
      </c>
      <c r="F25" s="9"/>
    </row>
    <row r="26" spans="2:6" x14ac:dyDescent="0.25">
      <c r="B26" s="8"/>
      <c r="C26" s="8"/>
      <c r="D26" s="8"/>
      <c r="E26" s="12">
        <f t="shared" si="0"/>
        <v>0</v>
      </c>
      <c r="F26" s="9"/>
    </row>
    <row r="27" spans="2:6" x14ac:dyDescent="0.25">
      <c r="B27" s="8"/>
      <c r="C27" s="8"/>
      <c r="D27" s="8"/>
      <c r="E27" s="12">
        <f t="shared" si="0"/>
        <v>0</v>
      </c>
      <c r="F27" s="9"/>
    </row>
    <row r="28" spans="2:6" x14ac:dyDescent="0.25">
      <c r="B28" s="8"/>
      <c r="C28" s="8"/>
      <c r="D28" s="8"/>
      <c r="E28" s="12">
        <f t="shared" si="0"/>
        <v>0</v>
      </c>
      <c r="F28" s="9"/>
    </row>
    <row r="29" spans="2:6" x14ac:dyDescent="0.25">
      <c r="B29" s="8"/>
      <c r="C29" s="8"/>
      <c r="D29" s="8"/>
      <c r="E29" s="12">
        <f t="shared" si="0"/>
        <v>0</v>
      </c>
      <c r="F29" s="9"/>
    </row>
    <row r="30" spans="2:6" x14ac:dyDescent="0.25">
      <c r="B30" s="8"/>
      <c r="C30" s="8"/>
      <c r="D30" s="8"/>
      <c r="E30" s="12">
        <f t="shared" si="0"/>
        <v>0</v>
      </c>
      <c r="F30" s="9"/>
    </row>
    <row r="31" spans="2:6" x14ac:dyDescent="0.25">
      <c r="B31" s="8"/>
      <c r="C31" s="8"/>
      <c r="D31" s="8"/>
      <c r="E31" s="12">
        <f t="shared" si="0"/>
        <v>0</v>
      </c>
      <c r="F31" s="9"/>
    </row>
    <row r="32" spans="2:6" x14ac:dyDescent="0.25">
      <c r="D32" s="9"/>
      <c r="E32" s="26">
        <f>SUM($E$10:$E$31)</f>
        <v>0</v>
      </c>
      <c r="F32" s="9" t="s">
        <v>103</v>
      </c>
    </row>
    <row r="33" spans="2:6" x14ac:dyDescent="0.25">
      <c r="D33" s="9"/>
      <c r="E33" s="14"/>
      <c r="F33" s="9"/>
    </row>
    <row r="34" spans="2:6" x14ac:dyDescent="0.25">
      <c r="B34" s="16" t="s">
        <v>81</v>
      </c>
      <c r="C34" s="10" t="s">
        <v>82</v>
      </c>
      <c r="D34" s="10" t="s">
        <v>83</v>
      </c>
      <c r="E34" s="10" t="s">
        <v>84</v>
      </c>
    </row>
    <row r="35" spans="2:6" x14ac:dyDescent="0.25">
      <c r="B35" s="15" t="s">
        <v>85</v>
      </c>
      <c r="C35" s="13"/>
      <c r="D35" s="7">
        <v>7</v>
      </c>
      <c r="E35" s="11">
        <f>C35*D35</f>
        <v>0</v>
      </c>
    </row>
    <row r="36" spans="2:6" x14ac:dyDescent="0.25">
      <c r="B36" s="15" t="s">
        <v>86</v>
      </c>
      <c r="C36" s="13"/>
      <c r="D36" s="7">
        <v>7</v>
      </c>
      <c r="E36" s="11">
        <f>C36*D36</f>
        <v>0</v>
      </c>
    </row>
    <row r="37" spans="2:6" x14ac:dyDescent="0.25">
      <c r="B37" s="7" t="s">
        <v>104</v>
      </c>
      <c r="C37" s="13"/>
      <c r="D37" s="7">
        <v>7</v>
      </c>
      <c r="E37" s="11">
        <f>C37*D37</f>
        <v>0</v>
      </c>
      <c r="F37" s="9" t="s">
        <v>213</v>
      </c>
    </row>
    <row r="38" spans="2:6" x14ac:dyDescent="0.25">
      <c r="E38" s="17">
        <f>SUM($E$35:$E$36)</f>
        <v>0</v>
      </c>
      <c r="F38" s="9" t="s">
        <v>87</v>
      </c>
    </row>
    <row r="39" spans="2:6" x14ac:dyDescent="0.25">
      <c r="B39" s="16" t="s">
        <v>88</v>
      </c>
      <c r="C39" s="10" t="s">
        <v>82</v>
      </c>
    </row>
    <row r="40" spans="2:6" x14ac:dyDescent="0.25">
      <c r="B40" s="7" t="s">
        <v>89</v>
      </c>
      <c r="C40" s="13"/>
    </row>
    <row r="41" spans="2:6" x14ac:dyDescent="0.25">
      <c r="B41" s="7" t="s">
        <v>105</v>
      </c>
      <c r="C41" s="13"/>
    </row>
    <row r="42" spans="2:6" x14ac:dyDescent="0.25">
      <c r="C42" s="18">
        <f>SUM($C$40:$C$41)</f>
        <v>0</v>
      </c>
      <c r="D42" s="9" t="s">
        <v>90</v>
      </c>
    </row>
    <row r="44" spans="2:6" x14ac:dyDescent="0.25">
      <c r="B44" s="22" t="s">
        <v>91</v>
      </c>
      <c r="C44" s="22" t="s">
        <v>82</v>
      </c>
      <c r="D44" s="22" t="s">
        <v>83</v>
      </c>
      <c r="E44" s="22" t="s">
        <v>92</v>
      </c>
    </row>
    <row r="45" spans="2:6" x14ac:dyDescent="0.25">
      <c r="B45" s="19" t="s">
        <v>93</v>
      </c>
      <c r="C45" s="19"/>
      <c r="D45" s="20">
        <v>7</v>
      </c>
      <c r="E45" s="23">
        <f>C45*D45</f>
        <v>0</v>
      </c>
    </row>
    <row r="46" spans="2:6" x14ac:dyDescent="0.25">
      <c r="E46" s="24">
        <f>SUM($E$45)</f>
        <v>0</v>
      </c>
      <c r="F46" s="9" t="s">
        <v>95</v>
      </c>
    </row>
    <row r="48" spans="2:6" x14ac:dyDescent="0.25">
      <c r="B48" s="10" t="s">
        <v>197</v>
      </c>
      <c r="C48" s="10" t="s">
        <v>82</v>
      </c>
      <c r="D48" s="10" t="s">
        <v>76</v>
      </c>
      <c r="E48" s="48" t="s">
        <v>199</v>
      </c>
    </row>
    <row r="49" spans="2:6" x14ac:dyDescent="0.25">
      <c r="B49" s="8"/>
      <c r="C49" s="13"/>
      <c r="D49" s="47">
        <v>2</v>
      </c>
      <c r="E49" s="18">
        <f>C49*D49</f>
        <v>0</v>
      </c>
      <c r="F49" s="9" t="s">
        <v>198</v>
      </c>
    </row>
    <row r="53" spans="2:6" x14ac:dyDescent="0.25">
      <c r="E53" s="25">
        <f>$E$32+$E$38+$C$42+$E$46+$E$49</f>
        <v>0</v>
      </c>
      <c r="F53" s="9" t="s">
        <v>116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133DB408B0724BBB3D36A10F4C7D5C" ma:contentTypeVersion="15" ma:contentTypeDescription="Een nieuw document maken." ma:contentTypeScope="" ma:versionID="fa7feda2e5c6217f61164923556cfb98">
  <xsd:schema xmlns:xsd="http://www.w3.org/2001/XMLSchema" xmlns:xs="http://www.w3.org/2001/XMLSchema" xmlns:p="http://schemas.microsoft.com/office/2006/metadata/properties" xmlns:ns2="73917afc-fdb3-4268-8341-4e2bbc340ca1" xmlns:ns3="4b0d682d-9f02-4f1a-9221-12c9c4a404e0" targetNamespace="http://schemas.microsoft.com/office/2006/metadata/properties" ma:root="true" ma:fieldsID="ec3bb0b924bcd32ce29b0a0ce5e133c5" ns2:_="" ns3:_="">
    <xsd:import namespace="73917afc-fdb3-4268-8341-4e2bbc340ca1"/>
    <xsd:import namespace="4b0d682d-9f02-4f1a-9221-12c9c4a404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17afc-fdb3-4268-8341-4e2bbc340c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ec3a491b-2193-4886-84e1-70fddd01a5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0d682d-9f02-4f1a-9221-12c9c4a404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74ba76d8-d4bd-4e71-b3ed-e79b79d6b15b}" ma:internalName="TaxCatchAll" ma:showField="CatchAllData" ma:web="4b0d682d-9f02-4f1a-9221-12c9c4a404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917afc-fdb3-4268-8341-4e2bbc340ca1">
      <Terms xmlns="http://schemas.microsoft.com/office/infopath/2007/PartnerControls"/>
    </lcf76f155ced4ddcb4097134ff3c332f>
    <TaxCatchAll xmlns="4b0d682d-9f02-4f1a-9221-12c9c4a404e0" xsi:nil="true"/>
  </documentManagement>
</p:properties>
</file>

<file path=customXml/itemProps1.xml><?xml version="1.0" encoding="utf-8"?>
<ds:datastoreItem xmlns:ds="http://schemas.openxmlformats.org/officeDocument/2006/customXml" ds:itemID="{F815257F-3A15-4022-892A-D2288F4136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917afc-fdb3-4268-8341-4e2bbc340ca1"/>
    <ds:schemaRef ds:uri="4b0d682d-9f02-4f1a-9221-12c9c4a404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18A640-0203-4EA1-9CEB-AF6F70D009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D93FF7-B65C-453D-A2C3-DD0FDB48F4C6}">
  <ds:schemaRefs>
    <ds:schemaRef ds:uri="http://schemas.microsoft.com/office/2006/metadata/properties"/>
    <ds:schemaRef ds:uri="http://schemas.microsoft.com/office/infopath/2007/PartnerControls"/>
    <ds:schemaRef ds:uri="73917afc-fdb3-4268-8341-4e2bbc340ca1"/>
    <ds:schemaRef ds:uri="4b0d682d-9f02-4f1a-9221-12c9c4a404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27</vt:i4>
      </vt:variant>
    </vt:vector>
  </HeadingPairs>
  <TitlesOfParts>
    <vt:vector size="27" baseType="lpstr">
      <vt:lpstr>Voorblad</vt:lpstr>
      <vt:lpstr>Algemeen</vt:lpstr>
      <vt:lpstr>NOK HM00</vt:lpstr>
      <vt:lpstr>NOK HM01</vt:lpstr>
      <vt:lpstr>NOK HM02</vt:lpstr>
      <vt:lpstr>NOK HM03</vt:lpstr>
      <vt:lpstr>NOK HM04</vt:lpstr>
      <vt:lpstr>NOK HM05</vt:lpstr>
      <vt:lpstr>NOK HM06</vt:lpstr>
      <vt:lpstr>NOK HM07</vt:lpstr>
      <vt:lpstr>NOK HM08</vt:lpstr>
      <vt:lpstr>NOK HM09</vt:lpstr>
      <vt:lpstr>NOK HM10</vt:lpstr>
      <vt:lpstr>NOK HM11</vt:lpstr>
      <vt:lpstr>NOK HM12</vt:lpstr>
      <vt:lpstr>NOK HM13</vt:lpstr>
      <vt:lpstr>NOK HM17</vt:lpstr>
      <vt:lpstr>NOK HM18</vt:lpstr>
      <vt:lpstr>NOK HM19</vt:lpstr>
      <vt:lpstr>NOK HM20</vt:lpstr>
      <vt:lpstr>NOK HM21</vt:lpstr>
      <vt:lpstr>NOK HM22</vt:lpstr>
      <vt:lpstr>NOK HM23</vt:lpstr>
      <vt:lpstr>Totale inschrijfsom</vt:lpstr>
      <vt:lpstr>Optionele dienstverlening</vt:lpstr>
      <vt:lpstr>Centric kosten</vt:lpstr>
      <vt:lpstr>Axi staffel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Overweel, Irene</dc:creator>
  <cp:keywords/>
  <dc:description/>
  <cp:lastModifiedBy>Huisman, Erik Jan</cp:lastModifiedBy>
  <cp:revision/>
  <dcterms:created xsi:type="dcterms:W3CDTF">2024-08-01T10:12:00Z</dcterms:created>
  <dcterms:modified xsi:type="dcterms:W3CDTF">2025-09-30T11:25:22Z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0x010100C8133DB408B0724BBB3D36A10F4C7D5C</vt:lpwstr>
  </property>
  <property fmtid="{D5CDD505-2E9C-101B-9397-08002B2CF9AE}" pid="3" name="MSIP_Label_fecb8965-26fb-4a97-9513-50d88672d46c_Enabled">
    <vt:lpwstr>true</vt:lpwstr>
  </property>
  <property fmtid="{D5CDD505-2E9C-101B-9397-08002B2CF9AE}" pid="4" name="MSIP_Label_fecb8965-26fb-4a97-9513-50d88672d46c_SetDate">
    <vt:lpwstr>2024-08-01T11:16:17Z</vt:lpwstr>
  </property>
  <property fmtid="{D5CDD505-2E9C-101B-9397-08002B2CF9AE}" pid="5" name="MSIP_Label_fecb8965-26fb-4a97-9513-50d88672d46c_Method">
    <vt:lpwstr>Standard</vt:lpwstr>
  </property>
  <property fmtid="{D5CDD505-2E9C-101B-9397-08002B2CF9AE}" pid="6" name="MSIP_Label_fecb8965-26fb-4a97-9513-50d88672d46c_Name">
    <vt:lpwstr>fecb8965-26fb-4a97-9513-50d88672d46c</vt:lpwstr>
  </property>
  <property fmtid="{D5CDD505-2E9C-101B-9397-08002B2CF9AE}" pid="7" name="MSIP_Label_fecb8965-26fb-4a97-9513-50d88672d46c_SiteId">
    <vt:lpwstr>64458159-0d9a-4d84-966f-1a13c0ac7a34</vt:lpwstr>
  </property>
  <property fmtid="{D5CDD505-2E9C-101B-9397-08002B2CF9AE}" pid="8" name="MSIP_Label_fecb8965-26fb-4a97-9513-50d88672d46c_ActionId">
    <vt:lpwstr>572a7a9f-b247-47c2-b0ca-cf887d4fcd2d</vt:lpwstr>
  </property>
  <property fmtid="{D5CDD505-2E9C-101B-9397-08002B2CF9AE}" pid="9" name="MSIP_Label_fecb8965-26fb-4a97-9513-50d88672d46c_ContentBits">
    <vt:lpwstr>3</vt:lpwstr>
  </property>
  <property fmtid="{D5CDD505-2E9C-101B-9397-08002B2CF9AE}" pid="10" name="MediaServiceImageTags">
    <vt:lpwstr/>
  </property>
  <property fmtid="{D5CDD505-2E9C-101B-9397-08002B2CF9AE}" pid="11" name="Bedrijfsonderdeel">
    <vt:lpwstr>1</vt:lpwstr>
  </property>
  <property fmtid="{D5CDD505-2E9C-101B-9397-08002B2CF9AE}" pid="12" name="gb82f349165e4d54a916b112b2504f20">
    <vt:lpwstr/>
  </property>
  <property fmtid="{D5CDD505-2E9C-101B-9397-08002B2CF9AE}" pid="13" name="Inkoopcategorie">
    <vt:lpwstr/>
  </property>
  <property fmtid="{D5CDD505-2E9C-101B-9397-08002B2CF9AE}" pid="14" name="Soort_x0020_document">
    <vt:lpwstr/>
  </property>
  <property fmtid="{D5CDD505-2E9C-101B-9397-08002B2CF9AE}" pid="15" name="e57932243e344fd5a08492a0ca9c1e12">
    <vt:lpwstr/>
  </property>
  <property fmtid="{D5CDD505-2E9C-101B-9397-08002B2CF9AE}" pid="16" name="Soort document">
    <vt:lpwstr/>
  </property>
</Properties>
</file>