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9"/>
  <workbookPr filterPrivacy="1" codeName="ThisWorkbook" autoCompressPictures="0"/>
  <xr:revisionPtr revIDLastSave="1379" documentId="13_ncr:1_{60079E7B-7F20-4C33-A070-D1135F5543A7}" xr6:coauthVersionLast="47" xr6:coauthVersionMax="47" xr10:uidLastSave="{C5312AEF-D57B-B64C-879F-4E6E4283E4B6}"/>
  <bookViews>
    <workbookView xWindow="1600" yWindow="740" windowWidth="27200" windowHeight="15760" tabRatio="941" firstSheet="1" activeTab="7" xr2:uid="{00000000-000D-0000-FFFF-FFFF00000000}"/>
  </bookViews>
  <sheets>
    <sheet name="Beoordelen Open vragen" sheetId="21" r:id="rId1"/>
    <sheet name="Directielid Bedrijfsvoering" sheetId="7" r:id="rId2"/>
    <sheet name="Teamleider KCC" sheetId="15" r:id="rId3"/>
    <sheet name="Teamleider Bedrijfsbureau" sheetId="16" r:id="rId4"/>
    <sheet name="Manager IT" sheetId="22" r:id="rId5"/>
    <sheet name="Medewerker Bedrijfsbureau" sheetId="23" r:id="rId6"/>
    <sheet name="Projectleider IT" sheetId="24" r:id="rId7"/>
    <sheet name="Consensus" sheetId="9" r:id="rId8"/>
  </sheets>
  <definedNames>
    <definedName name="SCORE">'Beoordelen Open vragen'!$A$27:$A$32</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75" i="9" l="1"/>
  <c r="G75" i="9"/>
  <c r="D75" i="9"/>
  <c r="J67" i="9"/>
  <c r="G67" i="9"/>
  <c r="D67" i="9"/>
  <c r="J11" i="9"/>
  <c r="J77" i="9" s="1"/>
  <c r="J19" i="9"/>
  <c r="J27" i="9"/>
  <c r="J35" i="9"/>
  <c r="J43" i="9"/>
  <c r="J51" i="9"/>
  <c r="J59" i="9"/>
  <c r="D11" i="9"/>
  <c r="D19" i="9"/>
  <c r="D27" i="9"/>
  <c r="D35" i="9"/>
  <c r="D43" i="9"/>
  <c r="D51" i="9"/>
  <c r="D59" i="9"/>
  <c r="D77" i="9"/>
  <c r="G11" i="9"/>
  <c r="G19" i="9"/>
  <c r="G27" i="9"/>
  <c r="G35" i="9"/>
  <c r="G43" i="9"/>
  <c r="G51" i="9"/>
  <c r="G59" i="9"/>
  <c r="J65" i="9"/>
  <c r="J64" i="9"/>
  <c r="J63" i="9"/>
  <c r="J62" i="9"/>
  <c r="J61" i="9"/>
  <c r="J60" i="9"/>
  <c r="G65" i="9"/>
  <c r="G64" i="9"/>
  <c r="G63" i="9"/>
  <c r="G62" i="9"/>
  <c r="G61" i="9"/>
  <c r="G60" i="9"/>
  <c r="D65" i="9"/>
  <c r="D64" i="9"/>
  <c r="D63" i="9"/>
  <c r="D62" i="9"/>
  <c r="D61" i="9"/>
  <c r="D60" i="9"/>
  <c r="A60" i="9"/>
  <c r="B65" i="9"/>
  <c r="B64" i="9"/>
  <c r="B63" i="9"/>
  <c r="B62" i="9"/>
  <c r="B61" i="9"/>
  <c r="B60" i="9"/>
  <c r="A19" i="15"/>
  <c r="A18" i="15"/>
  <c r="A19" i="16"/>
  <c r="A18" i="16"/>
  <c r="A19" i="22"/>
  <c r="A18" i="22"/>
  <c r="A19" i="23"/>
  <c r="A18" i="23"/>
  <c r="A19" i="24"/>
  <c r="A18" i="24"/>
  <c r="A19" i="7"/>
  <c r="A18" i="7"/>
  <c r="D6" i="9"/>
  <c r="B73" i="9"/>
  <c r="B72" i="9"/>
  <c r="B71" i="9"/>
  <c r="B70" i="9"/>
  <c r="B69" i="9"/>
  <c r="B68" i="9"/>
  <c r="B57" i="9"/>
  <c r="B56" i="9"/>
  <c r="B55" i="9"/>
  <c r="B54" i="9"/>
  <c r="B53" i="9"/>
  <c r="B52" i="9"/>
  <c r="B49" i="9"/>
  <c r="B48" i="9"/>
  <c r="B47" i="9"/>
  <c r="B46" i="9"/>
  <c r="B45" i="9"/>
  <c r="B44" i="9"/>
  <c r="B41" i="9"/>
  <c r="B40" i="9"/>
  <c r="B39" i="9"/>
  <c r="B38" i="9"/>
  <c r="B37" i="9"/>
  <c r="B36" i="9"/>
  <c r="B33" i="9"/>
  <c r="B32" i="9"/>
  <c r="B31" i="9"/>
  <c r="B30" i="9"/>
  <c r="B29" i="9"/>
  <c r="B28" i="9"/>
  <c r="B25" i="9"/>
  <c r="B24" i="9"/>
  <c r="B23" i="9"/>
  <c r="B22" i="9"/>
  <c r="B21" i="9"/>
  <c r="B20" i="9"/>
  <c r="B17" i="9"/>
  <c r="B16" i="9"/>
  <c r="B15" i="9"/>
  <c r="B14" i="9"/>
  <c r="B13" i="9"/>
  <c r="B12" i="9"/>
  <c r="B9" i="9"/>
  <c r="B8" i="9"/>
  <c r="B7" i="9"/>
  <c r="B6" i="9"/>
  <c r="B5" i="9"/>
  <c r="B4" i="9"/>
  <c r="D9" i="9"/>
  <c r="A68" i="9"/>
  <c r="A3" i="9"/>
  <c r="D5" i="9"/>
  <c r="J73" i="9"/>
  <c r="J72" i="9"/>
  <c r="J71" i="9"/>
  <c r="J70" i="9"/>
  <c r="J69" i="9"/>
  <c r="J68" i="9"/>
  <c r="G73" i="9"/>
  <c r="G72" i="9"/>
  <c r="G71" i="9"/>
  <c r="G70" i="9"/>
  <c r="G69" i="9"/>
  <c r="G68" i="9"/>
  <c r="J57" i="9"/>
  <c r="J56" i="9"/>
  <c r="J55" i="9"/>
  <c r="J54" i="9"/>
  <c r="J53" i="9"/>
  <c r="J52" i="9"/>
  <c r="G57" i="9"/>
  <c r="G56" i="9"/>
  <c r="G55" i="9"/>
  <c r="G54" i="9"/>
  <c r="G53" i="9"/>
  <c r="G52" i="9"/>
  <c r="J49" i="9"/>
  <c r="J48" i="9"/>
  <c r="J47" i="9"/>
  <c r="J46" i="9"/>
  <c r="J45" i="9"/>
  <c r="J44" i="9"/>
  <c r="G49" i="9"/>
  <c r="G48" i="9"/>
  <c r="G47" i="9"/>
  <c r="G46" i="9"/>
  <c r="G45" i="9"/>
  <c r="G44" i="9"/>
  <c r="J41" i="9"/>
  <c r="J40" i="9"/>
  <c r="J39" i="9"/>
  <c r="J38" i="9"/>
  <c r="J37" i="9"/>
  <c r="J36" i="9"/>
  <c r="G41" i="9"/>
  <c r="G40" i="9"/>
  <c r="G39" i="9"/>
  <c r="G38" i="9"/>
  <c r="G37" i="9"/>
  <c r="G36" i="9"/>
  <c r="D73" i="9"/>
  <c r="D72" i="9"/>
  <c r="D71" i="9"/>
  <c r="D70" i="9"/>
  <c r="D69" i="9"/>
  <c r="D68" i="9"/>
  <c r="D57" i="9"/>
  <c r="D56" i="9"/>
  <c r="D55" i="9"/>
  <c r="D54" i="9"/>
  <c r="D53" i="9"/>
  <c r="D52" i="9"/>
  <c r="D49" i="9"/>
  <c r="D48" i="9"/>
  <c r="D47" i="9"/>
  <c r="D46" i="9"/>
  <c r="D45" i="9"/>
  <c r="D44" i="9"/>
  <c r="D41" i="9"/>
  <c r="D40" i="9"/>
  <c r="D39" i="9"/>
  <c r="D38" i="9"/>
  <c r="D37" i="9"/>
  <c r="D36" i="9"/>
  <c r="A52" i="9"/>
  <c r="A44" i="9"/>
  <c r="A36" i="9"/>
  <c r="A21" i="24"/>
  <c r="A20" i="24"/>
  <c r="A17" i="24"/>
  <c r="A16" i="24"/>
  <c r="A15" i="24"/>
  <c r="A14" i="24"/>
  <c r="A13" i="24"/>
  <c r="A12" i="24"/>
  <c r="A21" i="23"/>
  <c r="A20" i="23"/>
  <c r="A17" i="23"/>
  <c r="A16" i="23"/>
  <c r="A15" i="23"/>
  <c r="A14" i="23"/>
  <c r="A13" i="23"/>
  <c r="A12" i="23"/>
  <c r="A21" i="22"/>
  <c r="A20" i="22"/>
  <c r="A17" i="22"/>
  <c r="A16" i="22"/>
  <c r="A15" i="22"/>
  <c r="A14" i="22"/>
  <c r="A13" i="22"/>
  <c r="A12" i="22"/>
  <c r="A21" i="16"/>
  <c r="A20" i="16"/>
  <c r="A17" i="16"/>
  <c r="A16" i="16"/>
  <c r="A15" i="16"/>
  <c r="A14" i="16"/>
  <c r="A13" i="16"/>
  <c r="A12" i="16"/>
  <c r="A21" i="15"/>
  <c r="A20" i="15"/>
  <c r="A17" i="15"/>
  <c r="A16" i="15"/>
  <c r="A15" i="15"/>
  <c r="A14" i="15"/>
  <c r="A13" i="15"/>
  <c r="A12" i="15"/>
  <c r="A21" i="7"/>
  <c r="A20" i="7"/>
  <c r="A17" i="7"/>
  <c r="A16" i="7"/>
  <c r="A15" i="7"/>
  <c r="A14" i="7"/>
  <c r="A13" i="7"/>
  <c r="A12" i="7"/>
  <c r="J33" i="9"/>
  <c r="J32" i="9"/>
  <c r="J31" i="9"/>
  <c r="J30" i="9"/>
  <c r="J29" i="9"/>
  <c r="J28" i="9"/>
  <c r="G33" i="9"/>
  <c r="G32" i="9"/>
  <c r="G31" i="9"/>
  <c r="G30" i="9"/>
  <c r="G29" i="9"/>
  <c r="G28" i="9"/>
  <c r="D33" i="9"/>
  <c r="D32" i="9"/>
  <c r="D31" i="9"/>
  <c r="D30" i="9"/>
  <c r="D29" i="9"/>
  <c r="D28" i="9"/>
  <c r="J25" i="9"/>
  <c r="J24" i="9"/>
  <c r="J23" i="9"/>
  <c r="J22" i="9"/>
  <c r="J21" i="9"/>
  <c r="J20" i="9"/>
  <c r="G25" i="9"/>
  <c r="G24" i="9"/>
  <c r="G23" i="9"/>
  <c r="G22" i="9"/>
  <c r="G21" i="9"/>
  <c r="G20" i="9"/>
  <c r="D25" i="9"/>
  <c r="D24" i="9"/>
  <c r="D23" i="9"/>
  <c r="D22" i="9"/>
  <c r="D21" i="9"/>
  <c r="D20" i="9"/>
  <c r="J17" i="9"/>
  <c r="J16" i="9"/>
  <c r="J15" i="9"/>
  <c r="J14" i="9"/>
  <c r="J13" i="9"/>
  <c r="J12" i="9"/>
  <c r="G17" i="9"/>
  <c r="G16" i="9"/>
  <c r="G15" i="9"/>
  <c r="G14" i="9"/>
  <c r="G13" i="9"/>
  <c r="G12" i="9"/>
  <c r="D17" i="9"/>
  <c r="D16" i="9"/>
  <c r="D15" i="9"/>
  <c r="D14" i="9"/>
  <c r="D13" i="9"/>
  <c r="D12" i="9"/>
  <c r="A12" i="9"/>
  <c r="J9" i="9"/>
  <c r="J8" i="9"/>
  <c r="J7" i="9"/>
  <c r="J6" i="9"/>
  <c r="J5" i="9"/>
  <c r="J4" i="9"/>
  <c r="G9" i="9"/>
  <c r="G8" i="9"/>
  <c r="G7" i="9"/>
  <c r="G6" i="9"/>
  <c r="G5" i="9"/>
  <c r="G4" i="9"/>
  <c r="D8" i="9"/>
  <c r="D7" i="9"/>
  <c r="A11" i="24"/>
  <c r="A10" i="24"/>
  <c r="A9" i="24"/>
  <c r="A8" i="24"/>
  <c r="A7" i="24"/>
  <c r="A6" i="24"/>
  <c r="A5" i="24"/>
  <c r="A4" i="24"/>
  <c r="A2" i="24"/>
  <c r="I1" i="24"/>
  <c r="F1" i="24"/>
  <c r="C1" i="24"/>
  <c r="A11" i="23"/>
  <c r="A10" i="23"/>
  <c r="A9" i="23"/>
  <c r="A8" i="23"/>
  <c r="A7" i="23"/>
  <c r="A6" i="23"/>
  <c r="A5" i="23"/>
  <c r="A4" i="23"/>
  <c r="A2" i="23"/>
  <c r="I1" i="23"/>
  <c r="F1" i="23"/>
  <c r="C1" i="23"/>
  <c r="A11" i="22"/>
  <c r="A10" i="22"/>
  <c r="A9" i="22"/>
  <c r="A8" i="22"/>
  <c r="A7" i="22"/>
  <c r="A6" i="22"/>
  <c r="A5" i="22"/>
  <c r="A4" i="22"/>
  <c r="A2" i="22"/>
  <c r="I1" i="22"/>
  <c r="F1" i="22"/>
  <c r="C1" i="22"/>
  <c r="A28" i="9"/>
  <c r="A20" i="9"/>
  <c r="A4" i="9"/>
  <c r="A11" i="16"/>
  <c r="A10" i="16"/>
  <c r="A9" i="16"/>
  <c r="A8" i="16"/>
  <c r="A7" i="16"/>
  <c r="A6" i="16"/>
  <c r="A5" i="16"/>
  <c r="A4" i="16"/>
  <c r="A2" i="16"/>
  <c r="I1" i="16"/>
  <c r="F1" i="16"/>
  <c r="C1" i="16"/>
  <c r="I1" i="15"/>
  <c r="F1" i="15"/>
  <c r="C1" i="15"/>
  <c r="A11" i="15"/>
  <c r="A10" i="15"/>
  <c r="A9" i="15"/>
  <c r="A8" i="15"/>
  <c r="A7" i="15"/>
  <c r="A6" i="15"/>
  <c r="A5" i="15"/>
  <c r="A4" i="15"/>
  <c r="A2" i="15"/>
  <c r="A11" i="7"/>
  <c r="A10" i="7"/>
  <c r="A9" i="7"/>
  <c r="A8" i="7"/>
  <c r="A7" i="7"/>
  <c r="A6" i="7"/>
  <c r="A5" i="7"/>
  <c r="A4" i="7"/>
  <c r="J1" i="9"/>
  <c r="G1" i="9"/>
  <c r="A2" i="7"/>
  <c r="D4" i="9"/>
  <c r="D1" i="9"/>
  <c r="G77" i="9" l="1"/>
</calcChain>
</file>

<file path=xl/sharedStrings.xml><?xml version="1.0" encoding="utf-8"?>
<sst xmlns="http://schemas.openxmlformats.org/spreadsheetml/2006/main" count="439" uniqueCount="40">
  <si>
    <t>&lt;MOTIVATIE&gt;</t>
  </si>
  <si>
    <t>Score:</t>
  </si>
  <si>
    <t>Totaalwaardes</t>
  </si>
  <si>
    <t>Inschrijver 1</t>
  </si>
  <si>
    <t>Inschrijver 2</t>
  </si>
  <si>
    <t>Inschrijver 3</t>
  </si>
  <si>
    <t>Motivatie consensus:</t>
  </si>
  <si>
    <t xml:space="preserve">1B.	TOELICHTING BEANTWOORDING </t>
  </si>
  <si>
    <t>1A.	BEANTWOORDING OPEN VRAGEN</t>
  </si>
  <si>
    <t xml:space="preserve">Zie bijlage 7 'kwaliteit'. </t>
  </si>
  <si>
    <t>1.	OPEN VRAGEN</t>
  </si>
  <si>
    <t>De afzonderlijke items zullen worden beoordeeld met:</t>
  </si>
  <si>
    <t>Uitmuntend</t>
  </si>
  <si>
    <t>Goed</t>
  </si>
  <si>
    <t>Voldoende</t>
  </si>
  <si>
    <t>Matig</t>
  </si>
  <si>
    <t>Onvoldoende</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</si>
  <si>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Een honorering van de antwoorden zal nimmer leiden tot een verplichte afname van datgene wat Inschrijver heeft ingediend. </t>
  </si>
  <si>
    <t>Vraag 2: Doorontwikkeling</t>
  </si>
  <si>
    <t xml:space="preserve">De Inschrijver zal op locatie van de Aanbestedende dienst (in Den Haag) haar beantwoording op de open vragen toelichten. De beoordelaars zullen aan Inschrijver verdiepingsvragen stellen, aan de hand van de beantwoording die bij de inschrijving is ingediend en de toelichting. Inschrijver zorgt ervoor dat zij deze toelichting laat uitvoeren door een eigen medewerker die zodanig bekwaam is dat vragen over de inhoud van de beantwoording van de open vragen eenvoudig beantwoord kunnen worden en die zelf na een eventuele voorgenomen gunning de implementatie zal gaan verzorgen. </t>
  </si>
  <si>
    <t>Vraag 1: Plan van Aanpak</t>
  </si>
  <si>
    <t>Consensus</t>
  </si>
  <si>
    <t xml:space="preserve">Consensus </t>
  </si>
  <si>
    <t>1.	 OPEN VRAGEN</t>
  </si>
  <si>
    <t>Vraag 1: Plan van aanpak implementatie</t>
  </si>
  <si>
    <t>a. De gehanteerde aanpak ten aanzien van de deeltrajecten</t>
  </si>
  <si>
    <t>b. Planning</t>
  </si>
  <si>
    <t>c. De gehanteerde projectorganisatie, bemensing en samenwerkingsvorm(en)</t>
  </si>
  <si>
    <t>d. Testomgeving, testprotocol en het managen van de uitkomsten</t>
  </si>
  <si>
    <t>e. Mogelijke risico's en kritische succesfactoren</t>
  </si>
  <si>
    <t>f. Rapportage, communicatie en escalatie processen/procedures</t>
  </si>
  <si>
    <t>Directielid Bedrijfsvoering</t>
  </si>
  <si>
    <t>Teamleider KCC</t>
  </si>
  <si>
    <t>Teamleider Bedrijfsbureau</t>
  </si>
  <si>
    <t>Manager IT</t>
  </si>
  <si>
    <t>Projectleider IT</t>
  </si>
  <si>
    <t>Medewerker Bedrijfsbureau</t>
  </si>
  <si>
    <t>Totale score open vragen</t>
  </si>
  <si>
    <t>Vraag 4: Duurzaamheid en SROI</t>
  </si>
  <si>
    <t>Vraag 3: Aanvragen vanuit Opdrachtgever aan de helpdesk van Opdrachtnemer en 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</si>
</sst>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4"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11"/>
      <color indexed="8"/>
      <name val="Verdana"/>
      <family val="2"/>
    </font>
    <font>
      <b/>
      <sz val="11"/>
      <color theme="0"/>
      <name val="Verdana"/>
      <family val="2"/>
    </font>
    <font>
      <b/>
      <sz val="10"/>
      <color theme="0"/>
      <name val="Verdana"/>
      <family val="2"/>
    </font>
    <font>
      <sz val="11"/>
      <color theme="0"/>
      <name val="Calibri"/>
      <family val="2"/>
      <scheme val="minor"/>
    </font>
    <font>
      <b/>
      <sz val="10"/>
      <name val="Verdana"/>
      <family val="2"/>
    </font>
    <font>
      <b/>
      <sz val="14"/>
      <color theme="0"/>
      <name val="Verdana"/>
      <family val="2"/>
    </font>
  </fonts>
  <fills count="10">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499984740745262"/>
        <bgColor indexed="64"/>
      </patternFill>
    </fill>
    <fill>
      <patternFill patternType="solid">
        <fgColor theme="6"/>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76933C"/>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right style="thin">
        <color auto="1"/>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3">
    <xf numFmtId="0" fontId="0" fillId="0" borderId="0" xfId="0"/>
    <xf numFmtId="0" fontId="0" fillId="0" borderId="0" xfId="0" applyAlignment="1">
      <alignment wrapText="1"/>
    </xf>
    <xf numFmtId="0" fontId="2" fillId="0" borderId="0" xfId="0" applyFont="1"/>
    <xf numFmtId="0" fontId="2" fillId="2" borderId="0" xfId="0" applyFont="1" applyFill="1"/>
    <xf numFmtId="0" fontId="3" fillId="2" borderId="7" xfId="0" applyFont="1" applyFill="1" applyBorder="1" applyAlignment="1">
      <alignment horizontal="left" vertical="center" indent="1"/>
    </xf>
    <xf numFmtId="0" fontId="2" fillId="2" borderId="7" xfId="0" applyFont="1" applyFill="1" applyBorder="1" applyAlignment="1">
      <alignment horizontal="left" vertical="center" wrapText="1" indent="1"/>
    </xf>
    <xf numFmtId="0" fontId="4" fillId="2" borderId="7" xfId="0" applyFont="1" applyFill="1" applyBorder="1" applyAlignment="1">
      <alignment horizontal="left" vertical="center" indent="1"/>
    </xf>
    <xf numFmtId="0" fontId="4" fillId="4" borderId="2" xfId="0" applyFont="1" applyFill="1" applyBorder="1" applyAlignment="1" applyProtection="1">
      <alignment horizontal="left" vertical="center" indent="1"/>
      <protection locked="0"/>
    </xf>
    <xf numFmtId="0" fontId="1" fillId="3" borderId="2" xfId="0" applyFont="1" applyFill="1" applyBorder="1" applyAlignment="1">
      <alignment horizontal="left" vertical="center" indent="1"/>
    </xf>
    <xf numFmtId="0" fontId="2" fillId="4" borderId="2" xfId="0" applyFont="1" applyFill="1" applyBorder="1"/>
    <xf numFmtId="164" fontId="2" fillId="6" borderId="1" xfId="0" applyNumberFormat="1" applyFont="1" applyFill="1" applyBorder="1" applyAlignment="1">
      <alignment horizontal="center" vertical="center" wrapText="1"/>
    </xf>
    <xf numFmtId="0" fontId="2" fillId="8" borderId="1" xfId="0" applyFont="1" applyFill="1" applyBorder="1" applyAlignment="1">
      <alignment horizontal="center" vertical="center"/>
    </xf>
    <xf numFmtId="166" fontId="10" fillId="4" borderId="6" xfId="0" applyNumberFormat="1" applyFont="1" applyFill="1" applyBorder="1" applyAlignment="1">
      <alignment vertical="center" wrapText="1"/>
    </xf>
    <xf numFmtId="166" fontId="10" fillId="4" borderId="10" xfId="0" applyNumberFormat="1" applyFont="1" applyFill="1" applyBorder="1" applyAlignment="1">
      <alignment vertical="center" wrapText="1"/>
    </xf>
    <xf numFmtId="0" fontId="2" fillId="7" borderId="1" xfId="0" applyFont="1" applyFill="1" applyBorder="1" applyAlignment="1">
      <alignment vertical="center" wrapText="1"/>
    </xf>
    <xf numFmtId="0" fontId="4" fillId="2" borderId="7" xfId="0" applyFont="1" applyFill="1" applyBorder="1" applyAlignment="1">
      <alignment horizontal="left" vertical="center" wrapText="1"/>
    </xf>
    <xf numFmtId="0" fontId="1" fillId="0" borderId="0" xfId="0" applyFont="1" applyAlignment="1">
      <alignment wrapText="1"/>
    </xf>
    <xf numFmtId="0" fontId="3" fillId="2" borderId="7" xfId="0" applyFont="1" applyFill="1" applyBorder="1" applyAlignment="1">
      <alignment horizontal="left" vertical="center" wrapText="1"/>
    </xf>
    <xf numFmtId="0" fontId="2" fillId="0" borderId="0" xfId="0" applyFont="1" applyAlignment="1">
      <alignment wrapText="1"/>
    </xf>
    <xf numFmtId="0" fontId="2" fillId="2" borderId="7" xfId="0" applyFont="1" applyFill="1" applyBorder="1" applyAlignment="1">
      <alignment horizontal="left" vertical="center" wrapText="1"/>
    </xf>
    <xf numFmtId="0" fontId="2" fillId="2" borderId="7" xfId="0" applyFont="1" applyFill="1" applyBorder="1" applyAlignment="1">
      <alignment wrapText="1"/>
    </xf>
    <xf numFmtId="0" fontId="2" fillId="4" borderId="4" xfId="0" applyFont="1" applyFill="1" applyBorder="1" applyAlignment="1">
      <alignment wrapText="1"/>
    </xf>
    <xf numFmtId="0" fontId="2" fillId="4" borderId="7" xfId="0" applyFont="1" applyFill="1" applyBorder="1" applyAlignment="1">
      <alignment wrapText="1"/>
    </xf>
    <xf numFmtId="0" fontId="2" fillId="4" borderId="3" xfId="0" applyFont="1" applyFill="1" applyBorder="1" applyAlignment="1">
      <alignment wrapText="1"/>
    </xf>
    <xf numFmtId="0" fontId="2" fillId="2" borderId="0" xfId="0" applyFont="1" applyFill="1" applyAlignment="1">
      <alignment wrapText="1"/>
    </xf>
    <xf numFmtId="165" fontId="2" fillId="0" borderId="0" xfId="0" applyNumberFormat="1" applyFont="1" applyAlignment="1">
      <alignment horizontal="center" wrapText="1"/>
    </xf>
    <xf numFmtId="0" fontId="4" fillId="2"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3" fillId="2" borderId="7" xfId="0" applyFont="1" applyFill="1" applyBorder="1" applyAlignment="1">
      <alignment horizontal="center" vertical="center" wrapText="1"/>
    </xf>
    <xf numFmtId="166" fontId="2" fillId="2" borderId="7" xfId="0" applyNumberFormat="1" applyFont="1" applyFill="1" applyBorder="1" applyAlignment="1">
      <alignment horizontal="left" vertical="center" wrapText="1"/>
    </xf>
    <xf numFmtId="0" fontId="2" fillId="5" borderId="1" xfId="0" applyFont="1" applyFill="1" applyBorder="1" applyAlignment="1">
      <alignment vertical="center" wrapText="1"/>
    </xf>
    <xf numFmtId="0" fontId="11" fillId="0" borderId="0" xfId="0" applyFont="1"/>
    <xf numFmtId="0" fontId="3" fillId="9" borderId="1" xfId="0" applyFont="1" applyFill="1" applyBorder="1" applyAlignment="1">
      <alignment vertical="center" wrapText="1"/>
    </xf>
    <xf numFmtId="0" fontId="4" fillId="3" borderId="2" xfId="0" applyFont="1" applyFill="1" applyBorder="1" applyAlignment="1">
      <alignment horizontal="left" vertical="center" indent="1"/>
    </xf>
    <xf numFmtId="165" fontId="3" fillId="3" borderId="5" xfId="0" applyNumberFormat="1" applyFont="1" applyFill="1" applyBorder="1" applyAlignment="1">
      <alignment vertical="center" wrapText="1"/>
    </xf>
    <xf numFmtId="165" fontId="3" fillId="3" borderId="19" xfId="0" applyNumberFormat="1" applyFont="1" applyFill="1" applyBorder="1" applyAlignment="1">
      <alignment vertical="center" wrapText="1"/>
    </xf>
    <xf numFmtId="165" fontId="3" fillId="3" borderId="11" xfId="0" applyNumberFormat="1" applyFont="1" applyFill="1" applyBorder="1" applyAlignment="1">
      <alignment vertical="center" wrapText="1"/>
    </xf>
    <xf numFmtId="165" fontId="3" fillId="3" borderId="20" xfId="0" applyNumberFormat="1" applyFont="1" applyFill="1" applyBorder="1" applyAlignment="1">
      <alignment vertical="center" wrapText="1"/>
    </xf>
    <xf numFmtId="0" fontId="3" fillId="5" borderId="1" xfId="0" applyFont="1" applyFill="1" applyBorder="1" applyAlignment="1">
      <alignment vertical="center" wrapText="1"/>
    </xf>
    <xf numFmtId="0" fontId="2" fillId="8" borderId="6" xfId="0" applyFont="1" applyFill="1" applyBorder="1" applyAlignment="1">
      <alignment vertical="center" wrapText="1"/>
    </xf>
    <xf numFmtId="0" fontId="12" fillId="8" borderId="1" xfId="0" applyFont="1" applyFill="1" applyBorder="1" applyAlignment="1" applyProtection="1">
      <alignment horizontal="center" vertical="center" wrapText="1"/>
      <protection locked="0"/>
    </xf>
    <xf numFmtId="0" fontId="12" fillId="3" borderId="1" xfId="0" applyFont="1" applyFill="1" applyBorder="1" applyAlignment="1">
      <alignment horizontal="center" vertical="center" wrapText="1"/>
    </xf>
    <xf numFmtId="0" fontId="13" fillId="3" borderId="2" xfId="0" applyFont="1" applyFill="1" applyBorder="1" applyAlignment="1">
      <alignment horizontal="left" vertical="center" indent="1"/>
    </xf>
    <xf numFmtId="0" fontId="2" fillId="0" borderId="7" xfId="0" applyFont="1" applyBorder="1" applyAlignment="1">
      <alignment wrapText="1"/>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3" fillId="6" borderId="4"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6" borderId="2" xfId="0" applyNumberFormat="1" applyFont="1" applyFill="1" applyBorder="1" applyAlignment="1" applyProtection="1">
      <alignment horizontal="center" vertical="center" wrapText="1"/>
      <protection locked="0"/>
    </xf>
    <xf numFmtId="0" fontId="3" fillId="8" borderId="15" xfId="0" applyFont="1" applyFill="1" applyBorder="1" applyAlignment="1">
      <alignment horizontal="center" vertical="center" wrapText="1"/>
    </xf>
    <xf numFmtId="0" fontId="3" fillId="8" borderId="16"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2" fillId="7" borderId="2" xfId="0" applyFont="1" applyFill="1" applyBorder="1" applyAlignment="1">
      <alignment horizontal="left" vertical="center" wrapText="1"/>
    </xf>
    <xf numFmtId="0" fontId="2" fillId="7" borderId="3" xfId="0" applyFont="1" applyFill="1" applyBorder="1" applyAlignment="1">
      <alignment horizontal="left" vertical="center" wrapText="1"/>
    </xf>
    <xf numFmtId="0" fontId="3" fillId="8" borderId="15" xfId="0" applyFont="1" applyFill="1" applyBorder="1" applyAlignment="1">
      <alignment horizontal="left" vertical="center" wrapText="1"/>
    </xf>
    <xf numFmtId="0" fontId="3" fillId="8" borderId="16" xfId="0" applyFont="1" applyFill="1" applyBorder="1" applyAlignment="1">
      <alignment horizontal="left" vertical="center" wrapText="1"/>
    </xf>
    <xf numFmtId="0" fontId="3" fillId="8" borderId="17" xfId="0" applyFont="1" applyFill="1" applyBorder="1" applyAlignment="1">
      <alignment horizontal="left" vertical="center" wrapText="1"/>
    </xf>
    <xf numFmtId="0" fontId="3" fillId="8" borderId="18"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8" borderId="11" xfId="0" applyFont="1" applyFill="1" applyBorder="1" applyAlignment="1">
      <alignment horizontal="left" vertical="center" wrapText="1"/>
    </xf>
    <xf numFmtId="0" fontId="3" fillId="5" borderId="13" xfId="0" applyFont="1" applyFill="1" applyBorder="1" applyAlignment="1">
      <alignment horizontal="left" vertical="center" wrapText="1"/>
    </xf>
    <xf numFmtId="0" fontId="3" fillId="5" borderId="5" xfId="0" applyFont="1" applyFill="1" applyBorder="1" applyAlignment="1">
      <alignment horizontal="left" vertical="center" wrapText="1"/>
    </xf>
    <xf numFmtId="0" fontId="3" fillId="5" borderId="11" xfId="0" applyFont="1" applyFill="1" applyBorder="1" applyAlignment="1">
      <alignment horizontal="left" vertical="center" wrapText="1"/>
    </xf>
    <xf numFmtId="165" fontId="3" fillId="6" borderId="2" xfId="0" applyNumberFormat="1" applyFont="1" applyFill="1" applyBorder="1" applyAlignment="1" applyProtection="1">
      <alignment horizontal="center" vertical="center" wrapText="1"/>
      <protection locked="0"/>
    </xf>
    <xf numFmtId="165" fontId="3" fillId="6" borderId="3" xfId="0" applyNumberFormat="1" applyFont="1" applyFill="1" applyBorder="1" applyAlignment="1" applyProtection="1">
      <alignment horizontal="center" vertical="center" wrapText="1"/>
      <protection locked="0"/>
    </xf>
    <xf numFmtId="165" fontId="3" fillId="2" borderId="2"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pplyProtection="1">
      <alignment horizontal="center" vertical="center" wrapText="1"/>
      <protection locked="0"/>
    </xf>
    <xf numFmtId="165" fontId="4" fillId="4" borderId="2" xfId="0" applyNumberFormat="1" applyFont="1" applyFill="1" applyBorder="1" applyAlignment="1" applyProtection="1">
      <alignment horizontal="center" vertical="center" wrapText="1"/>
      <protection locked="0"/>
    </xf>
    <xf numFmtId="165" fontId="4" fillId="4" borderId="3" xfId="0" applyNumberFormat="1" applyFont="1" applyFill="1" applyBorder="1" applyAlignment="1" applyProtection="1">
      <alignment horizontal="center" vertical="center" wrapText="1"/>
      <protection locked="0"/>
    </xf>
    <xf numFmtId="165" fontId="3" fillId="3" borderId="5" xfId="0" applyNumberFormat="1" applyFont="1" applyFill="1" applyBorder="1" applyAlignment="1">
      <alignment horizontal="center" vertical="center" wrapText="1"/>
    </xf>
    <xf numFmtId="165" fontId="3" fillId="3" borderId="19" xfId="0" applyNumberFormat="1" applyFont="1" applyFill="1" applyBorder="1" applyAlignment="1">
      <alignment horizontal="center" vertical="center" wrapText="1"/>
    </xf>
    <xf numFmtId="165" fontId="3" fillId="3" borderId="11" xfId="0" applyNumberFormat="1" applyFont="1" applyFill="1" applyBorder="1" applyAlignment="1">
      <alignment horizontal="center" vertical="center" wrapText="1"/>
    </xf>
    <xf numFmtId="165" fontId="3" fillId="3" borderId="20" xfId="0" applyNumberFormat="1" applyFont="1" applyFill="1" applyBorder="1" applyAlignment="1">
      <alignment horizontal="center" vertical="center" wrapText="1"/>
    </xf>
    <xf numFmtId="165" fontId="3" fillId="6" borderId="4" xfId="0" applyNumberFormat="1" applyFont="1" applyFill="1" applyBorder="1" applyAlignment="1" applyProtection="1">
      <alignment horizontal="center" vertical="center" wrapText="1"/>
      <protection locked="0"/>
    </xf>
    <xf numFmtId="165" fontId="4" fillId="4" borderId="4" xfId="0" applyNumberFormat="1"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4" fontId="2" fillId="6" borderId="1" xfId="0" applyNumberFormat="1" applyFont="1" applyFill="1" applyBorder="1" applyAlignment="1" applyProtection="1">
      <alignment horizontal="center" vertical="center" wrapText="1"/>
      <protection locked="0"/>
    </xf>
    <xf numFmtId="164" fontId="2" fillId="6" borderId="8" xfId="0" applyNumberFormat="1" applyFont="1" applyFill="1" applyBorder="1" applyAlignment="1" applyProtection="1">
      <alignment horizontal="center" vertical="center" wrapText="1"/>
      <protection locked="0"/>
    </xf>
    <xf numFmtId="164" fontId="2" fillId="6" borderId="7" xfId="0" applyNumberFormat="1" applyFont="1" applyFill="1" applyBorder="1" applyAlignment="1" applyProtection="1">
      <alignment horizontal="center" vertical="center" wrapText="1"/>
      <protection locked="0"/>
    </xf>
    <xf numFmtId="164" fontId="2" fillId="6" borderId="9"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right" vertical="center" wrapText="1"/>
    </xf>
    <xf numFmtId="0" fontId="8" fillId="3" borderId="1" xfId="0" applyFont="1" applyFill="1" applyBorder="1" applyAlignment="1">
      <alignment horizontal="right" vertical="center" wrapText="1"/>
    </xf>
    <xf numFmtId="0" fontId="9" fillId="4" borderId="1" xfId="0" applyFont="1" applyFill="1" applyBorder="1" applyAlignment="1">
      <alignment horizontal="right" vertical="center" wrapText="1"/>
    </xf>
    <xf numFmtId="0" fontId="3" fillId="8" borderId="8" xfId="0" applyFont="1" applyFill="1" applyBorder="1" applyAlignment="1">
      <alignment horizontal="center" vertical="center" wrapText="1"/>
    </xf>
    <xf numFmtId="0" fontId="3" fillId="8"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4" fillId="4" borderId="2" xfId="0" applyFont="1" applyFill="1" applyBorder="1" applyAlignment="1">
      <alignment horizontal="left" vertical="center"/>
    </xf>
    <xf numFmtId="0" fontId="4" fillId="4" borderId="3" xfId="0" applyFont="1" applyFill="1" applyBorder="1" applyAlignment="1">
      <alignment horizontal="left" vertical="center"/>
    </xf>
    <xf numFmtId="0" fontId="8" fillId="3" borderId="2" xfId="0" applyFont="1" applyFill="1" applyBorder="1" applyAlignment="1">
      <alignment horizontal="right" vertical="center" wrapText="1"/>
    </xf>
    <xf numFmtId="0" fontId="8" fillId="3" borderId="3" xfId="0" applyFont="1" applyFill="1" applyBorder="1" applyAlignment="1">
      <alignment horizontal="right" vertical="center" wrapText="1"/>
    </xf>
    <xf numFmtId="0" fontId="9" fillId="4" borderId="2" xfId="0" applyFont="1" applyFill="1" applyBorder="1" applyAlignment="1">
      <alignment horizontal="right" vertical="center" wrapText="1"/>
    </xf>
    <xf numFmtId="0" fontId="9" fillId="4" borderId="3" xfId="0" applyFont="1" applyFill="1" applyBorder="1" applyAlignment="1">
      <alignment horizontal="right" vertical="center" wrapText="1"/>
    </xf>
    <xf numFmtId="0" fontId="4" fillId="4" borderId="6"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9" xfId="0" applyFont="1" applyFill="1" applyBorder="1" applyAlignment="1">
      <alignment horizontal="center" vertical="center" wrapText="1"/>
    </xf>
    <xf numFmtId="0" fontId="4" fillId="4" borderId="20" xfId="0" applyFont="1" applyFill="1" applyBorder="1" applyAlignment="1">
      <alignment horizontal="center" vertical="center" wrapText="1"/>
    </xf>
    <xf numFmtId="0" fontId="7" fillId="5" borderId="2" xfId="0" applyFont="1" applyFill="1" applyBorder="1" applyAlignment="1">
      <alignment horizontal="left" vertical="center"/>
    </xf>
    <xf numFmtId="0" fontId="7" fillId="5" borderId="3" xfId="0" applyFont="1" applyFill="1" applyBorder="1" applyAlignment="1">
      <alignment horizontal="left"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76933C"/>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166075</xdr:colOff>
      <xdr:row>0</xdr:row>
      <xdr:rowOff>107462</xdr:rowOff>
    </xdr:from>
    <xdr:to>
      <xdr:col>5</xdr:col>
      <xdr:colOff>779497</xdr:colOff>
      <xdr:row>2</xdr:row>
      <xdr:rowOff>488462</xdr:rowOff>
    </xdr:to>
    <xdr:pic>
      <xdr:nvPicPr>
        <xdr:cNvPr id="2" name="Afbeelding 1">
          <a:extLst>
            <a:ext uri="{FF2B5EF4-FFF2-40B4-BE49-F238E27FC236}">
              <a16:creationId xmlns:a16="http://schemas.microsoft.com/office/drawing/2014/main" id="{EE55BD44-A4BF-03F3-4ED5-9AAA7C97A9D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23395" r="10768" b="25917"/>
        <a:stretch/>
      </xdr:blipFill>
      <xdr:spPr bwMode="auto">
        <a:xfrm>
          <a:off x="7991229" y="107462"/>
          <a:ext cx="3104576" cy="118207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56445</xdr:colOff>
      <xdr:row>0</xdr:row>
      <xdr:rowOff>0</xdr:rowOff>
    </xdr:from>
    <xdr:to>
      <xdr:col>14</xdr:col>
      <xdr:colOff>423333</xdr:colOff>
      <xdr:row>0</xdr:row>
      <xdr:rowOff>973667</xdr:rowOff>
    </xdr:to>
    <xdr:pic>
      <xdr:nvPicPr>
        <xdr:cNvPr id="2" name="Afbeelding 1">
          <a:extLst>
            <a:ext uri="{FF2B5EF4-FFF2-40B4-BE49-F238E27FC236}">
              <a16:creationId xmlns:a16="http://schemas.microsoft.com/office/drawing/2014/main" id="{6C4B9709-44A9-8A4D-BFD6-F5A689E29563}"/>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93445" y="0"/>
          <a:ext cx="3256138" cy="97366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14110</xdr:colOff>
      <xdr:row>0</xdr:row>
      <xdr:rowOff>0</xdr:rowOff>
    </xdr:from>
    <xdr:to>
      <xdr:col>14</xdr:col>
      <xdr:colOff>380998</xdr:colOff>
      <xdr:row>1</xdr:row>
      <xdr:rowOff>0</xdr:rowOff>
    </xdr:to>
    <xdr:pic>
      <xdr:nvPicPr>
        <xdr:cNvPr id="2" name="Afbeelding 1">
          <a:extLst>
            <a:ext uri="{FF2B5EF4-FFF2-40B4-BE49-F238E27FC236}">
              <a16:creationId xmlns:a16="http://schemas.microsoft.com/office/drawing/2014/main" id="{A0422210-32DB-184E-AA09-52DEA173716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79332" y="0"/>
          <a:ext cx="3287888" cy="97366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56444</xdr:colOff>
      <xdr:row>0</xdr:row>
      <xdr:rowOff>14111</xdr:rowOff>
    </xdr:from>
    <xdr:to>
      <xdr:col>14</xdr:col>
      <xdr:colOff>423332</xdr:colOff>
      <xdr:row>1</xdr:row>
      <xdr:rowOff>14111</xdr:rowOff>
    </xdr:to>
    <xdr:pic>
      <xdr:nvPicPr>
        <xdr:cNvPr id="2" name="Afbeelding 1">
          <a:extLst>
            <a:ext uri="{FF2B5EF4-FFF2-40B4-BE49-F238E27FC236}">
              <a16:creationId xmlns:a16="http://schemas.microsoft.com/office/drawing/2014/main" id="{B15CBA23-AA31-8F49-9BA7-01D5FB51B5E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721666" y="14111"/>
          <a:ext cx="3287888" cy="973667"/>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13</xdr:col>
      <xdr:colOff>811388</xdr:colOff>
      <xdr:row>1</xdr:row>
      <xdr:rowOff>15523</xdr:rowOff>
    </xdr:to>
    <xdr:pic>
      <xdr:nvPicPr>
        <xdr:cNvPr id="2" name="Afbeelding 1">
          <a:extLst>
            <a:ext uri="{FF2B5EF4-FFF2-40B4-BE49-F238E27FC236}">
              <a16:creationId xmlns:a16="http://schemas.microsoft.com/office/drawing/2014/main" id="{F5BE583A-6522-0B45-9F77-44C00426079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649700" y="0"/>
          <a:ext cx="3287888" cy="917223"/>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228600</xdr:colOff>
      <xdr:row>0</xdr:row>
      <xdr:rowOff>76200</xdr:rowOff>
    </xdr:from>
    <xdr:to>
      <xdr:col>14</xdr:col>
      <xdr:colOff>214488</xdr:colOff>
      <xdr:row>0</xdr:row>
      <xdr:rowOff>993423</xdr:rowOff>
    </xdr:to>
    <xdr:pic>
      <xdr:nvPicPr>
        <xdr:cNvPr id="2" name="Afbeelding 1">
          <a:extLst>
            <a:ext uri="{FF2B5EF4-FFF2-40B4-BE49-F238E27FC236}">
              <a16:creationId xmlns:a16="http://schemas.microsoft.com/office/drawing/2014/main" id="{182B1B96-4ED2-F143-8FBF-06D9F15710C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865600" y="76200"/>
          <a:ext cx="3287888" cy="917223"/>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63500</xdr:colOff>
      <xdr:row>0</xdr:row>
      <xdr:rowOff>50800</xdr:rowOff>
    </xdr:from>
    <xdr:to>
      <xdr:col>14</xdr:col>
      <xdr:colOff>49388</xdr:colOff>
      <xdr:row>0</xdr:row>
      <xdr:rowOff>968023</xdr:rowOff>
    </xdr:to>
    <xdr:pic>
      <xdr:nvPicPr>
        <xdr:cNvPr id="2" name="Afbeelding 1">
          <a:extLst>
            <a:ext uri="{FF2B5EF4-FFF2-40B4-BE49-F238E27FC236}">
              <a16:creationId xmlns:a16="http://schemas.microsoft.com/office/drawing/2014/main" id="{1349342A-28C2-374E-9C6F-E1ED1E6E711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16700500" y="50800"/>
          <a:ext cx="3287888" cy="917223"/>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130628</xdr:colOff>
      <xdr:row>0</xdr:row>
      <xdr:rowOff>0</xdr:rowOff>
    </xdr:from>
    <xdr:to>
      <xdr:col>16</xdr:col>
      <xdr:colOff>54829</xdr:colOff>
      <xdr:row>1</xdr:row>
      <xdr:rowOff>409223</xdr:rowOff>
    </xdr:to>
    <xdr:pic>
      <xdr:nvPicPr>
        <xdr:cNvPr id="4" name="Afbeelding 3">
          <a:extLst>
            <a:ext uri="{FF2B5EF4-FFF2-40B4-BE49-F238E27FC236}">
              <a16:creationId xmlns:a16="http://schemas.microsoft.com/office/drawing/2014/main" id="{FA6E79EB-E9BD-1041-9061-62AF59B6AFB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3606" t="30079" r="12667" b="31487"/>
        <a:stretch/>
      </xdr:blipFill>
      <xdr:spPr bwMode="auto">
        <a:xfrm>
          <a:off x="22954342" y="0"/>
          <a:ext cx="3280631" cy="917223"/>
        </a:xfrm>
        <a:prstGeom prst="rect">
          <a:avLst/>
        </a:prstGeom>
        <a:noFill/>
        <a:ln>
          <a:noFill/>
        </a:ln>
      </xdr:spPr>
    </xdr:pic>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B32"/>
  <sheetViews>
    <sheetView showGridLines="0" topLeftCell="A13" zoomScaleNormal="100" workbookViewId="0">
      <selection activeCell="A20" sqref="A20:B20"/>
    </sheetView>
  </sheetViews>
  <sheetFormatPr baseColWidth="10" defaultColWidth="11.5" defaultRowHeight="15" x14ac:dyDescent="0.2"/>
  <cols>
    <col min="1" max="1" width="80.83203125" customWidth="1"/>
    <col min="2" max="2" width="21.83203125" customWidth="1"/>
  </cols>
  <sheetData>
    <row r="1" spans="1:2" ht="33" customHeight="1" thickBot="1" x14ac:dyDescent="0.25">
      <c r="A1" s="54" t="s">
        <v>10</v>
      </c>
      <c r="B1" s="55"/>
    </row>
    <row r="2" spans="1:2" ht="30" customHeight="1" thickBot="1" x14ac:dyDescent="0.25">
      <c r="A2" s="52" t="s">
        <v>8</v>
      </c>
      <c r="B2" s="53"/>
    </row>
    <row r="3" spans="1:2" ht="118" customHeight="1" thickBot="1" x14ac:dyDescent="0.25">
      <c r="A3" s="58" t="s">
        <v>17</v>
      </c>
      <c r="B3" s="59"/>
    </row>
    <row r="4" spans="1:2" ht="25" customHeight="1" thickBot="1" x14ac:dyDescent="0.25">
      <c r="A4" s="64" t="s">
        <v>24</v>
      </c>
      <c r="B4" s="64"/>
    </row>
    <row r="5" spans="1:2" ht="25" customHeight="1" x14ac:dyDescent="0.2">
      <c r="A5" s="60" t="s">
        <v>25</v>
      </c>
      <c r="B5" s="61"/>
    </row>
    <row r="6" spans="1:2" ht="50" customHeight="1" x14ac:dyDescent="0.2">
      <c r="A6" s="56" t="s">
        <v>9</v>
      </c>
      <c r="B6" s="57"/>
    </row>
    <row r="7" spans="1:2" ht="25" customHeight="1" x14ac:dyDescent="0.2">
      <c r="A7" s="62" t="s">
        <v>26</v>
      </c>
      <c r="B7" s="63"/>
    </row>
    <row r="8" spans="1:2" ht="50" customHeight="1" x14ac:dyDescent="0.2">
      <c r="A8" s="56" t="s">
        <v>9</v>
      </c>
      <c r="B8" s="57"/>
    </row>
    <row r="9" spans="1:2" ht="25" customHeight="1" x14ac:dyDescent="0.2">
      <c r="A9" s="62" t="s">
        <v>27</v>
      </c>
      <c r="B9" s="63"/>
    </row>
    <row r="10" spans="1:2" ht="50" customHeight="1" x14ac:dyDescent="0.2">
      <c r="A10" s="56" t="s">
        <v>9</v>
      </c>
      <c r="B10" s="57"/>
    </row>
    <row r="11" spans="1:2" ht="25" customHeight="1" x14ac:dyDescent="0.2">
      <c r="A11" s="62" t="s">
        <v>28</v>
      </c>
      <c r="B11" s="63"/>
    </row>
    <row r="12" spans="1:2" ht="50" customHeight="1" x14ac:dyDescent="0.2">
      <c r="A12" s="56" t="s">
        <v>9</v>
      </c>
      <c r="B12" s="57"/>
    </row>
    <row r="13" spans="1:2" ht="25" customHeight="1" x14ac:dyDescent="0.2">
      <c r="A13" s="62" t="s">
        <v>29</v>
      </c>
      <c r="B13" s="63"/>
    </row>
    <row r="14" spans="1:2" ht="50" customHeight="1" x14ac:dyDescent="0.2">
      <c r="A14" s="56" t="s">
        <v>9</v>
      </c>
      <c r="B14" s="57"/>
    </row>
    <row r="15" spans="1:2" ht="25" customHeight="1" x14ac:dyDescent="0.2">
      <c r="A15" s="62" t="s">
        <v>30</v>
      </c>
      <c r="B15" s="63"/>
    </row>
    <row r="16" spans="1:2" ht="50" customHeight="1" x14ac:dyDescent="0.2">
      <c r="A16" s="56" t="s">
        <v>9</v>
      </c>
      <c r="B16" s="57"/>
    </row>
    <row r="17" spans="1:2" ht="25" customHeight="1" x14ac:dyDescent="0.2">
      <c r="A17" s="65" t="s">
        <v>18</v>
      </c>
      <c r="B17" s="66"/>
    </row>
    <row r="18" spans="1:2" ht="50" customHeight="1" x14ac:dyDescent="0.2">
      <c r="A18" s="56" t="s">
        <v>9</v>
      </c>
      <c r="B18" s="57"/>
    </row>
    <row r="19" spans="1:2" ht="25" customHeight="1" x14ac:dyDescent="0.2">
      <c r="A19" s="65" t="s">
        <v>39</v>
      </c>
      <c r="B19" s="66"/>
    </row>
    <row r="20" spans="1:2" ht="50" customHeight="1" x14ac:dyDescent="0.2">
      <c r="A20" s="56" t="s">
        <v>9</v>
      </c>
      <c r="B20" s="57"/>
    </row>
    <row r="21" spans="1:2" ht="25" customHeight="1" x14ac:dyDescent="0.2">
      <c r="A21" s="65" t="s">
        <v>38</v>
      </c>
      <c r="B21" s="66"/>
    </row>
    <row r="22" spans="1:2" ht="50" customHeight="1" thickBot="1" x14ac:dyDescent="0.25">
      <c r="A22" s="56" t="s">
        <v>9</v>
      </c>
      <c r="B22" s="57"/>
    </row>
    <row r="23" spans="1:2" ht="30" customHeight="1" thickBot="1" x14ac:dyDescent="0.25">
      <c r="A23" s="52" t="s">
        <v>7</v>
      </c>
      <c r="B23" s="53"/>
    </row>
    <row r="24" spans="1:2" ht="90" customHeight="1" thickBot="1" x14ac:dyDescent="0.25">
      <c r="A24" s="50" t="s">
        <v>19</v>
      </c>
      <c r="B24" s="51"/>
    </row>
    <row r="26" spans="1:2" x14ac:dyDescent="0.2">
      <c r="A26" s="31" t="s">
        <v>11</v>
      </c>
    </row>
    <row r="27" spans="1:2" x14ac:dyDescent="0.2">
      <c r="A27" s="14" t="s">
        <v>12</v>
      </c>
    </row>
    <row r="28" spans="1:2" x14ac:dyDescent="0.2">
      <c r="A28" s="14" t="s">
        <v>13</v>
      </c>
    </row>
    <row r="29" spans="1:2" x14ac:dyDescent="0.2">
      <c r="A29" s="14" t="s">
        <v>14</v>
      </c>
    </row>
    <row r="30" spans="1:2" x14ac:dyDescent="0.2">
      <c r="A30" s="14" t="s">
        <v>15</v>
      </c>
    </row>
    <row r="31" spans="1:2" x14ac:dyDescent="0.2">
      <c r="A31" s="14" t="s">
        <v>16</v>
      </c>
    </row>
    <row r="32" spans="1:2" x14ac:dyDescent="0.2">
      <c r="A32" s="32" t="s">
        <v>1</v>
      </c>
    </row>
  </sheetData>
  <sheetProtection algorithmName="SHA-512" hashValue="VhvIYN5nCvnIDv8gbzY/xXYLnXx/OpP5nqqV3RhjGc26Q3lC1KMhDmyD1w98gKA4kK47n7j/wQ5XupsQ9C/dGg==" saltValue="5xZ5e4j7rEKZsEBNJz9U0Q==" spinCount="100000" sheet="1" objects="1" scenarios="1"/>
  <mergeCells count="24">
    <mergeCell ref="A4:B4"/>
    <mergeCell ref="A21:B21"/>
    <mergeCell ref="A22:B22"/>
    <mergeCell ref="A16:B16"/>
    <mergeCell ref="A17:B17"/>
    <mergeCell ref="A18:B18"/>
    <mergeCell ref="A19:B19"/>
    <mergeCell ref="A20:B20"/>
    <mergeCell ref="A24:B24"/>
    <mergeCell ref="A23:B23"/>
    <mergeCell ref="A1:B1"/>
    <mergeCell ref="A10:B10"/>
    <mergeCell ref="A6:B6"/>
    <mergeCell ref="A3:B3"/>
    <mergeCell ref="A2:B2"/>
    <mergeCell ref="A8:B8"/>
    <mergeCell ref="A12:B12"/>
    <mergeCell ref="A5:B5"/>
    <mergeCell ref="A7:B7"/>
    <mergeCell ref="A9:B9"/>
    <mergeCell ref="A11:B11"/>
    <mergeCell ref="A13:B13"/>
    <mergeCell ref="A14:B14"/>
    <mergeCell ref="A15:B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22"/>
  <sheetViews>
    <sheetView showGridLines="0" zoomScaleNormal="100" zoomScalePageLayoutView="85" workbookViewId="0">
      <pane xSplit="1" ySplit="1" topLeftCell="C16" activePane="bottomRight" state="frozen"/>
      <selection activeCell="A20" sqref="A20:B20"/>
      <selection pane="topRight" activeCell="A20" sqref="A20:B20"/>
      <selection pane="bottomLeft" activeCell="A20" sqref="A20:B20"/>
      <selection pane="bottomRight" activeCell="G19" sqref="G19"/>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6384" width="8.83203125" style="2"/>
  </cols>
  <sheetData>
    <row r="1" spans="1:11" ht="79" customHeight="1" x14ac:dyDescent="0.2">
      <c r="A1" s="7" t="s">
        <v>31</v>
      </c>
      <c r="B1" s="15"/>
      <c r="C1" s="71" t="s">
        <v>3</v>
      </c>
      <c r="D1" s="72"/>
      <c r="E1" s="15"/>
      <c r="F1" s="71" t="s">
        <v>4</v>
      </c>
      <c r="G1" s="72"/>
      <c r="H1" s="15"/>
      <c r="I1" s="71" t="s">
        <v>5</v>
      </c>
      <c r="J1" s="72"/>
      <c r="K1" s="16"/>
    </row>
    <row r="2" spans="1:11" ht="39" customHeight="1" x14ac:dyDescent="0.15">
      <c r="A2" s="43" t="str">
        <f>'Beoordelen Open vragen'!A1:B1</f>
        <v>1.	OPEN VRAGEN</v>
      </c>
      <c r="B2" s="17"/>
      <c r="C2" s="73"/>
      <c r="D2" s="75"/>
      <c r="E2" s="17"/>
      <c r="F2" s="73"/>
      <c r="G2" s="75"/>
      <c r="H2" s="17"/>
      <c r="I2" s="73"/>
      <c r="J2" s="75"/>
    </row>
    <row r="3" spans="1:11" ht="32" customHeight="1" x14ac:dyDescent="0.15">
      <c r="A3" s="8" t="s">
        <v>20</v>
      </c>
      <c r="B3" s="17"/>
      <c r="C3" s="74"/>
      <c r="D3" s="76"/>
      <c r="E3" s="17"/>
      <c r="F3" s="74"/>
      <c r="G3" s="76"/>
      <c r="H3" s="17"/>
      <c r="I3" s="74"/>
      <c r="J3" s="76"/>
    </row>
    <row r="4" spans="1:11" ht="40" customHeight="1" x14ac:dyDescent="0.15">
      <c r="A4" s="39" t="str">
        <f>'Beoordelen Open vragen'!A5</f>
        <v>a. De gehanteerde aanpak ten aanzien van de deeltrajecten</v>
      </c>
      <c r="B4" s="19"/>
      <c r="C4" s="69" t="s">
        <v>1</v>
      </c>
      <c r="D4" s="70"/>
      <c r="E4" s="19"/>
      <c r="F4" s="69" t="s">
        <v>1</v>
      </c>
      <c r="G4" s="70"/>
      <c r="H4" s="19"/>
      <c r="I4" s="69" t="s">
        <v>1</v>
      </c>
      <c r="J4" s="70"/>
    </row>
    <row r="5" spans="1:11" ht="140" customHeight="1" x14ac:dyDescent="0.15">
      <c r="A5" s="40" t="str">
        <f>'Beoordelen Open vragen'!A6</f>
        <v xml:space="preserve">Zie bijlage 7 'kwaliteit'. </v>
      </c>
      <c r="B5" s="19"/>
      <c r="C5" s="77" t="s">
        <v>0</v>
      </c>
      <c r="D5" s="68"/>
      <c r="E5" s="19"/>
      <c r="F5" s="67" t="s">
        <v>0</v>
      </c>
      <c r="G5" s="68"/>
      <c r="H5" s="19"/>
      <c r="I5" s="67" t="s">
        <v>0</v>
      </c>
      <c r="J5" s="68"/>
    </row>
    <row r="6" spans="1:11" ht="40" customHeight="1" x14ac:dyDescent="0.15">
      <c r="A6" s="39" t="str">
        <f>'Beoordelen Open vragen'!A7</f>
        <v>b. Planning</v>
      </c>
      <c r="B6" s="19"/>
      <c r="C6" s="69" t="s">
        <v>1</v>
      </c>
      <c r="D6" s="70"/>
      <c r="E6" s="19"/>
      <c r="F6" s="69" t="s">
        <v>1</v>
      </c>
      <c r="G6" s="70"/>
      <c r="H6" s="19"/>
      <c r="I6" s="69" t="s">
        <v>1</v>
      </c>
      <c r="J6" s="70"/>
    </row>
    <row r="7" spans="1:11" ht="140" customHeight="1" x14ac:dyDescent="0.15">
      <c r="A7" s="40" t="str">
        <f>'Beoordelen Open vragen'!A8</f>
        <v xml:space="preserve">Zie bijlage 7 'kwaliteit'. </v>
      </c>
      <c r="B7" s="19"/>
      <c r="C7" s="67" t="s">
        <v>0</v>
      </c>
      <c r="D7" s="68"/>
      <c r="E7" s="19"/>
      <c r="F7" s="67" t="s">
        <v>0</v>
      </c>
      <c r="G7" s="68"/>
      <c r="H7" s="19"/>
      <c r="I7" s="67" t="s">
        <v>0</v>
      </c>
      <c r="J7" s="68"/>
    </row>
    <row r="8" spans="1:11" ht="40" customHeight="1" x14ac:dyDescent="0.15">
      <c r="A8" s="39" t="str">
        <f>'Beoordelen Open vragen'!A9</f>
        <v>c. De gehanteerde projectorganisatie, bemensing en samenwerkingsvorm(en)</v>
      </c>
      <c r="B8" s="19"/>
      <c r="C8" s="69" t="s">
        <v>1</v>
      </c>
      <c r="D8" s="70"/>
      <c r="E8" s="19"/>
      <c r="F8" s="69" t="s">
        <v>1</v>
      </c>
      <c r="G8" s="70"/>
      <c r="H8" s="19"/>
      <c r="I8" s="69" t="s">
        <v>1</v>
      </c>
      <c r="J8" s="70"/>
    </row>
    <row r="9" spans="1:11" ht="140" customHeight="1" x14ac:dyDescent="0.15">
      <c r="A9" s="40" t="str">
        <f>'Beoordelen Open vragen'!A10</f>
        <v xml:space="preserve">Zie bijlage 7 'kwaliteit'. </v>
      </c>
      <c r="B9" s="19"/>
      <c r="C9" s="77" t="s">
        <v>0</v>
      </c>
      <c r="D9" s="68"/>
      <c r="E9" s="19"/>
      <c r="F9" s="67" t="s">
        <v>0</v>
      </c>
      <c r="G9" s="68"/>
      <c r="H9" s="19"/>
      <c r="I9" s="67" t="s">
        <v>0</v>
      </c>
      <c r="J9" s="68"/>
    </row>
    <row r="10" spans="1:11" ht="40" customHeight="1" x14ac:dyDescent="0.15">
      <c r="A10" s="39" t="str">
        <f>'Beoordelen Open vragen'!A11</f>
        <v>d. Testomgeving, testprotocol en het managen van de uitkomsten</v>
      </c>
      <c r="B10" s="19"/>
      <c r="C10" s="69" t="s">
        <v>1</v>
      </c>
      <c r="D10" s="70"/>
      <c r="E10" s="19"/>
      <c r="F10" s="69" t="s">
        <v>1</v>
      </c>
      <c r="G10" s="70"/>
      <c r="H10" s="19"/>
      <c r="I10" s="69" t="s">
        <v>1</v>
      </c>
      <c r="J10" s="70"/>
    </row>
    <row r="11" spans="1:11" ht="140" customHeight="1" x14ac:dyDescent="0.15">
      <c r="A11" s="40" t="str">
        <f>'Beoordelen Open vragen'!A12</f>
        <v xml:space="preserve">Zie bijlage 7 'kwaliteit'. </v>
      </c>
      <c r="B11" s="19"/>
      <c r="C11" s="77" t="s">
        <v>0</v>
      </c>
      <c r="D11" s="68"/>
      <c r="E11" s="19"/>
      <c r="F11" s="67" t="s">
        <v>0</v>
      </c>
      <c r="G11" s="68"/>
      <c r="H11" s="19"/>
      <c r="I11" s="67" t="s">
        <v>0</v>
      </c>
      <c r="J11" s="68"/>
    </row>
    <row r="12" spans="1:11" ht="40" customHeight="1" x14ac:dyDescent="0.15">
      <c r="A12" s="39" t="str">
        <f>'Beoordelen Open vragen'!A13</f>
        <v>e. Mogelijke risico's en kritische succesfactoren</v>
      </c>
      <c r="B12" s="19"/>
      <c r="C12" s="69" t="s">
        <v>1</v>
      </c>
      <c r="D12" s="70"/>
      <c r="E12" s="19"/>
      <c r="F12" s="69" t="s">
        <v>1</v>
      </c>
      <c r="G12" s="70"/>
      <c r="H12" s="19"/>
      <c r="I12" s="69" t="s">
        <v>1</v>
      </c>
      <c r="J12" s="70"/>
    </row>
    <row r="13" spans="1:11" ht="140" customHeight="1" x14ac:dyDescent="0.15">
      <c r="A13" s="40" t="str">
        <f>'Beoordelen Open vragen'!A14</f>
        <v xml:space="preserve">Zie bijlage 7 'kwaliteit'. </v>
      </c>
      <c r="B13" s="19"/>
      <c r="C13" s="77" t="s">
        <v>0</v>
      </c>
      <c r="D13" s="68"/>
      <c r="E13" s="19"/>
      <c r="F13" s="67" t="s">
        <v>0</v>
      </c>
      <c r="G13" s="68"/>
      <c r="H13" s="19"/>
      <c r="I13" s="67" t="s">
        <v>0</v>
      </c>
      <c r="J13" s="68"/>
    </row>
    <row r="14" spans="1:11" ht="40" customHeight="1" x14ac:dyDescent="0.15">
      <c r="A14" s="39" t="str">
        <f>'Beoordelen Open vragen'!A15</f>
        <v>f. Rapportage, communicatie en escalatie processen/procedures</v>
      </c>
      <c r="B14" s="19"/>
      <c r="C14" s="69" t="s">
        <v>1</v>
      </c>
      <c r="D14" s="70"/>
      <c r="E14" s="19"/>
      <c r="F14" s="69" t="s">
        <v>1</v>
      </c>
      <c r="G14" s="70"/>
      <c r="H14" s="19"/>
      <c r="I14" s="69" t="s">
        <v>1</v>
      </c>
      <c r="J14" s="70"/>
    </row>
    <row r="15" spans="1:11" ht="140" customHeight="1" x14ac:dyDescent="0.15">
      <c r="A15" s="40" t="str">
        <f>'Beoordelen Open vragen'!A16</f>
        <v xml:space="preserve">Zie bijlage 7 'kwaliteit'. </v>
      </c>
      <c r="B15" s="19"/>
      <c r="C15" s="67" t="s">
        <v>0</v>
      </c>
      <c r="D15" s="68"/>
      <c r="E15" s="19"/>
      <c r="F15" s="67" t="s">
        <v>0</v>
      </c>
      <c r="G15" s="68"/>
      <c r="H15" s="19"/>
      <c r="I15" s="67" t="s">
        <v>0</v>
      </c>
      <c r="J15" s="68"/>
    </row>
    <row r="16" spans="1:11" ht="40" customHeight="1" x14ac:dyDescent="0.15">
      <c r="A16" s="33" t="str">
        <f>'Beoordelen Open vragen'!A17</f>
        <v>Vraag 2: Doorontwikkeling</v>
      </c>
      <c r="B16" s="19"/>
      <c r="C16" s="69" t="s">
        <v>1</v>
      </c>
      <c r="D16" s="70"/>
      <c r="E16" s="19"/>
      <c r="F16" s="69" t="s">
        <v>1</v>
      </c>
      <c r="G16" s="70"/>
      <c r="H16" s="19"/>
      <c r="I16" s="69" t="s">
        <v>1</v>
      </c>
      <c r="J16" s="70"/>
    </row>
    <row r="17" spans="1:10" ht="140" customHeight="1" x14ac:dyDescent="0.15">
      <c r="A17" s="40" t="str">
        <f>'Beoordelen Open vragen'!A18</f>
        <v xml:space="preserve">Zie bijlage 7 'kwaliteit'. </v>
      </c>
      <c r="B17" s="19"/>
      <c r="C17" s="77" t="s">
        <v>0</v>
      </c>
      <c r="D17" s="68"/>
      <c r="E17" s="19"/>
      <c r="F17" s="67" t="s">
        <v>0</v>
      </c>
      <c r="G17" s="68"/>
      <c r="H17" s="19"/>
      <c r="I17" s="67" t="s">
        <v>0</v>
      </c>
      <c r="J17" s="68"/>
    </row>
    <row r="18" spans="1:10" ht="40" customHeight="1" x14ac:dyDescent="0.15">
      <c r="A18" s="33" t="str">
        <f>'Beoordelen Open vragen'!A19</f>
        <v>Vraag 3: Aanvragen vanuit Opdrachtgever aan de helpdesk van Opdrachtnemer en SLA</v>
      </c>
      <c r="B18" s="19"/>
      <c r="C18" s="45" t="s">
        <v>1</v>
      </c>
      <c r="D18" s="46"/>
      <c r="E18" s="19"/>
      <c r="F18" s="45" t="s">
        <v>1</v>
      </c>
      <c r="G18" s="46"/>
      <c r="H18" s="19"/>
      <c r="I18" s="45" t="s">
        <v>1</v>
      </c>
      <c r="J18" s="46"/>
    </row>
    <row r="19" spans="1:10" ht="140" customHeight="1" x14ac:dyDescent="0.15">
      <c r="A19" s="40" t="str">
        <f>'Beoordelen Open vragen'!A20</f>
        <v xml:space="preserve">Zie bijlage 7 'kwaliteit'. </v>
      </c>
      <c r="B19" s="19"/>
      <c r="C19" s="47" t="s">
        <v>0</v>
      </c>
      <c r="D19" s="48"/>
      <c r="E19" s="19"/>
      <c r="F19" s="49" t="s">
        <v>0</v>
      </c>
      <c r="G19" s="48"/>
      <c r="H19" s="19"/>
      <c r="I19" s="49" t="s">
        <v>0</v>
      </c>
      <c r="J19" s="48"/>
    </row>
    <row r="20" spans="1:10" ht="40" customHeight="1" x14ac:dyDescent="0.15">
      <c r="A20" s="33" t="str">
        <f>'Beoordelen Open vragen'!A21</f>
        <v>Vraag 4: Duurzaamheid en SROI</v>
      </c>
      <c r="B20" s="19"/>
      <c r="C20" s="45" t="s">
        <v>1</v>
      </c>
      <c r="D20" s="46"/>
      <c r="E20" s="19"/>
      <c r="F20" s="45" t="s">
        <v>1</v>
      </c>
      <c r="G20" s="46"/>
      <c r="H20" s="19"/>
      <c r="I20" s="45" t="s">
        <v>1</v>
      </c>
      <c r="J20" s="46"/>
    </row>
    <row r="21" spans="1:10" ht="140" customHeight="1" x14ac:dyDescent="0.15">
      <c r="A21" s="40" t="str">
        <f>'Beoordelen Open vragen'!A22</f>
        <v xml:space="preserve">Zie bijlage 7 'kwaliteit'. </v>
      </c>
      <c r="B21" s="19"/>
      <c r="C21" s="47" t="s">
        <v>0</v>
      </c>
      <c r="D21" s="48"/>
      <c r="E21" s="19"/>
      <c r="F21" s="49" t="s">
        <v>0</v>
      </c>
      <c r="G21" s="48"/>
      <c r="H21" s="19"/>
      <c r="I21" s="49" t="s">
        <v>0</v>
      </c>
      <c r="J21" s="48"/>
    </row>
    <row r="22" spans="1:10" ht="20" customHeight="1" x14ac:dyDescent="0.15">
      <c r="A22" s="9"/>
      <c r="B22" s="20"/>
      <c r="C22" s="21"/>
      <c r="D22" s="21"/>
      <c r="E22" s="44"/>
      <c r="F22" s="21"/>
      <c r="G22" s="21"/>
      <c r="H22" s="20"/>
      <c r="I22" s="21"/>
      <c r="J22" s="23"/>
    </row>
  </sheetData>
  <sheetProtection algorithmName="SHA-512" hashValue="h5XtCmk0OUrTuuLnzMXgV2VF34GGo7zLOO2fwFnfJvWC6hVBhYUHH4vgVLZpK9gJY2/k91GeoidPX6W0hyUYDA==" saltValue="DtZTizE8CoJIzlDyWTeb0A==" spinCount="100000" sheet="1" objects="1" scenarios="1" selectLockedCells="1"/>
  <mergeCells count="50">
    <mergeCell ref="F5:G5"/>
    <mergeCell ref="C16:D16"/>
    <mergeCell ref="F16:G16"/>
    <mergeCell ref="F2:F3"/>
    <mergeCell ref="G2:G3"/>
    <mergeCell ref="D2:D3"/>
    <mergeCell ref="C12:D12"/>
    <mergeCell ref="F12:G12"/>
    <mergeCell ref="C9:D9"/>
    <mergeCell ref="F9:G9"/>
    <mergeCell ref="I16:J16"/>
    <mergeCell ref="C17:D17"/>
    <mergeCell ref="F17:G17"/>
    <mergeCell ref="I17:J17"/>
    <mergeCell ref="I14:J14"/>
    <mergeCell ref="C15:D15"/>
    <mergeCell ref="F15:G15"/>
    <mergeCell ref="I15:J15"/>
    <mergeCell ref="C14:D14"/>
    <mergeCell ref="F14:G14"/>
    <mergeCell ref="I12:J12"/>
    <mergeCell ref="C13:D13"/>
    <mergeCell ref="F13:G13"/>
    <mergeCell ref="I13:J13"/>
    <mergeCell ref="I11:J11"/>
    <mergeCell ref="C11:D11"/>
    <mergeCell ref="F11:G11"/>
    <mergeCell ref="I1:J1"/>
    <mergeCell ref="C1:D1"/>
    <mergeCell ref="F1:G1"/>
    <mergeCell ref="F7:G7"/>
    <mergeCell ref="I7:J7"/>
    <mergeCell ref="I4:J4"/>
    <mergeCell ref="C2:C3"/>
    <mergeCell ref="I2:J3"/>
    <mergeCell ref="C4:D4"/>
    <mergeCell ref="F4:G4"/>
    <mergeCell ref="F6:G6"/>
    <mergeCell ref="C6:D6"/>
    <mergeCell ref="C5:D5"/>
    <mergeCell ref="I5:J5"/>
    <mergeCell ref="C7:D7"/>
    <mergeCell ref="I6:J6"/>
    <mergeCell ref="I9:J9"/>
    <mergeCell ref="I8:J8"/>
    <mergeCell ref="I10:J10"/>
    <mergeCell ref="C10:D10"/>
    <mergeCell ref="F10:G10"/>
    <mergeCell ref="C8:D8"/>
    <mergeCell ref="F8:G8"/>
  </mergeCells>
  <dataValidations count="1">
    <dataValidation type="list" errorStyle="warning" allowBlank="1" showErrorMessage="1" error="Voer juiste waarde in. " sqref="C4 I8 F4 I4 C6 F6 I6 C8 F8 F10 C10 I10 C12 F12 I12 C14 F14 I14 F16 C16 I16 F20 C20 I20 F18 C18 I18" xr:uid="{00000000-0002-0000-0100-000000000000}">
      <formula1>SCORE</formula1>
    </dataValidation>
  </dataValidations>
  <pageMargins left="0.7" right="0.7" top="0.75" bottom="0.75" header="0.3" footer="0.3"/>
  <pageSetup paperSize="8" scale="47"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2"/>
  <sheetViews>
    <sheetView showGridLines="0" zoomScale="90" zoomScaleNormal="90" zoomScalePageLayoutView="85" workbookViewId="0">
      <pane xSplit="1" ySplit="1" topLeftCell="B14" activePane="bottomRight" state="frozen"/>
      <selection activeCell="A20" sqref="A20:B20"/>
      <selection pane="topRight" activeCell="A20" sqref="A20:B20"/>
      <selection pane="bottomLeft" activeCell="A20" sqref="A20:B20"/>
      <selection pane="bottomRight" activeCell="C18" sqref="C18:D18"/>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6384" width="8.83203125" style="2"/>
  </cols>
  <sheetData>
    <row r="1" spans="1:11" ht="77" customHeight="1" x14ac:dyDescent="0.2">
      <c r="A1" s="7" t="s">
        <v>32</v>
      </c>
      <c r="B1" s="15"/>
      <c r="C1" s="78" t="str">
        <f>'Directielid Bedrijfsvoering'!C1</f>
        <v>Inschrijver 1</v>
      </c>
      <c r="D1" s="79"/>
      <c r="E1" s="15"/>
      <c r="F1" s="78" t="str">
        <f>'Directielid Bedrijfsvoering'!F1</f>
        <v>Inschrijver 2</v>
      </c>
      <c r="G1" s="79"/>
      <c r="H1" s="15"/>
      <c r="I1" s="78" t="str">
        <f>'Directielid Bedrijfsvoering'!I1</f>
        <v>Inschrijver 3</v>
      </c>
      <c r="J1" s="79"/>
      <c r="K1" s="16"/>
    </row>
    <row r="2" spans="1:11" ht="40" customHeight="1" x14ac:dyDescent="0.15">
      <c r="A2" s="34" t="str">
        <f>'Beoordelen Open vragen'!A1:B1</f>
        <v>1.	OPEN VRAGEN</v>
      </c>
      <c r="B2" s="17"/>
      <c r="C2" s="73"/>
      <c r="D2" s="75"/>
      <c r="E2" s="17"/>
      <c r="F2" s="73"/>
      <c r="G2" s="75"/>
      <c r="H2" s="17"/>
      <c r="I2" s="35"/>
      <c r="J2" s="37"/>
    </row>
    <row r="3" spans="1:11" ht="40" customHeight="1" x14ac:dyDescent="0.15">
      <c r="A3" s="8" t="s">
        <v>20</v>
      </c>
      <c r="B3" s="17"/>
      <c r="C3" s="74"/>
      <c r="D3" s="76"/>
      <c r="E3" s="17"/>
      <c r="F3" s="74"/>
      <c r="G3" s="76"/>
      <c r="H3" s="17"/>
      <c r="I3" s="36"/>
      <c r="J3" s="38"/>
    </row>
    <row r="4" spans="1:11" ht="40" customHeight="1" x14ac:dyDescent="0.15">
      <c r="A4" s="39" t="str">
        <f>'Beoordelen Open vragen'!A5</f>
        <v>a. De gehanteerde aanpak ten aanzien van de deeltrajecten</v>
      </c>
      <c r="B4" s="19"/>
      <c r="C4" s="69" t="s">
        <v>1</v>
      </c>
      <c r="D4" s="70"/>
      <c r="E4" s="19"/>
      <c r="F4" s="69" t="s">
        <v>1</v>
      </c>
      <c r="G4" s="70"/>
      <c r="H4" s="19"/>
      <c r="I4" s="69" t="s">
        <v>1</v>
      </c>
      <c r="J4" s="70"/>
    </row>
    <row r="5" spans="1:11" ht="140" customHeight="1" x14ac:dyDescent="0.15">
      <c r="A5" s="40" t="str">
        <f>'Beoordelen Open vragen'!A6</f>
        <v xml:space="preserve">Zie bijlage 7 'kwaliteit'. </v>
      </c>
      <c r="B5" s="19"/>
      <c r="C5" s="77" t="s">
        <v>0</v>
      </c>
      <c r="D5" s="68"/>
      <c r="E5" s="19"/>
      <c r="F5" s="67" t="s">
        <v>0</v>
      </c>
      <c r="G5" s="68"/>
      <c r="H5" s="19"/>
      <c r="I5" s="67" t="s">
        <v>0</v>
      </c>
      <c r="J5" s="68"/>
    </row>
    <row r="6" spans="1:11" ht="40" customHeight="1" x14ac:dyDescent="0.15">
      <c r="A6" s="39" t="str">
        <f>'Beoordelen Open vragen'!A7</f>
        <v>b. Planning</v>
      </c>
      <c r="B6" s="19"/>
      <c r="C6" s="69" t="s">
        <v>1</v>
      </c>
      <c r="D6" s="70"/>
      <c r="E6" s="19"/>
      <c r="F6" s="69" t="s">
        <v>1</v>
      </c>
      <c r="G6" s="70"/>
      <c r="H6" s="19"/>
      <c r="I6" s="69" t="s">
        <v>1</v>
      </c>
      <c r="J6" s="70"/>
    </row>
    <row r="7" spans="1:11" ht="140" customHeight="1" x14ac:dyDescent="0.15">
      <c r="A7" s="40" t="str">
        <f>'Beoordelen Open vragen'!A8</f>
        <v xml:space="preserve">Zie bijlage 7 'kwaliteit'. </v>
      </c>
      <c r="B7" s="19"/>
      <c r="C7" s="67" t="s">
        <v>0</v>
      </c>
      <c r="D7" s="68"/>
      <c r="E7" s="19"/>
      <c r="F7" s="67" t="s">
        <v>0</v>
      </c>
      <c r="G7" s="68"/>
      <c r="H7" s="19"/>
      <c r="I7" s="67" t="s">
        <v>0</v>
      </c>
      <c r="J7" s="68"/>
    </row>
    <row r="8" spans="1:11" ht="40" customHeight="1" x14ac:dyDescent="0.15">
      <c r="A8" s="39" t="str">
        <f>'Beoordelen Open vragen'!A9</f>
        <v>c. De gehanteerde projectorganisatie, bemensing en samenwerkingsvorm(en)</v>
      </c>
      <c r="B8" s="19"/>
      <c r="C8" s="69" t="s">
        <v>1</v>
      </c>
      <c r="D8" s="70"/>
      <c r="E8" s="19"/>
      <c r="F8" s="69" t="s">
        <v>1</v>
      </c>
      <c r="G8" s="70"/>
      <c r="H8" s="19"/>
      <c r="I8" s="69" t="s">
        <v>1</v>
      </c>
      <c r="J8" s="70"/>
    </row>
    <row r="9" spans="1:11" ht="140" customHeight="1" x14ac:dyDescent="0.15">
      <c r="A9" s="40" t="str">
        <f>'Beoordelen Open vragen'!A10</f>
        <v xml:space="preserve">Zie bijlage 7 'kwaliteit'. </v>
      </c>
      <c r="B9" s="19"/>
      <c r="C9" s="77" t="s">
        <v>0</v>
      </c>
      <c r="D9" s="68"/>
      <c r="E9" s="19"/>
      <c r="F9" s="67" t="s">
        <v>0</v>
      </c>
      <c r="G9" s="68"/>
      <c r="H9" s="19"/>
      <c r="I9" s="67" t="s">
        <v>0</v>
      </c>
      <c r="J9" s="68"/>
    </row>
    <row r="10" spans="1:11" ht="40" customHeight="1" x14ac:dyDescent="0.15">
      <c r="A10" s="39" t="str">
        <f>'Beoordelen Open vragen'!A11</f>
        <v>d. Testomgeving, testprotocol en het managen van de uitkomsten</v>
      </c>
      <c r="B10" s="19"/>
      <c r="C10" s="69" t="s">
        <v>1</v>
      </c>
      <c r="D10" s="70"/>
      <c r="E10" s="19"/>
      <c r="F10" s="69" t="s">
        <v>1</v>
      </c>
      <c r="G10" s="70"/>
      <c r="H10" s="19"/>
      <c r="I10" s="69" t="s">
        <v>1</v>
      </c>
      <c r="J10" s="70"/>
    </row>
    <row r="11" spans="1:11" ht="140" customHeight="1" x14ac:dyDescent="0.15">
      <c r="A11" s="40" t="str">
        <f>'Beoordelen Open vragen'!A12</f>
        <v xml:space="preserve">Zie bijlage 7 'kwaliteit'. </v>
      </c>
      <c r="B11" s="19"/>
      <c r="C11" s="77" t="s">
        <v>0</v>
      </c>
      <c r="D11" s="68"/>
      <c r="E11" s="19"/>
      <c r="F11" s="67" t="s">
        <v>0</v>
      </c>
      <c r="G11" s="68"/>
      <c r="H11" s="19"/>
      <c r="I11" s="67" t="s">
        <v>0</v>
      </c>
      <c r="J11" s="68"/>
    </row>
    <row r="12" spans="1:11" ht="40" customHeight="1" x14ac:dyDescent="0.15">
      <c r="A12" s="39" t="str">
        <f>'Beoordelen Open vragen'!A13</f>
        <v>e. Mogelijke risico's en kritische succesfactoren</v>
      </c>
      <c r="B12" s="19"/>
      <c r="C12" s="69" t="s">
        <v>1</v>
      </c>
      <c r="D12" s="70"/>
      <c r="E12" s="19"/>
      <c r="F12" s="69" t="s">
        <v>1</v>
      </c>
      <c r="G12" s="70"/>
      <c r="H12" s="19"/>
      <c r="I12" s="69" t="s">
        <v>1</v>
      </c>
      <c r="J12" s="70"/>
    </row>
    <row r="13" spans="1:11" ht="140" customHeight="1" x14ac:dyDescent="0.15">
      <c r="A13" s="40" t="str">
        <f>'Beoordelen Open vragen'!A14</f>
        <v xml:space="preserve">Zie bijlage 7 'kwaliteit'. </v>
      </c>
      <c r="B13" s="19"/>
      <c r="C13" s="77" t="s">
        <v>0</v>
      </c>
      <c r="D13" s="68"/>
      <c r="E13" s="19"/>
      <c r="F13" s="67" t="s">
        <v>0</v>
      </c>
      <c r="G13" s="68"/>
      <c r="H13" s="19"/>
      <c r="I13" s="67" t="s">
        <v>0</v>
      </c>
      <c r="J13" s="68"/>
    </row>
    <row r="14" spans="1:11" ht="40" customHeight="1" x14ac:dyDescent="0.15">
      <c r="A14" s="39" t="str">
        <f>'Beoordelen Open vragen'!A15</f>
        <v>f. Rapportage, communicatie en escalatie processen/procedures</v>
      </c>
      <c r="B14" s="19"/>
      <c r="C14" s="69" t="s">
        <v>1</v>
      </c>
      <c r="D14" s="70"/>
      <c r="E14" s="19"/>
      <c r="F14" s="69" t="s">
        <v>1</v>
      </c>
      <c r="G14" s="70"/>
      <c r="H14" s="19"/>
      <c r="I14" s="69" t="s">
        <v>1</v>
      </c>
      <c r="J14" s="70"/>
    </row>
    <row r="15" spans="1:11" ht="140" customHeight="1" x14ac:dyDescent="0.15">
      <c r="A15" s="40" t="str">
        <f>'Beoordelen Open vragen'!A16</f>
        <v xml:space="preserve">Zie bijlage 7 'kwaliteit'. </v>
      </c>
      <c r="B15" s="19"/>
      <c r="C15" s="67" t="s">
        <v>0</v>
      </c>
      <c r="D15" s="68"/>
      <c r="E15" s="19"/>
      <c r="F15" s="67" t="s">
        <v>0</v>
      </c>
      <c r="G15" s="68"/>
      <c r="H15" s="19"/>
      <c r="I15" s="67" t="s">
        <v>0</v>
      </c>
      <c r="J15" s="68"/>
    </row>
    <row r="16" spans="1:11" ht="40" customHeight="1" x14ac:dyDescent="0.15">
      <c r="A16" s="33" t="str">
        <f>'Beoordelen Open vragen'!A17</f>
        <v>Vraag 2: Doorontwikkeling</v>
      </c>
      <c r="B16" s="19"/>
      <c r="C16" s="69" t="s">
        <v>1</v>
      </c>
      <c r="D16" s="70"/>
      <c r="E16" s="19"/>
      <c r="F16" s="69" t="s">
        <v>1</v>
      </c>
      <c r="G16" s="70"/>
      <c r="H16" s="19"/>
      <c r="I16" s="69" t="s">
        <v>1</v>
      </c>
      <c r="J16" s="70"/>
    </row>
    <row r="17" spans="1:10" ht="140" customHeight="1" x14ac:dyDescent="0.15">
      <c r="A17" s="40" t="str">
        <f>'Beoordelen Open vragen'!A18</f>
        <v xml:space="preserve">Zie bijlage 7 'kwaliteit'. </v>
      </c>
      <c r="B17" s="19"/>
      <c r="C17" s="77" t="s">
        <v>0</v>
      </c>
      <c r="D17" s="68"/>
      <c r="E17" s="19"/>
      <c r="F17" s="67" t="s">
        <v>0</v>
      </c>
      <c r="G17" s="68"/>
      <c r="H17" s="19"/>
      <c r="I17" s="67" t="s">
        <v>0</v>
      </c>
      <c r="J17" s="68"/>
    </row>
    <row r="18" spans="1:10" ht="40" customHeight="1" x14ac:dyDescent="0.15">
      <c r="A18" s="33" t="str">
        <f>'Beoordelen Open vragen'!A19</f>
        <v>Vraag 3: Aanvragen vanuit Opdrachtgever aan de helpdesk van Opdrachtnemer en SLA</v>
      </c>
      <c r="B18" s="19"/>
      <c r="C18" s="69" t="s">
        <v>1</v>
      </c>
      <c r="D18" s="70"/>
      <c r="E18" s="19"/>
      <c r="F18" s="69" t="s">
        <v>1</v>
      </c>
      <c r="G18" s="70"/>
      <c r="H18" s="19"/>
      <c r="I18" s="69" t="s">
        <v>1</v>
      </c>
      <c r="J18" s="70"/>
    </row>
    <row r="19" spans="1:10" ht="140" customHeight="1" x14ac:dyDescent="0.15">
      <c r="A19" s="40" t="str">
        <f>'Beoordelen Open vragen'!A20</f>
        <v xml:space="preserve">Zie bijlage 7 'kwaliteit'. </v>
      </c>
      <c r="B19" s="19"/>
      <c r="C19" s="77" t="s">
        <v>0</v>
      </c>
      <c r="D19" s="68"/>
      <c r="E19" s="19"/>
      <c r="F19" s="67" t="s">
        <v>0</v>
      </c>
      <c r="G19" s="68"/>
      <c r="H19" s="19"/>
      <c r="I19" s="67" t="s">
        <v>0</v>
      </c>
      <c r="J19" s="68"/>
    </row>
    <row r="20" spans="1:10" ht="40" customHeight="1" x14ac:dyDescent="0.15">
      <c r="A20" s="33" t="str">
        <f>'Beoordelen Open vragen'!A21</f>
        <v>Vraag 4: Duurzaamheid en SROI</v>
      </c>
      <c r="B20" s="19"/>
      <c r="C20" s="69" t="s">
        <v>1</v>
      </c>
      <c r="D20" s="70"/>
      <c r="E20" s="19"/>
      <c r="F20" s="69" t="s">
        <v>1</v>
      </c>
      <c r="G20" s="70"/>
      <c r="H20" s="19"/>
      <c r="I20" s="69" t="s">
        <v>1</v>
      </c>
      <c r="J20" s="70"/>
    </row>
    <row r="21" spans="1:10" ht="140" customHeight="1" x14ac:dyDescent="0.15">
      <c r="A21" s="40" t="str">
        <f>'Beoordelen Open vragen'!A22</f>
        <v xml:space="preserve">Zie bijlage 7 'kwaliteit'. </v>
      </c>
      <c r="B21" s="19"/>
      <c r="C21" s="77" t="s">
        <v>0</v>
      </c>
      <c r="D21" s="68"/>
      <c r="E21" s="19"/>
      <c r="F21" s="67" t="s">
        <v>0</v>
      </c>
      <c r="G21" s="68"/>
      <c r="H21" s="19"/>
      <c r="I21" s="67" t="s">
        <v>0</v>
      </c>
      <c r="J21" s="68"/>
    </row>
    <row r="22" spans="1:10" ht="20" customHeight="1" x14ac:dyDescent="0.15">
      <c r="A22" s="9"/>
      <c r="B22" s="20"/>
      <c r="C22" s="21"/>
      <c r="D22" s="21"/>
      <c r="E22" s="22"/>
      <c r="F22" s="21"/>
      <c r="G22" s="21"/>
      <c r="H22" s="20"/>
      <c r="I22" s="21"/>
      <c r="J22" s="23"/>
    </row>
  </sheetData>
  <sheetProtection algorithmName="SHA-512" hashValue="SAHNN5xEtcbPINA4MSLaZnpNIIt+50BwRNUl0zcEZjU3LL9P1ndRb3v57GUSDJNHudeobGwTEOMoAq1HYKaDCg==" saltValue="pJ7QZEI6MQ94EWCqbSghZA==" spinCount="100000" sheet="1" objects="1" scenarios="1"/>
  <mergeCells count="59">
    <mergeCell ref="C18:D18"/>
    <mergeCell ref="F18:G18"/>
    <mergeCell ref="I18:J18"/>
    <mergeCell ref="C19:D19"/>
    <mergeCell ref="F19:G19"/>
    <mergeCell ref="I19:J19"/>
    <mergeCell ref="C20:D20"/>
    <mergeCell ref="F20:G20"/>
    <mergeCell ref="I20:J20"/>
    <mergeCell ref="C21:D21"/>
    <mergeCell ref="F21:G21"/>
    <mergeCell ref="I21:J21"/>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9:D9"/>
    <mergeCell ref="F9:G9"/>
    <mergeCell ref="I9:J9"/>
    <mergeCell ref="C11:D11"/>
    <mergeCell ref="F11:G11"/>
    <mergeCell ref="I11:J11"/>
    <mergeCell ref="I10:J10"/>
    <mergeCell ref="F10:G10"/>
    <mergeCell ref="C10:D10"/>
    <mergeCell ref="I1:J1"/>
    <mergeCell ref="C1:D1"/>
    <mergeCell ref="F1:G1"/>
    <mergeCell ref="C2:D3"/>
    <mergeCell ref="F2:G3"/>
    <mergeCell ref="F4:G4"/>
    <mergeCell ref="C4:D4"/>
    <mergeCell ref="F6:G6"/>
    <mergeCell ref="I8:J8"/>
    <mergeCell ref="C6:D6"/>
    <mergeCell ref="F8:G8"/>
    <mergeCell ref="C8:D8"/>
    <mergeCell ref="I4:J4"/>
    <mergeCell ref="C5:D5"/>
    <mergeCell ref="F5:G5"/>
    <mergeCell ref="I5:J5"/>
    <mergeCell ref="C7:D7"/>
    <mergeCell ref="F7:G7"/>
    <mergeCell ref="I7:J7"/>
    <mergeCell ref="I6:J6"/>
  </mergeCells>
  <dataValidations count="1">
    <dataValidation type="list" errorStyle="warning" allowBlank="1" showErrorMessage="1" error="Voer juiste waarde in. " sqref="C4 F4 I4 C6 F6 I6 C8 F8 I8 I10 F10 C10 C12 F12 I12 C14 F14 I14 I16 F16 C16 I20 F20 C20 I18 F18 C18" xr:uid="{2EE22010-D3C4-554A-9BD1-1E772A3F3072}">
      <formula1>SCORE</formula1>
    </dataValidation>
  </dataValidations>
  <pageMargins left="0.7" right="0.7" top="0.75" bottom="0.75" header="0.3" footer="0.3"/>
  <pageSetup paperSize="8" scale="4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22"/>
  <sheetViews>
    <sheetView showGridLines="0" zoomScale="90" zoomScaleNormal="90" zoomScalePageLayoutView="85" workbookViewId="0">
      <pane xSplit="1" ySplit="1" topLeftCell="B16" activePane="bottomRight" state="frozen"/>
      <selection activeCell="A20" sqref="A20:B20"/>
      <selection pane="topRight" activeCell="A20" sqref="A20:B20"/>
      <selection pane="bottomLeft" activeCell="A20" sqref="A20:B20"/>
      <selection pane="bottomRight" activeCell="C20" sqref="C20:D20"/>
    </sheetView>
  </sheetViews>
  <sheetFormatPr baseColWidth="10" defaultColWidth="8.83203125" defaultRowHeight="13" x14ac:dyDescent="0.15"/>
  <cols>
    <col min="1" max="1" width="90.83203125" style="2" customWidth="1"/>
    <col min="2" max="2" width="2.83203125" style="24" customWidth="1"/>
    <col min="3" max="3" width="35.83203125" style="25" customWidth="1"/>
    <col min="4" max="4" width="3.83203125" style="25" customWidth="1"/>
    <col min="5" max="5" width="2.83203125" style="25" customWidth="1"/>
    <col min="6" max="6" width="35.83203125" style="25" customWidth="1"/>
    <col min="7" max="7" width="3.83203125" style="25" customWidth="1"/>
    <col min="8" max="8" width="2.83203125" style="25" customWidth="1"/>
    <col min="9" max="9" width="35.83203125" style="18" customWidth="1"/>
    <col min="10" max="10" width="3.83203125" style="18" customWidth="1"/>
    <col min="11" max="11" width="11.6640625" style="18" bestFit="1" customWidth="1"/>
    <col min="12" max="15" width="8.83203125" style="18"/>
    <col min="16" max="16384" width="8.83203125" style="2"/>
  </cols>
  <sheetData>
    <row r="1" spans="1:11" ht="77" customHeight="1" x14ac:dyDescent="0.2">
      <c r="A1" s="7" t="s">
        <v>33</v>
      </c>
      <c r="B1" s="15"/>
      <c r="C1" s="78" t="str">
        <f>'Directielid Bedrijfsvoering'!C1</f>
        <v>Inschrijver 1</v>
      </c>
      <c r="D1" s="79"/>
      <c r="E1" s="15"/>
      <c r="F1" s="78" t="str">
        <f>'Directielid Bedrijfsvoering'!F1</f>
        <v>Inschrijver 2</v>
      </c>
      <c r="G1" s="79"/>
      <c r="H1" s="15"/>
      <c r="I1" s="78" t="str">
        <f>'Directielid Bedrijfsvoering'!I1</f>
        <v>Inschrijver 3</v>
      </c>
      <c r="J1" s="79"/>
      <c r="K1" s="16"/>
    </row>
    <row r="2" spans="1:11" ht="40" customHeight="1" x14ac:dyDescent="0.15">
      <c r="A2" s="34" t="str">
        <f>'Beoordelen Open vragen'!A1:B1</f>
        <v>1.	OPEN VRAGEN</v>
      </c>
      <c r="B2" s="17"/>
      <c r="C2" s="73"/>
      <c r="D2" s="75"/>
      <c r="E2" s="17"/>
      <c r="F2" s="73"/>
      <c r="G2" s="75"/>
      <c r="H2" s="17"/>
      <c r="I2" s="73"/>
      <c r="J2" s="75"/>
    </row>
    <row r="3" spans="1:11" ht="40" customHeight="1" x14ac:dyDescent="0.15">
      <c r="A3" s="8" t="s">
        <v>20</v>
      </c>
      <c r="B3" s="17"/>
      <c r="C3" s="74"/>
      <c r="D3" s="76"/>
      <c r="E3" s="17"/>
      <c r="F3" s="74"/>
      <c r="G3" s="76"/>
      <c r="H3" s="17"/>
      <c r="I3" s="74"/>
      <c r="J3" s="76"/>
    </row>
    <row r="4" spans="1:11" ht="40" customHeight="1" x14ac:dyDescent="0.15">
      <c r="A4" s="39" t="str">
        <f>'Beoordelen Open vragen'!A5</f>
        <v>a. De gehanteerde aanpak ten aanzien van de deeltrajecten</v>
      </c>
      <c r="B4" s="19"/>
      <c r="C4" s="69" t="s">
        <v>1</v>
      </c>
      <c r="D4" s="70"/>
      <c r="E4" s="19"/>
      <c r="F4" s="69" t="s">
        <v>1</v>
      </c>
      <c r="G4" s="70"/>
      <c r="H4" s="19"/>
      <c r="I4" s="69" t="s">
        <v>1</v>
      </c>
      <c r="J4" s="70"/>
    </row>
    <row r="5" spans="1:11" ht="140" customHeight="1" x14ac:dyDescent="0.15">
      <c r="A5" s="40" t="str">
        <f>'Beoordelen Open vragen'!A6</f>
        <v xml:space="preserve">Zie bijlage 7 'kwaliteit'. </v>
      </c>
      <c r="B5" s="19"/>
      <c r="C5" s="77" t="s">
        <v>0</v>
      </c>
      <c r="D5" s="68"/>
      <c r="E5" s="19"/>
      <c r="F5" s="67" t="s">
        <v>0</v>
      </c>
      <c r="G5" s="68"/>
      <c r="H5" s="19"/>
      <c r="I5" s="67" t="s">
        <v>0</v>
      </c>
      <c r="J5" s="68"/>
    </row>
    <row r="6" spans="1:11" ht="40" customHeight="1" x14ac:dyDescent="0.15">
      <c r="A6" s="39" t="str">
        <f>'Beoordelen Open vragen'!A7</f>
        <v>b. Planning</v>
      </c>
      <c r="B6" s="19"/>
      <c r="C6" s="69" t="s">
        <v>1</v>
      </c>
      <c r="D6" s="70"/>
      <c r="E6" s="19"/>
      <c r="F6" s="69" t="s">
        <v>1</v>
      </c>
      <c r="G6" s="70"/>
      <c r="H6" s="19"/>
      <c r="I6" s="69" t="s">
        <v>1</v>
      </c>
      <c r="J6" s="70"/>
    </row>
    <row r="7" spans="1:11" ht="140" customHeight="1" x14ac:dyDescent="0.15">
      <c r="A7" s="40" t="str">
        <f>'Beoordelen Open vragen'!A8</f>
        <v xml:space="preserve">Zie bijlage 7 'kwaliteit'. </v>
      </c>
      <c r="B7" s="19"/>
      <c r="C7" s="67" t="s">
        <v>0</v>
      </c>
      <c r="D7" s="68"/>
      <c r="E7" s="19"/>
      <c r="F7" s="67" t="s">
        <v>0</v>
      </c>
      <c r="G7" s="68"/>
      <c r="H7" s="19"/>
      <c r="I7" s="67" t="s">
        <v>0</v>
      </c>
      <c r="J7" s="68"/>
    </row>
    <row r="8" spans="1:11" ht="40" customHeight="1" x14ac:dyDescent="0.15">
      <c r="A8" s="39" t="str">
        <f>'Beoordelen Open vragen'!A9</f>
        <v>c. De gehanteerde projectorganisatie, bemensing en samenwerkingsvorm(en)</v>
      </c>
      <c r="B8" s="19"/>
      <c r="C8" s="69" t="s">
        <v>1</v>
      </c>
      <c r="D8" s="70"/>
      <c r="E8" s="19"/>
      <c r="F8" s="69" t="s">
        <v>1</v>
      </c>
      <c r="G8" s="70"/>
      <c r="H8" s="19"/>
      <c r="I8" s="69" t="s">
        <v>1</v>
      </c>
      <c r="J8" s="70"/>
    </row>
    <row r="9" spans="1:11" ht="140" customHeight="1" x14ac:dyDescent="0.15">
      <c r="A9" s="40" t="str">
        <f>'Beoordelen Open vragen'!A10</f>
        <v xml:space="preserve">Zie bijlage 7 'kwaliteit'. </v>
      </c>
      <c r="B9" s="19"/>
      <c r="C9" s="77" t="s">
        <v>0</v>
      </c>
      <c r="D9" s="68"/>
      <c r="E9" s="19"/>
      <c r="F9" s="67" t="s">
        <v>0</v>
      </c>
      <c r="G9" s="68"/>
      <c r="H9" s="19"/>
      <c r="I9" s="67" t="s">
        <v>0</v>
      </c>
      <c r="J9" s="68"/>
    </row>
    <row r="10" spans="1:11" ht="40" customHeight="1" x14ac:dyDescent="0.15">
      <c r="A10" s="39" t="str">
        <f>'Beoordelen Open vragen'!A11</f>
        <v>d. Testomgeving, testprotocol en het managen van de uitkomsten</v>
      </c>
      <c r="B10" s="19"/>
      <c r="C10" s="69" t="s">
        <v>1</v>
      </c>
      <c r="D10" s="70"/>
      <c r="E10" s="19"/>
      <c r="F10" s="69" t="s">
        <v>1</v>
      </c>
      <c r="G10" s="70"/>
      <c r="H10" s="19"/>
      <c r="I10" s="69" t="s">
        <v>1</v>
      </c>
      <c r="J10" s="70"/>
    </row>
    <row r="11" spans="1:11" ht="140" customHeight="1" x14ac:dyDescent="0.15">
      <c r="A11" s="40" t="str">
        <f>'Beoordelen Open vragen'!A12</f>
        <v xml:space="preserve">Zie bijlage 7 'kwaliteit'. </v>
      </c>
      <c r="B11" s="19"/>
      <c r="C11" s="77" t="s">
        <v>0</v>
      </c>
      <c r="D11" s="68"/>
      <c r="E11" s="19"/>
      <c r="F11" s="67" t="s">
        <v>0</v>
      </c>
      <c r="G11" s="68"/>
      <c r="H11" s="19"/>
      <c r="I11" s="67" t="s">
        <v>0</v>
      </c>
      <c r="J11" s="68"/>
    </row>
    <row r="12" spans="1:11" ht="40" customHeight="1" x14ac:dyDescent="0.15">
      <c r="A12" s="39" t="str">
        <f>'Beoordelen Open vragen'!A13</f>
        <v>e. Mogelijke risico's en kritische succesfactoren</v>
      </c>
      <c r="B12" s="19"/>
      <c r="C12" s="69" t="s">
        <v>1</v>
      </c>
      <c r="D12" s="70"/>
      <c r="E12" s="19"/>
      <c r="F12" s="69" t="s">
        <v>1</v>
      </c>
      <c r="G12" s="70"/>
      <c r="H12" s="19"/>
      <c r="I12" s="69" t="s">
        <v>1</v>
      </c>
      <c r="J12" s="70"/>
    </row>
    <row r="13" spans="1:11" ht="140" customHeight="1" x14ac:dyDescent="0.15">
      <c r="A13" s="40" t="str">
        <f>'Beoordelen Open vragen'!A14</f>
        <v xml:space="preserve">Zie bijlage 7 'kwaliteit'. </v>
      </c>
      <c r="B13" s="19"/>
      <c r="C13" s="77" t="s">
        <v>0</v>
      </c>
      <c r="D13" s="68"/>
      <c r="E13" s="19"/>
      <c r="F13" s="67" t="s">
        <v>0</v>
      </c>
      <c r="G13" s="68"/>
      <c r="H13" s="19"/>
      <c r="I13" s="67" t="s">
        <v>0</v>
      </c>
      <c r="J13" s="68"/>
    </row>
    <row r="14" spans="1:11" ht="40" customHeight="1" x14ac:dyDescent="0.15">
      <c r="A14" s="39" t="str">
        <f>'Beoordelen Open vragen'!A15</f>
        <v>f. Rapportage, communicatie en escalatie processen/procedures</v>
      </c>
      <c r="B14" s="19"/>
      <c r="C14" s="69" t="s">
        <v>1</v>
      </c>
      <c r="D14" s="70"/>
      <c r="E14" s="19"/>
      <c r="F14" s="69" t="s">
        <v>1</v>
      </c>
      <c r="G14" s="70"/>
      <c r="H14" s="19"/>
      <c r="I14" s="69" t="s">
        <v>1</v>
      </c>
      <c r="J14" s="70"/>
    </row>
    <row r="15" spans="1:11" ht="140" customHeight="1" x14ac:dyDescent="0.15">
      <c r="A15" s="40" t="str">
        <f>'Beoordelen Open vragen'!A16</f>
        <v xml:space="preserve">Zie bijlage 7 'kwaliteit'. </v>
      </c>
      <c r="B15" s="19"/>
      <c r="C15" s="67" t="s">
        <v>0</v>
      </c>
      <c r="D15" s="68"/>
      <c r="E15" s="19"/>
      <c r="F15" s="67" t="s">
        <v>0</v>
      </c>
      <c r="G15" s="68"/>
      <c r="H15" s="19"/>
      <c r="I15" s="67" t="s">
        <v>0</v>
      </c>
      <c r="J15" s="68"/>
    </row>
    <row r="16" spans="1:11" ht="40" customHeight="1" x14ac:dyDescent="0.15">
      <c r="A16" s="33" t="str">
        <f>'Beoordelen Open vragen'!A17</f>
        <v>Vraag 2: Doorontwikkeling</v>
      </c>
      <c r="B16" s="19"/>
      <c r="C16" s="69" t="s">
        <v>1</v>
      </c>
      <c r="D16" s="70"/>
      <c r="E16" s="19"/>
      <c r="F16" s="69" t="s">
        <v>1</v>
      </c>
      <c r="G16" s="70"/>
      <c r="H16" s="19"/>
      <c r="I16" s="69" t="s">
        <v>1</v>
      </c>
      <c r="J16" s="70"/>
    </row>
    <row r="17" spans="1:10" ht="140" customHeight="1" x14ac:dyDescent="0.15">
      <c r="A17" s="40" t="str">
        <f>'Beoordelen Open vragen'!A18</f>
        <v xml:space="preserve">Zie bijlage 7 'kwaliteit'. </v>
      </c>
      <c r="B17" s="19"/>
      <c r="C17" s="77" t="s">
        <v>0</v>
      </c>
      <c r="D17" s="68"/>
      <c r="E17" s="19"/>
      <c r="F17" s="67" t="s">
        <v>0</v>
      </c>
      <c r="G17" s="68"/>
      <c r="H17" s="19"/>
      <c r="I17" s="67" t="s">
        <v>0</v>
      </c>
      <c r="J17" s="68"/>
    </row>
    <row r="18" spans="1:10" ht="40" customHeight="1" x14ac:dyDescent="0.15">
      <c r="A18" s="33" t="str">
        <f>'Beoordelen Open vragen'!A19</f>
        <v>Vraag 3: Aanvragen vanuit Opdrachtgever aan de helpdesk van Opdrachtnemer en SLA</v>
      </c>
      <c r="B18" s="19"/>
      <c r="C18" s="69" t="s">
        <v>1</v>
      </c>
      <c r="D18" s="70"/>
      <c r="E18" s="19"/>
      <c r="F18" s="69" t="s">
        <v>1</v>
      </c>
      <c r="G18" s="70"/>
      <c r="H18" s="19"/>
      <c r="I18" s="69" t="s">
        <v>1</v>
      </c>
      <c r="J18" s="70"/>
    </row>
    <row r="19" spans="1:10" ht="140" customHeight="1" x14ac:dyDescent="0.15">
      <c r="A19" s="40" t="str">
        <f>'Beoordelen Open vragen'!A20</f>
        <v xml:space="preserve">Zie bijlage 7 'kwaliteit'. </v>
      </c>
      <c r="B19" s="19"/>
      <c r="C19" s="77" t="s">
        <v>0</v>
      </c>
      <c r="D19" s="68"/>
      <c r="E19" s="19"/>
      <c r="F19" s="67" t="s">
        <v>0</v>
      </c>
      <c r="G19" s="68"/>
      <c r="H19" s="19"/>
      <c r="I19" s="67" t="s">
        <v>0</v>
      </c>
      <c r="J19" s="68"/>
    </row>
    <row r="20" spans="1:10" ht="40" customHeight="1" x14ac:dyDescent="0.15">
      <c r="A20" s="33" t="str">
        <f>'Beoordelen Open vragen'!A21</f>
        <v>Vraag 4: Duurzaamheid en SROI</v>
      </c>
      <c r="B20" s="19"/>
      <c r="C20" s="69" t="s">
        <v>1</v>
      </c>
      <c r="D20" s="70"/>
      <c r="E20" s="19"/>
      <c r="F20" s="69" t="s">
        <v>1</v>
      </c>
      <c r="G20" s="70"/>
      <c r="H20" s="19"/>
      <c r="I20" s="69" t="s">
        <v>1</v>
      </c>
      <c r="J20" s="70"/>
    </row>
    <row r="21" spans="1:10" ht="140" customHeight="1" x14ac:dyDescent="0.15">
      <c r="A21" s="40" t="str">
        <f>'Beoordelen Open vragen'!A22</f>
        <v xml:space="preserve">Zie bijlage 7 'kwaliteit'. </v>
      </c>
      <c r="B21" s="19"/>
      <c r="C21" s="77" t="s">
        <v>0</v>
      </c>
      <c r="D21" s="68"/>
      <c r="E21" s="19"/>
      <c r="F21" s="67" t="s">
        <v>0</v>
      </c>
      <c r="G21" s="68"/>
      <c r="H21" s="19"/>
      <c r="I21" s="67" t="s">
        <v>0</v>
      </c>
      <c r="J21" s="68"/>
    </row>
    <row r="22" spans="1:10" ht="20" customHeight="1" x14ac:dyDescent="0.15">
      <c r="A22" s="9"/>
      <c r="B22" s="20"/>
      <c r="C22" s="21"/>
      <c r="D22" s="21"/>
      <c r="E22" s="22"/>
      <c r="F22" s="21"/>
      <c r="G22" s="21"/>
      <c r="H22" s="20"/>
      <c r="I22" s="21"/>
      <c r="J22" s="23"/>
    </row>
  </sheetData>
  <sheetProtection algorithmName="SHA-512" hashValue="UIrx1Xy1XYWof4obY9oCXTixcW48PS8I6k9DLu3fKlGahghxHu/B8OkDmjzzbxA+XOyPeW4ylJXaI01n/6bMJw==" saltValue="1dj0dl+2Zbfcpf7o3hRs6g==" spinCount="100000" sheet="1" objects="1" scenarios="1"/>
  <mergeCells count="60">
    <mergeCell ref="C21:D21"/>
    <mergeCell ref="F21:G21"/>
    <mergeCell ref="I21:J21"/>
    <mergeCell ref="C17:D17"/>
    <mergeCell ref="F17:G17"/>
    <mergeCell ref="I17:J17"/>
    <mergeCell ref="C20:D20"/>
    <mergeCell ref="F20:G20"/>
    <mergeCell ref="I20:J20"/>
    <mergeCell ref="C18:D18"/>
    <mergeCell ref="F18:G18"/>
    <mergeCell ref="I18:J18"/>
    <mergeCell ref="C19:D19"/>
    <mergeCell ref="F19:G19"/>
    <mergeCell ref="I19:J19"/>
    <mergeCell ref="C16:D16"/>
    <mergeCell ref="F16:G16"/>
    <mergeCell ref="I16:J16"/>
    <mergeCell ref="C15:D15"/>
    <mergeCell ref="F15:G15"/>
    <mergeCell ref="I15:J15"/>
    <mergeCell ref="C13:D13"/>
    <mergeCell ref="F13:G13"/>
    <mergeCell ref="I13:J13"/>
    <mergeCell ref="C14:D14"/>
    <mergeCell ref="F14:G14"/>
    <mergeCell ref="I14:J14"/>
    <mergeCell ref="C11:D11"/>
    <mergeCell ref="F11:G11"/>
    <mergeCell ref="I11:J11"/>
    <mergeCell ref="C12:D12"/>
    <mergeCell ref="F12:G12"/>
    <mergeCell ref="I12:J12"/>
    <mergeCell ref="F9:G9"/>
    <mergeCell ref="I9:J9"/>
    <mergeCell ref="I8:J8"/>
    <mergeCell ref="F8:G8"/>
    <mergeCell ref="C8:D8"/>
    <mergeCell ref="I1:J1"/>
    <mergeCell ref="C1:D1"/>
    <mergeCell ref="F1:G1"/>
    <mergeCell ref="C2:D3"/>
    <mergeCell ref="F2:G3"/>
    <mergeCell ref="I2:J3"/>
    <mergeCell ref="C10:D10"/>
    <mergeCell ref="F10:G10"/>
    <mergeCell ref="I10:J10"/>
    <mergeCell ref="C4:D4"/>
    <mergeCell ref="F4:G4"/>
    <mergeCell ref="I4:J4"/>
    <mergeCell ref="C6:D6"/>
    <mergeCell ref="F6:G6"/>
    <mergeCell ref="I6:J6"/>
    <mergeCell ref="C5:D5"/>
    <mergeCell ref="F5:G5"/>
    <mergeCell ref="I5:J5"/>
    <mergeCell ref="C7:D7"/>
    <mergeCell ref="F7:G7"/>
    <mergeCell ref="I7:J7"/>
    <mergeCell ref="C9:D9"/>
  </mergeCells>
  <dataValidations count="1">
    <dataValidation type="list" errorStyle="warning" allowBlank="1" showErrorMessage="1" error="Voer juiste waarde in. " sqref="C4 F4 I4 C6 F6 I6 C8 F8 I8 I10 F10 C10 C12 F12 I12 C14 F14 I14 I16 F16 C16 I20 F20 C20 I18 F18 C18" xr:uid="{BB2A143A-66C3-284C-A33A-4580EA74524C}">
      <formula1>SCORE</formula1>
    </dataValidation>
  </dataValidations>
  <pageMargins left="0.7" right="0.7" top="0.75" bottom="0.75" header="0.3" footer="0.3"/>
  <pageSetup paperSize="8"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522CC-F04F-064A-BF08-DD7B938EC19D}">
  <dimension ref="A1:J22"/>
  <sheetViews>
    <sheetView showGridLines="0" zoomScale="90" zoomScaleNormal="90" workbookViewId="0">
      <pane xSplit="1" ySplit="1" topLeftCell="B4" activePane="bottomRight" state="frozen"/>
      <selection activeCell="A20" sqref="A20:B20"/>
      <selection pane="topRight" activeCell="A20" sqref="A20:B20"/>
      <selection pane="bottomLeft" activeCell="A20" sqref="A20:B20"/>
      <selection pane="bottomRight" activeCell="C7" sqref="C7:D7"/>
    </sheetView>
  </sheetViews>
  <sheetFormatPr baseColWidth="10" defaultColWidth="11.5" defaultRowHeight="15" x14ac:dyDescent="0.2"/>
  <cols>
    <col min="1" max="1" width="90.83203125" customWidth="1"/>
    <col min="2" max="2" width="3"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71" customHeight="1" x14ac:dyDescent="0.2">
      <c r="A1" s="7" t="s">
        <v>34</v>
      </c>
      <c r="B1" s="15"/>
      <c r="C1" s="78" t="str">
        <f>'Directielid Bedrijfsvoering'!C1</f>
        <v>Inschrijver 1</v>
      </c>
      <c r="D1" s="79"/>
      <c r="E1" s="15"/>
      <c r="F1" s="78" t="str">
        <f>'Directielid Bedrijfsvoering'!F1</f>
        <v>Inschrijver 2</v>
      </c>
      <c r="G1" s="79"/>
      <c r="H1" s="15"/>
      <c r="I1" s="78" t="str">
        <f>'Directielid Bedrijfsvoering'!I1</f>
        <v>Inschrijver 3</v>
      </c>
      <c r="J1" s="79"/>
    </row>
    <row r="2" spans="1:10" ht="40" customHeight="1" x14ac:dyDescent="0.2">
      <c r="A2" s="34" t="str">
        <f>'Beoordelen Open vragen'!A1:B1</f>
        <v>1.	OPEN VRAGEN</v>
      </c>
      <c r="B2" s="17"/>
      <c r="C2" s="73"/>
      <c r="D2" s="75"/>
      <c r="E2" s="17"/>
      <c r="F2" s="73"/>
      <c r="G2" s="75"/>
      <c r="H2" s="17"/>
      <c r="I2" s="73"/>
      <c r="J2" s="75"/>
    </row>
    <row r="3" spans="1:10" ht="40" customHeight="1" x14ac:dyDescent="0.2">
      <c r="A3" s="8" t="s">
        <v>20</v>
      </c>
      <c r="B3" s="17"/>
      <c r="C3" s="74"/>
      <c r="D3" s="76"/>
      <c r="E3" s="17"/>
      <c r="F3" s="74"/>
      <c r="G3" s="76"/>
      <c r="H3" s="17"/>
      <c r="I3" s="74"/>
      <c r="J3" s="76"/>
    </row>
    <row r="4" spans="1:10" ht="40" customHeight="1" x14ac:dyDescent="0.2">
      <c r="A4" s="39" t="str">
        <f>'Beoordelen Open vragen'!A5</f>
        <v>a. De gehanteerde aanpak ten aanzien van de deeltrajecten</v>
      </c>
      <c r="B4" s="19"/>
      <c r="C4" s="69" t="s">
        <v>1</v>
      </c>
      <c r="D4" s="70"/>
      <c r="E4" s="19"/>
      <c r="F4" s="69" t="s">
        <v>1</v>
      </c>
      <c r="G4" s="70"/>
      <c r="H4" s="19"/>
      <c r="I4" s="69" t="s">
        <v>1</v>
      </c>
      <c r="J4" s="70"/>
    </row>
    <row r="5" spans="1:10" ht="140" customHeight="1" x14ac:dyDescent="0.2">
      <c r="A5" s="40" t="str">
        <f>'Beoordelen Open vragen'!A6</f>
        <v xml:space="preserve">Zie bijlage 7 'kwaliteit'. </v>
      </c>
      <c r="B5" s="19"/>
      <c r="C5" s="77" t="s">
        <v>0</v>
      </c>
      <c r="D5" s="68"/>
      <c r="E5" s="19"/>
      <c r="F5" s="67" t="s">
        <v>0</v>
      </c>
      <c r="G5" s="68"/>
      <c r="H5" s="19"/>
      <c r="I5" s="67" t="s">
        <v>0</v>
      </c>
      <c r="J5" s="68"/>
    </row>
    <row r="6" spans="1:10" ht="40" customHeight="1" x14ac:dyDescent="0.2">
      <c r="A6" s="39" t="str">
        <f>'Beoordelen Open vragen'!A7</f>
        <v>b. Planning</v>
      </c>
      <c r="B6" s="19"/>
      <c r="C6" s="69" t="s">
        <v>1</v>
      </c>
      <c r="D6" s="70"/>
      <c r="E6" s="19"/>
      <c r="F6" s="69" t="s">
        <v>1</v>
      </c>
      <c r="G6" s="70"/>
      <c r="H6" s="19"/>
      <c r="I6" s="69" t="s">
        <v>1</v>
      </c>
      <c r="J6" s="70"/>
    </row>
    <row r="7" spans="1:10" ht="140" customHeight="1" x14ac:dyDescent="0.2">
      <c r="A7" s="40" t="str">
        <f>'Beoordelen Open vragen'!A8</f>
        <v xml:space="preserve">Zie bijlage 7 'kwaliteit'. </v>
      </c>
      <c r="B7" s="19"/>
      <c r="C7" s="67" t="s">
        <v>0</v>
      </c>
      <c r="D7" s="68"/>
      <c r="E7" s="19"/>
      <c r="F7" s="67" t="s">
        <v>0</v>
      </c>
      <c r="G7" s="68"/>
      <c r="H7" s="19"/>
      <c r="I7" s="67" t="s">
        <v>0</v>
      </c>
      <c r="J7" s="68"/>
    </row>
    <row r="8" spans="1:10" ht="39" customHeight="1" x14ac:dyDescent="0.2">
      <c r="A8" s="39" t="str">
        <f>'Beoordelen Open vragen'!A9</f>
        <v>c. De gehanteerde projectorganisatie, bemensing en samenwerkingsvorm(en)</v>
      </c>
      <c r="B8" s="19"/>
      <c r="C8" s="69" t="s">
        <v>1</v>
      </c>
      <c r="D8" s="70"/>
      <c r="E8" s="19"/>
      <c r="F8" s="69" t="s">
        <v>1</v>
      </c>
      <c r="G8" s="70"/>
      <c r="H8" s="19"/>
      <c r="I8" s="69" t="s">
        <v>1</v>
      </c>
      <c r="J8" s="70"/>
    </row>
    <row r="9" spans="1:10" ht="140" customHeight="1" x14ac:dyDescent="0.2">
      <c r="A9" s="40" t="str">
        <f>'Beoordelen Open vragen'!A10</f>
        <v xml:space="preserve">Zie bijlage 7 'kwaliteit'. </v>
      </c>
      <c r="B9" s="19"/>
      <c r="C9" s="77" t="s">
        <v>0</v>
      </c>
      <c r="D9" s="68"/>
      <c r="E9" s="19"/>
      <c r="F9" s="67" t="s">
        <v>0</v>
      </c>
      <c r="G9" s="68"/>
      <c r="H9" s="19"/>
      <c r="I9" s="67" t="s">
        <v>0</v>
      </c>
      <c r="J9" s="68"/>
    </row>
    <row r="10" spans="1:10" ht="40" customHeight="1" x14ac:dyDescent="0.2">
      <c r="A10" s="39" t="str">
        <f>'Beoordelen Open vragen'!A11</f>
        <v>d. Testomgeving, testprotocol en het managen van de uitkomsten</v>
      </c>
      <c r="B10" s="19"/>
      <c r="C10" s="69" t="s">
        <v>1</v>
      </c>
      <c r="D10" s="70"/>
      <c r="E10" s="19"/>
      <c r="F10" s="69" t="s">
        <v>1</v>
      </c>
      <c r="G10" s="70"/>
      <c r="H10" s="19"/>
      <c r="I10" s="69" t="s">
        <v>1</v>
      </c>
      <c r="J10" s="70"/>
    </row>
    <row r="11" spans="1:10" ht="140" customHeight="1" x14ac:dyDescent="0.2">
      <c r="A11" s="40" t="str">
        <f>'Beoordelen Open vragen'!A12</f>
        <v xml:space="preserve">Zie bijlage 7 'kwaliteit'. </v>
      </c>
      <c r="B11" s="19"/>
      <c r="C11" s="77" t="s">
        <v>0</v>
      </c>
      <c r="D11" s="68"/>
      <c r="E11" s="19"/>
      <c r="F11" s="67" t="s">
        <v>0</v>
      </c>
      <c r="G11" s="68"/>
      <c r="H11" s="19"/>
      <c r="I11" s="67" t="s">
        <v>0</v>
      </c>
      <c r="J11" s="68"/>
    </row>
    <row r="12" spans="1:10" ht="40" customHeight="1" x14ac:dyDescent="0.2">
      <c r="A12" s="39" t="str">
        <f>'Beoordelen Open vragen'!A13</f>
        <v>e. Mogelijke risico's en kritische succesfactoren</v>
      </c>
      <c r="B12" s="19"/>
      <c r="C12" s="69" t="s">
        <v>1</v>
      </c>
      <c r="D12" s="70"/>
      <c r="E12" s="19"/>
      <c r="F12" s="69" t="s">
        <v>1</v>
      </c>
      <c r="G12" s="70"/>
      <c r="H12" s="19"/>
      <c r="I12" s="69" t="s">
        <v>1</v>
      </c>
      <c r="J12" s="70"/>
    </row>
    <row r="13" spans="1:10" ht="140" customHeight="1" x14ac:dyDescent="0.2">
      <c r="A13" s="40" t="str">
        <f>'Beoordelen Open vragen'!A14</f>
        <v xml:space="preserve">Zie bijlage 7 'kwaliteit'. </v>
      </c>
      <c r="B13" s="19"/>
      <c r="C13" s="77" t="s">
        <v>0</v>
      </c>
      <c r="D13" s="68"/>
      <c r="E13" s="19"/>
      <c r="F13" s="67" t="s">
        <v>0</v>
      </c>
      <c r="G13" s="68"/>
      <c r="H13" s="19"/>
      <c r="I13" s="67" t="s">
        <v>0</v>
      </c>
      <c r="J13" s="68"/>
    </row>
    <row r="14" spans="1:10" ht="40" customHeight="1" x14ac:dyDescent="0.2">
      <c r="A14" s="39" t="str">
        <f>'Beoordelen Open vragen'!A15</f>
        <v>f. Rapportage, communicatie en escalatie processen/procedures</v>
      </c>
      <c r="B14" s="19"/>
      <c r="C14" s="69" t="s">
        <v>1</v>
      </c>
      <c r="D14" s="70"/>
      <c r="E14" s="19"/>
      <c r="F14" s="69" t="s">
        <v>1</v>
      </c>
      <c r="G14" s="70"/>
      <c r="H14" s="19"/>
      <c r="I14" s="69" t="s">
        <v>1</v>
      </c>
      <c r="J14" s="70"/>
    </row>
    <row r="15" spans="1:10" ht="140" customHeight="1" x14ac:dyDescent="0.2">
      <c r="A15" s="40" t="str">
        <f>'Beoordelen Open vragen'!A16</f>
        <v xml:space="preserve">Zie bijlage 7 'kwaliteit'. </v>
      </c>
      <c r="B15" s="19"/>
      <c r="C15" s="67" t="s">
        <v>0</v>
      </c>
      <c r="D15" s="68"/>
      <c r="E15" s="19"/>
      <c r="F15" s="67" t="s">
        <v>0</v>
      </c>
      <c r="G15" s="68"/>
      <c r="H15" s="19"/>
      <c r="I15" s="67" t="s">
        <v>0</v>
      </c>
      <c r="J15" s="68"/>
    </row>
    <row r="16" spans="1:10" ht="40" customHeight="1" x14ac:dyDescent="0.2">
      <c r="A16" s="33" t="str">
        <f>'Beoordelen Open vragen'!A17</f>
        <v>Vraag 2: Doorontwikkeling</v>
      </c>
      <c r="B16" s="19"/>
      <c r="C16" s="69" t="s">
        <v>1</v>
      </c>
      <c r="D16" s="70"/>
      <c r="E16" s="19"/>
      <c r="F16" s="69" t="s">
        <v>1</v>
      </c>
      <c r="G16" s="70"/>
      <c r="H16" s="19"/>
      <c r="I16" s="69" t="s">
        <v>1</v>
      </c>
      <c r="J16" s="70"/>
    </row>
    <row r="17" spans="1:10" ht="140" customHeight="1" x14ac:dyDescent="0.2">
      <c r="A17" s="40" t="str">
        <f>'Beoordelen Open vragen'!A18</f>
        <v xml:space="preserve">Zie bijlage 7 'kwaliteit'. </v>
      </c>
      <c r="B17" s="19"/>
      <c r="C17" s="77" t="s">
        <v>0</v>
      </c>
      <c r="D17" s="68"/>
      <c r="E17" s="19"/>
      <c r="F17" s="67" t="s">
        <v>0</v>
      </c>
      <c r="G17" s="68"/>
      <c r="H17" s="19"/>
      <c r="I17" s="67" t="s">
        <v>0</v>
      </c>
      <c r="J17" s="68"/>
    </row>
    <row r="18" spans="1:10" ht="40" customHeight="1" x14ac:dyDescent="0.2">
      <c r="A18" s="33" t="str">
        <f>'Beoordelen Open vragen'!A19</f>
        <v>Vraag 3: Aanvragen vanuit Opdrachtgever aan de helpdesk van Opdrachtnemer en SLA</v>
      </c>
      <c r="B18" s="19"/>
      <c r="C18" s="69" t="s">
        <v>1</v>
      </c>
      <c r="D18" s="70"/>
      <c r="E18" s="19"/>
      <c r="F18" s="69" t="s">
        <v>1</v>
      </c>
      <c r="G18" s="70"/>
      <c r="H18" s="19"/>
      <c r="I18" s="69" t="s">
        <v>1</v>
      </c>
      <c r="J18" s="70"/>
    </row>
    <row r="19" spans="1:10" ht="140" customHeight="1" x14ac:dyDescent="0.2">
      <c r="A19" s="40" t="str">
        <f>'Beoordelen Open vragen'!A20</f>
        <v xml:space="preserve">Zie bijlage 7 'kwaliteit'. </v>
      </c>
      <c r="B19" s="19"/>
      <c r="C19" s="77" t="s">
        <v>0</v>
      </c>
      <c r="D19" s="68"/>
      <c r="E19" s="19"/>
      <c r="F19" s="67" t="s">
        <v>0</v>
      </c>
      <c r="G19" s="68"/>
      <c r="H19" s="19"/>
      <c r="I19" s="67" t="s">
        <v>0</v>
      </c>
      <c r="J19" s="68"/>
    </row>
    <row r="20" spans="1:10" ht="40" customHeight="1" x14ac:dyDescent="0.2">
      <c r="A20" s="33" t="str">
        <f>'Beoordelen Open vragen'!A21</f>
        <v>Vraag 4: Duurzaamheid en SROI</v>
      </c>
      <c r="B20" s="19"/>
      <c r="C20" s="69" t="s">
        <v>1</v>
      </c>
      <c r="D20" s="70"/>
      <c r="E20" s="19"/>
      <c r="F20" s="69" t="s">
        <v>1</v>
      </c>
      <c r="G20" s="70"/>
      <c r="H20" s="19"/>
      <c r="I20" s="69" t="s">
        <v>1</v>
      </c>
      <c r="J20" s="70"/>
    </row>
    <row r="21" spans="1:10" ht="140" customHeight="1" x14ac:dyDescent="0.2">
      <c r="A21" s="40" t="str">
        <f>'Beoordelen Open vragen'!A22</f>
        <v xml:space="preserve">Zie bijlage 7 'kwaliteit'. </v>
      </c>
      <c r="B21" s="19"/>
      <c r="C21" s="77" t="s">
        <v>0</v>
      </c>
      <c r="D21" s="68"/>
      <c r="E21" s="19"/>
      <c r="F21" s="67" t="s">
        <v>0</v>
      </c>
      <c r="G21" s="68"/>
      <c r="H21" s="19"/>
      <c r="I21" s="67" t="s">
        <v>0</v>
      </c>
      <c r="J21" s="68"/>
    </row>
    <row r="22" spans="1:10" x14ac:dyDescent="0.2">
      <c r="A22" s="9"/>
      <c r="B22" s="20"/>
      <c r="C22" s="21"/>
      <c r="D22" s="21"/>
      <c r="E22" s="22"/>
      <c r="F22" s="21"/>
      <c r="G22" s="21"/>
      <c r="H22" s="20"/>
      <c r="I22" s="21"/>
      <c r="J22" s="23"/>
    </row>
  </sheetData>
  <sheetProtection algorithmName="SHA-512" hashValue="no3uSi+rNPW7uA87I3DVQsjfztFIFYLqDxhRDJHxvL+y+hlDjnnzj6P4PXpkJxxW1YNGSCImvwgeFSRTx9pzWg==" saltValue="ZbXLmJtZWi5T5UMAS8PRnw==" spinCount="100000" sheet="1" objects="1" scenarios="1"/>
  <mergeCells count="60">
    <mergeCell ref="C18:D18"/>
    <mergeCell ref="F18:G18"/>
    <mergeCell ref="I18:J18"/>
    <mergeCell ref="C19:D19"/>
    <mergeCell ref="F19:G19"/>
    <mergeCell ref="I19:J19"/>
    <mergeCell ref="C20:D20"/>
    <mergeCell ref="F20:G20"/>
    <mergeCell ref="I20:J20"/>
    <mergeCell ref="C21:D21"/>
    <mergeCell ref="F21:G21"/>
    <mergeCell ref="I21:J21"/>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D1"/>
    <mergeCell ref="F1:G1"/>
    <mergeCell ref="I1:J1"/>
    <mergeCell ref="I2:J3"/>
    <mergeCell ref="F2:G3"/>
    <mergeCell ref="C2:D3"/>
    <mergeCell ref="C11:D11"/>
    <mergeCell ref="F11:G11"/>
    <mergeCell ref="I11:J11"/>
    <mergeCell ref="C5:D5"/>
    <mergeCell ref="F5:G5"/>
    <mergeCell ref="I5:J5"/>
    <mergeCell ref="C7:D7"/>
    <mergeCell ref="F7:G7"/>
    <mergeCell ref="I7:J7"/>
    <mergeCell ref="C8:D8"/>
    <mergeCell ref="F8:G8"/>
    <mergeCell ref="I8:J8"/>
    <mergeCell ref="I10:J10"/>
    <mergeCell ref="F10:G10"/>
    <mergeCell ref="C10:D10"/>
    <mergeCell ref="C9:D9"/>
    <mergeCell ref="F9:G9"/>
    <mergeCell ref="I9:J9"/>
    <mergeCell ref="C4:D4"/>
    <mergeCell ref="F4:G4"/>
    <mergeCell ref="I4:J4"/>
    <mergeCell ref="I6:J6"/>
    <mergeCell ref="F6:G6"/>
    <mergeCell ref="C6:D6"/>
  </mergeCells>
  <dataValidations count="1">
    <dataValidation type="list" errorStyle="warning" allowBlank="1" showErrorMessage="1" error="Voer juiste waarde in. " sqref="C4 F4 I4 C6 F6 I6 C8 F8 I8 I10 F10 C10 C12 F12 I12 C14 F14 I14 I16 F16 C16 I20 F20 C20 I18 F18 C18" xr:uid="{5AF3F78B-87AD-2A46-A1AB-CE2F45EEF02D}">
      <formula1>SCORE</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F876-3A89-CE40-937E-587FFF5AEAEF}">
  <dimension ref="A1:J22"/>
  <sheetViews>
    <sheetView showGridLines="0" zoomScale="90" zoomScaleNormal="90" workbookViewId="0">
      <pane xSplit="1" ySplit="1" topLeftCell="B16" activePane="bottomRight" state="frozen"/>
      <selection activeCell="A20" sqref="A20:B20"/>
      <selection pane="topRight" activeCell="A20" sqref="A20:B20"/>
      <selection pane="bottomLeft" activeCell="A20" sqref="A20:B20"/>
      <selection pane="bottomRight" activeCell="E20" sqref="E20"/>
    </sheetView>
  </sheetViews>
  <sheetFormatPr baseColWidth="10" defaultColWidth="11.5" defaultRowHeight="15" x14ac:dyDescent="0.2"/>
  <cols>
    <col min="1" max="1" width="90.83203125" customWidth="1"/>
    <col min="2" max="2" width="2.83203125"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80" customHeight="1" x14ac:dyDescent="0.2">
      <c r="A1" s="7" t="s">
        <v>36</v>
      </c>
      <c r="B1" s="15"/>
      <c r="C1" s="78" t="str">
        <f>'Directielid Bedrijfsvoering'!C1</f>
        <v>Inschrijver 1</v>
      </c>
      <c r="D1" s="79"/>
      <c r="E1" s="15"/>
      <c r="F1" s="78" t="str">
        <f>'Directielid Bedrijfsvoering'!F1</f>
        <v>Inschrijver 2</v>
      </c>
      <c r="G1" s="79"/>
      <c r="H1" s="15"/>
      <c r="I1" s="78" t="str">
        <f>'Directielid Bedrijfsvoering'!I1</f>
        <v>Inschrijver 3</v>
      </c>
      <c r="J1" s="79"/>
    </row>
    <row r="2" spans="1:10" ht="40" customHeight="1" x14ac:dyDescent="0.2">
      <c r="A2" s="34" t="str">
        <f>'Beoordelen Open vragen'!A1:B1</f>
        <v>1.	OPEN VRAGEN</v>
      </c>
      <c r="B2" s="17"/>
      <c r="C2" s="73"/>
      <c r="D2" s="75"/>
      <c r="E2" s="17"/>
      <c r="F2" s="73"/>
      <c r="G2" s="75"/>
      <c r="H2" s="17"/>
      <c r="I2" s="73"/>
      <c r="J2" s="75"/>
    </row>
    <row r="3" spans="1:10" ht="40" customHeight="1" x14ac:dyDescent="0.2">
      <c r="A3" s="8" t="s">
        <v>20</v>
      </c>
      <c r="B3" s="17"/>
      <c r="C3" s="74"/>
      <c r="D3" s="76"/>
      <c r="E3" s="17"/>
      <c r="F3" s="74"/>
      <c r="G3" s="76"/>
      <c r="H3" s="17"/>
      <c r="I3" s="74"/>
      <c r="J3" s="76"/>
    </row>
    <row r="4" spans="1:10" ht="40" customHeight="1" x14ac:dyDescent="0.2">
      <c r="A4" s="39" t="str">
        <f>'Beoordelen Open vragen'!A5</f>
        <v>a. De gehanteerde aanpak ten aanzien van de deeltrajecten</v>
      </c>
      <c r="B4" s="19"/>
      <c r="C4" s="69" t="s">
        <v>1</v>
      </c>
      <c r="D4" s="70"/>
      <c r="E4" s="19"/>
      <c r="F4" s="69" t="s">
        <v>1</v>
      </c>
      <c r="G4" s="70"/>
      <c r="H4" s="19"/>
      <c r="I4" s="69" t="s">
        <v>1</v>
      </c>
      <c r="J4" s="70"/>
    </row>
    <row r="5" spans="1:10" ht="140" customHeight="1" x14ac:dyDescent="0.2">
      <c r="A5" s="40" t="str">
        <f>'Beoordelen Open vragen'!A6</f>
        <v xml:space="preserve">Zie bijlage 7 'kwaliteit'. </v>
      </c>
      <c r="B5" s="19"/>
      <c r="C5" s="77" t="s">
        <v>0</v>
      </c>
      <c r="D5" s="68"/>
      <c r="E5" s="19"/>
      <c r="F5" s="77" t="s">
        <v>0</v>
      </c>
      <c r="G5" s="68"/>
      <c r="H5" s="19"/>
      <c r="I5" s="77" t="s">
        <v>0</v>
      </c>
      <c r="J5" s="68"/>
    </row>
    <row r="6" spans="1:10" ht="40" customHeight="1" x14ac:dyDescent="0.2">
      <c r="A6" s="39" t="str">
        <f>'Beoordelen Open vragen'!A7</f>
        <v>b. Planning</v>
      </c>
      <c r="B6" s="19"/>
      <c r="C6" s="69" t="s">
        <v>1</v>
      </c>
      <c r="D6" s="70"/>
      <c r="E6" s="19"/>
      <c r="F6" s="69" t="s">
        <v>1</v>
      </c>
      <c r="G6" s="70"/>
      <c r="H6" s="19"/>
      <c r="I6" s="69" t="s">
        <v>1</v>
      </c>
      <c r="J6" s="70"/>
    </row>
    <row r="7" spans="1:10" ht="140" customHeight="1" x14ac:dyDescent="0.2">
      <c r="A7" s="40" t="str">
        <f>'Beoordelen Open vragen'!A8</f>
        <v xml:space="preserve">Zie bijlage 7 'kwaliteit'. </v>
      </c>
      <c r="B7" s="19"/>
      <c r="C7" s="67" t="s">
        <v>0</v>
      </c>
      <c r="D7" s="68"/>
      <c r="E7" s="19"/>
      <c r="F7" s="67" t="s">
        <v>0</v>
      </c>
      <c r="G7" s="68"/>
      <c r="H7" s="19"/>
      <c r="I7" s="67" t="s">
        <v>0</v>
      </c>
      <c r="J7" s="68"/>
    </row>
    <row r="8" spans="1:10" ht="40" customHeight="1" x14ac:dyDescent="0.2">
      <c r="A8" s="39" t="str">
        <f>'Beoordelen Open vragen'!A9</f>
        <v>c. De gehanteerde projectorganisatie, bemensing en samenwerkingsvorm(en)</v>
      </c>
      <c r="B8" s="19"/>
      <c r="C8" s="69" t="s">
        <v>1</v>
      </c>
      <c r="D8" s="70"/>
      <c r="E8" s="19"/>
      <c r="F8" s="69" t="s">
        <v>1</v>
      </c>
      <c r="G8" s="70"/>
      <c r="H8" s="19"/>
      <c r="I8" s="69" t="s">
        <v>1</v>
      </c>
      <c r="J8" s="70"/>
    </row>
    <row r="9" spans="1:10" ht="140" customHeight="1" x14ac:dyDescent="0.2">
      <c r="A9" s="40" t="str">
        <f>'Beoordelen Open vragen'!A10</f>
        <v xml:space="preserve">Zie bijlage 7 'kwaliteit'. </v>
      </c>
      <c r="B9" s="19"/>
      <c r="C9" s="77" t="s">
        <v>0</v>
      </c>
      <c r="D9" s="68"/>
      <c r="E9" s="19"/>
      <c r="F9" s="77" t="s">
        <v>0</v>
      </c>
      <c r="G9" s="68"/>
      <c r="H9" s="19"/>
      <c r="I9" s="77" t="s">
        <v>0</v>
      </c>
      <c r="J9" s="68"/>
    </row>
    <row r="10" spans="1:10" ht="40" customHeight="1" x14ac:dyDescent="0.2">
      <c r="A10" s="39" t="str">
        <f>'Beoordelen Open vragen'!A11</f>
        <v>d. Testomgeving, testprotocol en het managen van de uitkomsten</v>
      </c>
      <c r="B10" s="19"/>
      <c r="C10" s="69" t="s">
        <v>1</v>
      </c>
      <c r="D10" s="70"/>
      <c r="E10" s="19"/>
      <c r="F10" s="69" t="s">
        <v>1</v>
      </c>
      <c r="G10" s="70"/>
      <c r="H10" s="19"/>
      <c r="I10" s="69" t="s">
        <v>1</v>
      </c>
      <c r="J10" s="70"/>
    </row>
    <row r="11" spans="1:10" ht="140" customHeight="1" x14ac:dyDescent="0.2">
      <c r="A11" s="40" t="str">
        <f>'Beoordelen Open vragen'!A12</f>
        <v xml:space="preserve">Zie bijlage 7 'kwaliteit'. </v>
      </c>
      <c r="B11" s="19"/>
      <c r="C11" s="77" t="s">
        <v>0</v>
      </c>
      <c r="D11" s="68"/>
      <c r="E11" s="19"/>
      <c r="F11" s="77" t="s">
        <v>0</v>
      </c>
      <c r="G11" s="68"/>
      <c r="H11" s="19"/>
      <c r="I11" s="77" t="s">
        <v>0</v>
      </c>
      <c r="J11" s="68"/>
    </row>
    <row r="12" spans="1:10" ht="40" customHeight="1" x14ac:dyDescent="0.2">
      <c r="A12" s="39" t="str">
        <f>'Beoordelen Open vragen'!A13</f>
        <v>e. Mogelijke risico's en kritische succesfactoren</v>
      </c>
      <c r="B12" s="19"/>
      <c r="C12" s="69" t="s">
        <v>1</v>
      </c>
      <c r="D12" s="70"/>
      <c r="E12" s="19"/>
      <c r="F12" s="69" t="s">
        <v>1</v>
      </c>
      <c r="G12" s="70"/>
      <c r="H12" s="19"/>
      <c r="I12" s="69" t="s">
        <v>1</v>
      </c>
      <c r="J12" s="70"/>
    </row>
    <row r="13" spans="1:10" ht="140" customHeight="1" x14ac:dyDescent="0.2">
      <c r="A13" s="40" t="str">
        <f>'Beoordelen Open vragen'!A14</f>
        <v xml:space="preserve">Zie bijlage 7 'kwaliteit'. </v>
      </c>
      <c r="B13" s="19"/>
      <c r="C13" s="77" t="s">
        <v>0</v>
      </c>
      <c r="D13" s="68"/>
      <c r="E13" s="19"/>
      <c r="F13" s="77" t="s">
        <v>0</v>
      </c>
      <c r="G13" s="68"/>
      <c r="H13" s="19"/>
      <c r="I13" s="77" t="s">
        <v>0</v>
      </c>
      <c r="J13" s="68"/>
    </row>
    <row r="14" spans="1:10" ht="40" customHeight="1" x14ac:dyDescent="0.2">
      <c r="A14" s="39" t="str">
        <f>'Beoordelen Open vragen'!A15</f>
        <v>f. Rapportage, communicatie en escalatie processen/procedures</v>
      </c>
      <c r="B14" s="19"/>
      <c r="C14" s="69" t="s">
        <v>1</v>
      </c>
      <c r="D14" s="70"/>
      <c r="E14" s="19"/>
      <c r="F14" s="69" t="s">
        <v>1</v>
      </c>
      <c r="G14" s="70"/>
      <c r="H14" s="19"/>
      <c r="I14" s="69" t="s">
        <v>1</v>
      </c>
      <c r="J14" s="70"/>
    </row>
    <row r="15" spans="1:10" ht="140" customHeight="1" x14ac:dyDescent="0.2">
      <c r="A15" s="40" t="str">
        <f>'Beoordelen Open vragen'!A16</f>
        <v xml:space="preserve">Zie bijlage 7 'kwaliteit'. </v>
      </c>
      <c r="B15" s="19"/>
      <c r="C15" s="67" t="s">
        <v>0</v>
      </c>
      <c r="D15" s="68"/>
      <c r="E15" s="19"/>
      <c r="F15" s="67" t="s">
        <v>0</v>
      </c>
      <c r="G15" s="68"/>
      <c r="H15" s="19"/>
      <c r="I15" s="67" t="s">
        <v>0</v>
      </c>
      <c r="J15" s="68"/>
    </row>
    <row r="16" spans="1:10" ht="40" customHeight="1" x14ac:dyDescent="0.2">
      <c r="A16" s="33" t="str">
        <f>'Beoordelen Open vragen'!A17</f>
        <v>Vraag 2: Doorontwikkeling</v>
      </c>
      <c r="B16" s="19"/>
      <c r="C16" s="69" t="s">
        <v>1</v>
      </c>
      <c r="D16" s="70"/>
      <c r="E16" s="19"/>
      <c r="F16" s="69" t="s">
        <v>1</v>
      </c>
      <c r="G16" s="70"/>
      <c r="H16" s="19"/>
      <c r="I16" s="69" t="s">
        <v>1</v>
      </c>
      <c r="J16" s="70"/>
    </row>
    <row r="17" spans="1:10" ht="140" customHeight="1" x14ac:dyDescent="0.2">
      <c r="A17" s="40" t="str">
        <f>'Beoordelen Open vragen'!A18</f>
        <v xml:space="preserve">Zie bijlage 7 'kwaliteit'. </v>
      </c>
      <c r="B17" s="19"/>
      <c r="C17" s="77" t="s">
        <v>0</v>
      </c>
      <c r="D17" s="68"/>
      <c r="E17" s="19"/>
      <c r="F17" s="77" t="s">
        <v>0</v>
      </c>
      <c r="G17" s="68"/>
      <c r="H17" s="19"/>
      <c r="I17" s="77" t="s">
        <v>0</v>
      </c>
      <c r="J17" s="68"/>
    </row>
    <row r="18" spans="1:10" ht="40" customHeight="1" x14ac:dyDescent="0.2">
      <c r="A18" s="33" t="str">
        <f>'Beoordelen Open vragen'!A19</f>
        <v>Vraag 3: Aanvragen vanuit Opdrachtgever aan de helpdesk van Opdrachtnemer en SLA</v>
      </c>
      <c r="B18" s="19"/>
      <c r="C18" s="69" t="s">
        <v>1</v>
      </c>
      <c r="D18" s="70"/>
      <c r="E18" s="19"/>
      <c r="F18" s="69" t="s">
        <v>1</v>
      </c>
      <c r="G18" s="70"/>
      <c r="H18" s="19"/>
      <c r="I18" s="69" t="s">
        <v>1</v>
      </c>
      <c r="J18" s="70"/>
    </row>
    <row r="19" spans="1:10" ht="140" customHeight="1" x14ac:dyDescent="0.2">
      <c r="A19" s="40" t="str">
        <f>'Beoordelen Open vragen'!A20</f>
        <v xml:space="preserve">Zie bijlage 7 'kwaliteit'. </v>
      </c>
      <c r="B19" s="19"/>
      <c r="C19" s="77" t="s">
        <v>0</v>
      </c>
      <c r="D19" s="68"/>
      <c r="E19" s="19"/>
      <c r="F19" s="77" t="s">
        <v>0</v>
      </c>
      <c r="G19" s="68"/>
      <c r="H19" s="19"/>
      <c r="I19" s="77" t="s">
        <v>0</v>
      </c>
      <c r="J19" s="68"/>
    </row>
    <row r="20" spans="1:10" ht="40" customHeight="1" x14ac:dyDescent="0.2">
      <c r="A20" s="33" t="str">
        <f>'Beoordelen Open vragen'!A21</f>
        <v>Vraag 4: Duurzaamheid en SROI</v>
      </c>
      <c r="B20" s="19"/>
      <c r="C20" s="69" t="s">
        <v>1</v>
      </c>
      <c r="D20" s="70"/>
      <c r="E20" s="19"/>
      <c r="F20" s="69" t="s">
        <v>1</v>
      </c>
      <c r="G20" s="70"/>
      <c r="H20" s="19"/>
      <c r="I20" s="69" t="s">
        <v>1</v>
      </c>
      <c r="J20" s="70"/>
    </row>
    <row r="21" spans="1:10" ht="140" customHeight="1" x14ac:dyDescent="0.2">
      <c r="A21" s="40" t="str">
        <f>'Beoordelen Open vragen'!A22</f>
        <v xml:space="preserve">Zie bijlage 7 'kwaliteit'. </v>
      </c>
      <c r="B21" s="19"/>
      <c r="C21" s="77" t="s">
        <v>0</v>
      </c>
      <c r="D21" s="68"/>
      <c r="E21" s="19"/>
      <c r="F21" s="77" t="s">
        <v>0</v>
      </c>
      <c r="G21" s="68"/>
      <c r="H21" s="19"/>
      <c r="I21" s="77" t="s">
        <v>0</v>
      </c>
      <c r="J21" s="68"/>
    </row>
    <row r="22" spans="1:10" x14ac:dyDescent="0.2">
      <c r="A22" s="9"/>
      <c r="B22" s="20"/>
      <c r="C22" s="21"/>
      <c r="D22" s="21"/>
      <c r="E22" s="20"/>
      <c r="F22" s="21"/>
      <c r="G22" s="21"/>
      <c r="H22" s="20"/>
      <c r="I22" s="21"/>
      <c r="J22" s="21"/>
    </row>
  </sheetData>
  <sheetProtection algorithmName="SHA-512" hashValue="QugmGwujyQisNWOs0YjBM5wo4shB8MvWlt11KLsA9xRc+UC+5WsisF6ELY2ajt2FNsGAenAi/cn4YbNJHF3TUQ==" saltValue="PFrikr4z3oFZ9WTjbn0Gdg==" spinCount="100000" sheet="1" objects="1" scenarios="1"/>
  <mergeCells count="60">
    <mergeCell ref="C18:D18"/>
    <mergeCell ref="F18:G18"/>
    <mergeCell ref="I18:J18"/>
    <mergeCell ref="C19:D19"/>
    <mergeCell ref="F19:G19"/>
    <mergeCell ref="I19:J19"/>
    <mergeCell ref="C20:D20"/>
    <mergeCell ref="F20:G20"/>
    <mergeCell ref="I20:J20"/>
    <mergeCell ref="C21:D21"/>
    <mergeCell ref="F21:G21"/>
    <mergeCell ref="I21:J21"/>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D1"/>
    <mergeCell ref="F1:G1"/>
    <mergeCell ref="I1:J1"/>
    <mergeCell ref="C2:D3"/>
    <mergeCell ref="F2:G3"/>
    <mergeCell ref="I2:J3"/>
    <mergeCell ref="C11:D11"/>
    <mergeCell ref="F11:G11"/>
    <mergeCell ref="I11:J11"/>
    <mergeCell ref="C5:D5"/>
    <mergeCell ref="F5:G5"/>
    <mergeCell ref="I5:J5"/>
    <mergeCell ref="C7:D7"/>
    <mergeCell ref="F7:G7"/>
    <mergeCell ref="I7:J7"/>
    <mergeCell ref="I8:J8"/>
    <mergeCell ref="F8:G8"/>
    <mergeCell ref="C8:D8"/>
    <mergeCell ref="C10:D10"/>
    <mergeCell ref="F10:G10"/>
    <mergeCell ref="I10:J10"/>
    <mergeCell ref="C9:D9"/>
    <mergeCell ref="F9:G9"/>
    <mergeCell ref="I9:J9"/>
    <mergeCell ref="I4:J4"/>
    <mergeCell ref="F4:G4"/>
    <mergeCell ref="C4:D4"/>
    <mergeCell ref="C6:D6"/>
    <mergeCell ref="F6:G6"/>
    <mergeCell ref="I6:J6"/>
  </mergeCells>
  <dataValidations count="1">
    <dataValidation type="list" errorStyle="warning" allowBlank="1" showErrorMessage="1" error="Voer juiste waarde in. " sqref="C4 F4 I4 C6 F6 I6 C8 F8 I8 I10 F10 C10 C12 F12 I12 C14 F14 I14 I16 F16 C16 I20 F20 C20 I18 F18 C18" xr:uid="{D35462DC-F82F-7B45-B3D0-D0FD06FD543E}">
      <formula1>SCORE</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F16C9-EE4C-3F42-A06E-4F661E8E919C}">
  <dimension ref="A1:J22"/>
  <sheetViews>
    <sheetView showGridLines="0" workbookViewId="0">
      <pane xSplit="1" ySplit="1" topLeftCell="C16" activePane="bottomRight" state="frozen"/>
      <selection activeCell="A20" sqref="A20:B20"/>
      <selection pane="topRight" activeCell="A20" sqref="A20:B20"/>
      <selection pane="bottomLeft" activeCell="A20" sqref="A20:B20"/>
      <selection pane="bottomRight" activeCell="C20" sqref="C20:D20"/>
    </sheetView>
  </sheetViews>
  <sheetFormatPr baseColWidth="10" defaultColWidth="11.5" defaultRowHeight="15" x14ac:dyDescent="0.2"/>
  <cols>
    <col min="1" max="1" width="90.83203125" customWidth="1"/>
    <col min="2" max="2" width="2.83203125" customWidth="1"/>
    <col min="3" max="3" width="35.83203125" customWidth="1"/>
    <col min="4" max="4" width="3.83203125" customWidth="1"/>
    <col min="5" max="5" width="2.83203125" customWidth="1"/>
    <col min="6" max="6" width="35.83203125" customWidth="1"/>
    <col min="7" max="7" width="3.83203125" customWidth="1"/>
    <col min="8" max="8" width="2.83203125" customWidth="1"/>
    <col min="9" max="9" width="35.83203125" customWidth="1"/>
    <col min="10" max="10" width="3.83203125" customWidth="1"/>
  </cols>
  <sheetData>
    <row r="1" spans="1:10" ht="81" customHeight="1" x14ac:dyDescent="0.2">
      <c r="A1" s="7" t="s">
        <v>35</v>
      </c>
      <c r="B1" s="15"/>
      <c r="C1" s="78" t="str">
        <f>'Directielid Bedrijfsvoering'!C1</f>
        <v>Inschrijver 1</v>
      </c>
      <c r="D1" s="79"/>
      <c r="E1" s="15"/>
      <c r="F1" s="78" t="str">
        <f>'Directielid Bedrijfsvoering'!F1</f>
        <v>Inschrijver 2</v>
      </c>
      <c r="G1" s="79"/>
      <c r="H1" s="15"/>
      <c r="I1" s="78" t="str">
        <f>'Directielid Bedrijfsvoering'!I1</f>
        <v>Inschrijver 3</v>
      </c>
      <c r="J1" s="79"/>
    </row>
    <row r="2" spans="1:10" ht="40" customHeight="1" x14ac:dyDescent="0.2">
      <c r="A2" s="34" t="str">
        <f>'Beoordelen Open vragen'!A1:B1</f>
        <v>1.	OPEN VRAGEN</v>
      </c>
      <c r="B2" s="17"/>
      <c r="C2" s="73"/>
      <c r="D2" s="75"/>
      <c r="E2" s="17"/>
      <c r="F2" s="73"/>
      <c r="G2" s="75"/>
      <c r="H2" s="17"/>
      <c r="I2" s="73"/>
      <c r="J2" s="75"/>
    </row>
    <row r="3" spans="1:10" ht="40" customHeight="1" x14ac:dyDescent="0.2">
      <c r="A3" s="8" t="s">
        <v>20</v>
      </c>
      <c r="B3" s="17"/>
      <c r="C3" s="74"/>
      <c r="D3" s="76"/>
      <c r="E3" s="17"/>
      <c r="F3" s="74"/>
      <c r="G3" s="76"/>
      <c r="H3" s="17"/>
      <c r="I3" s="74"/>
      <c r="J3" s="76"/>
    </row>
    <row r="4" spans="1:10" ht="40" customHeight="1" x14ac:dyDescent="0.2">
      <c r="A4" s="39" t="str">
        <f>'Beoordelen Open vragen'!A5</f>
        <v>a. De gehanteerde aanpak ten aanzien van de deeltrajecten</v>
      </c>
      <c r="B4" s="19"/>
      <c r="C4" s="69" t="s">
        <v>1</v>
      </c>
      <c r="D4" s="70"/>
      <c r="E4" s="19"/>
      <c r="F4" s="69" t="s">
        <v>1</v>
      </c>
      <c r="G4" s="70"/>
      <c r="H4" s="19"/>
      <c r="I4" s="69" t="s">
        <v>1</v>
      </c>
      <c r="J4" s="70"/>
    </row>
    <row r="5" spans="1:10" ht="140" customHeight="1" x14ac:dyDescent="0.2">
      <c r="A5" s="40" t="str">
        <f>'Beoordelen Open vragen'!A6</f>
        <v xml:space="preserve">Zie bijlage 7 'kwaliteit'. </v>
      </c>
      <c r="B5" s="19"/>
      <c r="C5" s="77" t="s">
        <v>0</v>
      </c>
      <c r="D5" s="68"/>
      <c r="E5" s="19"/>
      <c r="F5" s="77" t="s">
        <v>0</v>
      </c>
      <c r="G5" s="68"/>
      <c r="H5" s="19"/>
      <c r="I5" s="77" t="s">
        <v>0</v>
      </c>
      <c r="J5" s="68"/>
    </row>
    <row r="6" spans="1:10" ht="40" customHeight="1" x14ac:dyDescent="0.2">
      <c r="A6" s="39" t="str">
        <f>'Beoordelen Open vragen'!A7</f>
        <v>b. Planning</v>
      </c>
      <c r="B6" s="19"/>
      <c r="C6" s="69" t="s">
        <v>1</v>
      </c>
      <c r="D6" s="70"/>
      <c r="E6" s="19"/>
      <c r="F6" s="69" t="s">
        <v>1</v>
      </c>
      <c r="G6" s="70"/>
      <c r="H6" s="19"/>
      <c r="I6" s="69" t="s">
        <v>1</v>
      </c>
      <c r="J6" s="70"/>
    </row>
    <row r="7" spans="1:10" ht="140" customHeight="1" x14ac:dyDescent="0.2">
      <c r="A7" s="40" t="str">
        <f>'Beoordelen Open vragen'!A8</f>
        <v xml:space="preserve">Zie bijlage 7 'kwaliteit'. </v>
      </c>
      <c r="B7" s="19"/>
      <c r="C7" s="77" t="s">
        <v>0</v>
      </c>
      <c r="D7" s="68"/>
      <c r="E7" s="19"/>
      <c r="F7" s="77" t="s">
        <v>0</v>
      </c>
      <c r="G7" s="68"/>
      <c r="H7" s="19"/>
      <c r="I7" s="77" t="s">
        <v>0</v>
      </c>
      <c r="J7" s="68"/>
    </row>
    <row r="8" spans="1:10" ht="40" customHeight="1" x14ac:dyDescent="0.2">
      <c r="A8" s="39" t="str">
        <f>'Beoordelen Open vragen'!A9</f>
        <v>c. De gehanteerde projectorganisatie, bemensing en samenwerkingsvorm(en)</v>
      </c>
      <c r="B8" s="19"/>
      <c r="C8" s="69" t="s">
        <v>1</v>
      </c>
      <c r="D8" s="70"/>
      <c r="E8" s="19"/>
      <c r="F8" s="69" t="s">
        <v>1</v>
      </c>
      <c r="G8" s="70"/>
      <c r="H8" s="19"/>
      <c r="I8" s="69" t="s">
        <v>1</v>
      </c>
      <c r="J8" s="70"/>
    </row>
    <row r="9" spans="1:10" ht="140" customHeight="1" x14ac:dyDescent="0.2">
      <c r="A9" s="40" t="str">
        <f>'Beoordelen Open vragen'!A10</f>
        <v xml:space="preserve">Zie bijlage 7 'kwaliteit'. </v>
      </c>
      <c r="B9" s="19"/>
      <c r="C9" s="77" t="s">
        <v>0</v>
      </c>
      <c r="D9" s="68"/>
      <c r="E9" s="19"/>
      <c r="F9" s="77" t="s">
        <v>0</v>
      </c>
      <c r="G9" s="68"/>
      <c r="H9" s="19"/>
      <c r="I9" s="77" t="s">
        <v>0</v>
      </c>
      <c r="J9" s="68"/>
    </row>
    <row r="10" spans="1:10" ht="40" customHeight="1" x14ac:dyDescent="0.2">
      <c r="A10" s="39" t="str">
        <f>'Beoordelen Open vragen'!A11</f>
        <v>d. Testomgeving, testprotocol en het managen van de uitkomsten</v>
      </c>
      <c r="B10" s="19"/>
      <c r="C10" s="69" t="s">
        <v>1</v>
      </c>
      <c r="D10" s="70"/>
      <c r="E10" s="19"/>
      <c r="F10" s="69" t="s">
        <v>1</v>
      </c>
      <c r="G10" s="70"/>
      <c r="H10" s="19"/>
      <c r="I10" s="69" t="s">
        <v>1</v>
      </c>
      <c r="J10" s="70"/>
    </row>
    <row r="11" spans="1:10" ht="140" customHeight="1" x14ac:dyDescent="0.2">
      <c r="A11" s="40" t="str">
        <f>'Beoordelen Open vragen'!A12</f>
        <v xml:space="preserve">Zie bijlage 7 'kwaliteit'. </v>
      </c>
      <c r="B11" s="19"/>
      <c r="C11" s="77" t="s">
        <v>0</v>
      </c>
      <c r="D11" s="68"/>
      <c r="E11" s="19"/>
      <c r="F11" s="77" t="s">
        <v>0</v>
      </c>
      <c r="G11" s="68"/>
      <c r="H11" s="19"/>
      <c r="I11" s="77" t="s">
        <v>0</v>
      </c>
      <c r="J11" s="68"/>
    </row>
    <row r="12" spans="1:10" ht="40" customHeight="1" x14ac:dyDescent="0.2">
      <c r="A12" s="39" t="str">
        <f>'Beoordelen Open vragen'!A13</f>
        <v>e. Mogelijke risico's en kritische succesfactoren</v>
      </c>
      <c r="B12" s="19"/>
      <c r="C12" s="69" t="s">
        <v>1</v>
      </c>
      <c r="D12" s="70"/>
      <c r="E12" s="19"/>
      <c r="F12" s="69" t="s">
        <v>1</v>
      </c>
      <c r="G12" s="70"/>
      <c r="H12" s="19"/>
      <c r="I12" s="69" t="s">
        <v>1</v>
      </c>
      <c r="J12" s="70"/>
    </row>
    <row r="13" spans="1:10" ht="140" customHeight="1" x14ac:dyDescent="0.2">
      <c r="A13" s="40" t="str">
        <f>'Beoordelen Open vragen'!A14</f>
        <v xml:space="preserve">Zie bijlage 7 'kwaliteit'. </v>
      </c>
      <c r="B13" s="19"/>
      <c r="C13" s="77" t="s">
        <v>0</v>
      </c>
      <c r="D13" s="68"/>
      <c r="E13" s="19"/>
      <c r="F13" s="77" t="s">
        <v>0</v>
      </c>
      <c r="G13" s="68"/>
      <c r="H13" s="19"/>
      <c r="I13" s="77" t="s">
        <v>0</v>
      </c>
      <c r="J13" s="68"/>
    </row>
    <row r="14" spans="1:10" ht="40" customHeight="1" x14ac:dyDescent="0.2">
      <c r="A14" s="39" t="str">
        <f>'Beoordelen Open vragen'!A15</f>
        <v>f. Rapportage, communicatie en escalatie processen/procedures</v>
      </c>
      <c r="B14" s="19"/>
      <c r="C14" s="69" t="s">
        <v>1</v>
      </c>
      <c r="D14" s="70"/>
      <c r="E14" s="19"/>
      <c r="F14" s="69" t="s">
        <v>1</v>
      </c>
      <c r="G14" s="70"/>
      <c r="H14" s="19"/>
      <c r="I14" s="69" t="s">
        <v>1</v>
      </c>
      <c r="J14" s="70"/>
    </row>
    <row r="15" spans="1:10" ht="140" customHeight="1" x14ac:dyDescent="0.2">
      <c r="A15" s="40" t="str">
        <f>'Beoordelen Open vragen'!A16</f>
        <v xml:space="preserve">Zie bijlage 7 'kwaliteit'. </v>
      </c>
      <c r="B15" s="19"/>
      <c r="C15" s="77" t="s">
        <v>0</v>
      </c>
      <c r="D15" s="68"/>
      <c r="E15" s="19"/>
      <c r="F15" s="77" t="s">
        <v>0</v>
      </c>
      <c r="G15" s="68"/>
      <c r="H15" s="19"/>
      <c r="I15" s="77" t="s">
        <v>0</v>
      </c>
      <c r="J15" s="68"/>
    </row>
    <row r="16" spans="1:10" ht="40" customHeight="1" x14ac:dyDescent="0.2">
      <c r="A16" s="33" t="str">
        <f>'Beoordelen Open vragen'!A17</f>
        <v>Vraag 2: Doorontwikkeling</v>
      </c>
      <c r="B16" s="19"/>
      <c r="C16" s="69" t="s">
        <v>1</v>
      </c>
      <c r="D16" s="70"/>
      <c r="E16" s="19"/>
      <c r="F16" s="69" t="s">
        <v>1</v>
      </c>
      <c r="G16" s="70"/>
      <c r="H16" s="19"/>
      <c r="I16" s="69" t="s">
        <v>1</v>
      </c>
      <c r="J16" s="70"/>
    </row>
    <row r="17" spans="1:10" ht="140" customHeight="1" x14ac:dyDescent="0.2">
      <c r="A17" s="40" t="str">
        <f>'Beoordelen Open vragen'!A18</f>
        <v xml:space="preserve">Zie bijlage 7 'kwaliteit'. </v>
      </c>
      <c r="B17" s="19"/>
      <c r="C17" s="77" t="s">
        <v>0</v>
      </c>
      <c r="D17" s="68"/>
      <c r="E17" s="19"/>
      <c r="F17" s="77" t="s">
        <v>0</v>
      </c>
      <c r="G17" s="68"/>
      <c r="H17" s="19"/>
      <c r="I17" s="77" t="s">
        <v>0</v>
      </c>
      <c r="J17" s="68"/>
    </row>
    <row r="18" spans="1:10" ht="40" customHeight="1" x14ac:dyDescent="0.2">
      <c r="A18" s="33" t="str">
        <f>'Beoordelen Open vragen'!A19</f>
        <v>Vraag 3: Aanvragen vanuit Opdrachtgever aan de helpdesk van Opdrachtnemer en SLA</v>
      </c>
      <c r="B18" s="19"/>
      <c r="C18" s="69" t="s">
        <v>1</v>
      </c>
      <c r="D18" s="70"/>
      <c r="E18" s="19"/>
      <c r="F18" s="69" t="s">
        <v>1</v>
      </c>
      <c r="G18" s="70"/>
      <c r="H18" s="19"/>
      <c r="I18" s="69" t="s">
        <v>1</v>
      </c>
      <c r="J18" s="70"/>
    </row>
    <row r="19" spans="1:10" ht="140" customHeight="1" x14ac:dyDescent="0.2">
      <c r="A19" s="40" t="str">
        <f>'Beoordelen Open vragen'!A20</f>
        <v xml:space="preserve">Zie bijlage 7 'kwaliteit'. </v>
      </c>
      <c r="B19" s="19"/>
      <c r="C19" s="77" t="s">
        <v>0</v>
      </c>
      <c r="D19" s="68"/>
      <c r="E19" s="19"/>
      <c r="F19" s="77" t="s">
        <v>0</v>
      </c>
      <c r="G19" s="68"/>
      <c r="H19" s="19"/>
      <c r="I19" s="77" t="s">
        <v>0</v>
      </c>
      <c r="J19" s="68"/>
    </row>
    <row r="20" spans="1:10" ht="40" customHeight="1" x14ac:dyDescent="0.2">
      <c r="A20" s="33" t="str">
        <f>'Beoordelen Open vragen'!A21</f>
        <v>Vraag 4: Duurzaamheid en SROI</v>
      </c>
      <c r="B20" s="19"/>
      <c r="C20" s="69" t="s">
        <v>1</v>
      </c>
      <c r="D20" s="70"/>
      <c r="E20" s="19"/>
      <c r="F20" s="69" t="s">
        <v>1</v>
      </c>
      <c r="G20" s="70"/>
      <c r="H20" s="19"/>
      <c r="I20" s="69" t="s">
        <v>1</v>
      </c>
      <c r="J20" s="70"/>
    </row>
    <row r="21" spans="1:10" ht="140" customHeight="1" x14ac:dyDescent="0.2">
      <c r="A21" s="40" t="str">
        <f>'Beoordelen Open vragen'!A22</f>
        <v xml:space="preserve">Zie bijlage 7 'kwaliteit'. </v>
      </c>
      <c r="B21" s="19"/>
      <c r="C21" s="77" t="s">
        <v>0</v>
      </c>
      <c r="D21" s="68"/>
      <c r="E21" s="19"/>
      <c r="F21" s="77" t="s">
        <v>0</v>
      </c>
      <c r="G21" s="68"/>
      <c r="H21" s="19"/>
      <c r="I21" s="77" t="s">
        <v>0</v>
      </c>
      <c r="J21" s="68"/>
    </row>
    <row r="22" spans="1:10" x14ac:dyDescent="0.2">
      <c r="A22" s="9"/>
      <c r="B22" s="20"/>
      <c r="C22" s="21"/>
      <c r="D22" s="21"/>
      <c r="E22" s="20"/>
      <c r="F22" s="21"/>
      <c r="G22" s="21"/>
      <c r="H22" s="20"/>
      <c r="I22" s="21"/>
      <c r="J22" s="21"/>
    </row>
  </sheetData>
  <sheetProtection algorithmName="SHA-512" hashValue="TSE/ivvJNMMYPM5pspWyswM5AOJGqWKSucRhkVLvOGSxTRyM+K89Cq/GCdiyqKeYYrsnNLRx1l2JPuJd30Y+6Q==" saltValue="7eJVYEkDRiCJjDOnsLUwAw==" spinCount="100000" sheet="1" objects="1" scenarios="1"/>
  <mergeCells count="60">
    <mergeCell ref="C18:D18"/>
    <mergeCell ref="F18:G18"/>
    <mergeCell ref="I18:J18"/>
    <mergeCell ref="C19:D19"/>
    <mergeCell ref="F19:G19"/>
    <mergeCell ref="I19:J19"/>
    <mergeCell ref="C20:D20"/>
    <mergeCell ref="F20:G20"/>
    <mergeCell ref="I20:J20"/>
    <mergeCell ref="C21:D21"/>
    <mergeCell ref="F21:G21"/>
    <mergeCell ref="I21:J21"/>
    <mergeCell ref="C16:D16"/>
    <mergeCell ref="F16:G16"/>
    <mergeCell ref="I16:J16"/>
    <mergeCell ref="C17:D17"/>
    <mergeCell ref="F17:G17"/>
    <mergeCell ref="I17:J17"/>
    <mergeCell ref="C14:D14"/>
    <mergeCell ref="F14:G14"/>
    <mergeCell ref="I14:J14"/>
    <mergeCell ref="C15:D15"/>
    <mergeCell ref="F15:G15"/>
    <mergeCell ref="I15:J15"/>
    <mergeCell ref="C12:D12"/>
    <mergeCell ref="F12:G12"/>
    <mergeCell ref="I12:J12"/>
    <mergeCell ref="C13:D13"/>
    <mergeCell ref="F13:G13"/>
    <mergeCell ref="I13:J13"/>
    <mergeCell ref="C1:D1"/>
    <mergeCell ref="F1:G1"/>
    <mergeCell ref="I1:J1"/>
    <mergeCell ref="C2:D3"/>
    <mergeCell ref="F2:G3"/>
    <mergeCell ref="I2:J3"/>
    <mergeCell ref="C11:D11"/>
    <mergeCell ref="F11:G11"/>
    <mergeCell ref="I11:J11"/>
    <mergeCell ref="C5:D5"/>
    <mergeCell ref="F5:G5"/>
    <mergeCell ref="I5:J5"/>
    <mergeCell ref="C7:D7"/>
    <mergeCell ref="F7:G7"/>
    <mergeCell ref="I7:J7"/>
    <mergeCell ref="C8:D8"/>
    <mergeCell ref="F8:G8"/>
    <mergeCell ref="I8:J8"/>
    <mergeCell ref="I10:J10"/>
    <mergeCell ref="F10:G10"/>
    <mergeCell ref="C10:D10"/>
    <mergeCell ref="C9:D9"/>
    <mergeCell ref="F9:G9"/>
    <mergeCell ref="I9:J9"/>
    <mergeCell ref="C4:D4"/>
    <mergeCell ref="F4:G4"/>
    <mergeCell ref="I4:J4"/>
    <mergeCell ref="I6:J6"/>
    <mergeCell ref="F6:G6"/>
    <mergeCell ref="C6:D6"/>
  </mergeCells>
  <dataValidations count="1">
    <dataValidation type="list" errorStyle="warning" allowBlank="1" showErrorMessage="1" error="Voer juiste waarde in. " sqref="C4 F4 I4 C6 F6 I6 C8 F8 I8 I10 F10 C10 C12 F12 I12 C14 F14 I14 I16 F16 C16 I20 F20 C20 I18 F18 C18" xr:uid="{A3ED1332-205D-5D43-8E92-77C39D10416F}">
      <formula1>SCORE</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77"/>
  <sheetViews>
    <sheetView showGridLines="0" tabSelected="1" zoomScale="80" zoomScaleNormal="80" workbookViewId="0">
      <pane xSplit="3" ySplit="2" topLeftCell="E70" activePane="bottomRight" state="frozen"/>
      <selection activeCell="A20" sqref="A20:B20"/>
      <selection pane="topRight" activeCell="A20" sqref="A20:B20"/>
      <selection pane="bottomLeft" activeCell="A20" sqref="A20:B20"/>
      <selection pane="bottomRight" activeCell="G74" sqref="G74"/>
    </sheetView>
  </sheetViews>
  <sheetFormatPr baseColWidth="10" defaultColWidth="8.83203125" defaultRowHeight="15" x14ac:dyDescent="0.2"/>
  <cols>
    <col min="1" max="1" width="80.83203125" customWidth="1"/>
    <col min="2" max="2" width="30.1640625" customWidth="1"/>
    <col min="3" max="3" width="2.83203125" style="3" customWidth="1"/>
    <col min="4" max="4" width="28.83203125" style="1" customWidth="1"/>
    <col min="5" max="5" width="35.83203125" style="1" customWidth="1"/>
    <col min="6" max="6" width="2.83203125" style="24" customWidth="1"/>
    <col min="7" max="7" width="28.83203125" style="1" customWidth="1"/>
    <col min="8" max="8" width="35.83203125" style="1" customWidth="1"/>
    <col min="9" max="9" width="2.83203125" style="24" customWidth="1"/>
    <col min="10" max="10" width="28.83203125" style="1" customWidth="1"/>
    <col min="11" max="11" width="35.83203125" style="1" customWidth="1"/>
  </cols>
  <sheetData>
    <row r="1" spans="1:11" ht="40" customHeight="1" x14ac:dyDescent="0.2">
      <c r="A1" s="91" t="s">
        <v>2</v>
      </c>
      <c r="B1" s="92"/>
      <c r="C1" s="6"/>
      <c r="D1" s="97" t="str">
        <f>'Directielid Bedrijfsvoering'!C1</f>
        <v>Inschrijver 1</v>
      </c>
      <c r="E1" s="98"/>
      <c r="F1" s="26"/>
      <c r="G1" s="97" t="str">
        <f>'Directielid Bedrijfsvoering'!F1</f>
        <v>Inschrijver 2</v>
      </c>
      <c r="H1" s="98"/>
      <c r="I1" s="26"/>
      <c r="J1" s="97" t="str">
        <f>'Directielid Bedrijfsvoering'!I1</f>
        <v>Inschrijver 3</v>
      </c>
      <c r="K1" s="98"/>
    </row>
    <row r="2" spans="1:11" ht="40" customHeight="1" x14ac:dyDescent="0.2">
      <c r="A2" s="91" t="s">
        <v>23</v>
      </c>
      <c r="B2" s="92"/>
      <c r="C2" s="6"/>
      <c r="D2" s="99"/>
      <c r="E2" s="100"/>
      <c r="F2" s="26"/>
      <c r="G2" s="99"/>
      <c r="H2" s="100"/>
      <c r="I2" s="26"/>
      <c r="J2" s="99"/>
      <c r="K2" s="100"/>
    </row>
    <row r="3" spans="1:11" ht="36" customHeight="1" x14ac:dyDescent="0.2">
      <c r="A3" s="101" t="str">
        <f>'Beoordelen Open vragen'!A4:B4</f>
        <v>Vraag 1: Plan van aanpak implementatie</v>
      </c>
      <c r="B3" s="102"/>
      <c r="C3" s="4"/>
      <c r="D3" s="27"/>
      <c r="E3" s="28" t="s">
        <v>6</v>
      </c>
      <c r="F3" s="29"/>
      <c r="G3" s="27"/>
      <c r="H3" s="28" t="s">
        <v>6</v>
      </c>
      <c r="I3" s="29"/>
      <c r="J3" s="27"/>
      <c r="K3" s="28" t="s">
        <v>6</v>
      </c>
    </row>
    <row r="4" spans="1:11" ht="45" customHeight="1" x14ac:dyDescent="0.2">
      <c r="A4" s="87" t="str">
        <f>'Beoordelen Open vragen'!A5</f>
        <v>a. De gehanteerde aanpak ten aanzien van de deeltrajecten</v>
      </c>
      <c r="B4" s="11" t="str">
        <f>'Directielid Bedrijfsvoering'!A1</f>
        <v>Directielid Bedrijfsvoering</v>
      </c>
      <c r="C4" s="5"/>
      <c r="D4" s="10" t="str">
        <f>'Directielid Bedrijfsvoering'!C4</f>
        <v>Score:</v>
      </c>
      <c r="E4" s="80" t="s">
        <v>0</v>
      </c>
      <c r="F4" s="19"/>
      <c r="G4" s="10" t="str">
        <f>'Directielid Bedrijfsvoering'!F4</f>
        <v>Score:</v>
      </c>
      <c r="H4" s="80" t="s">
        <v>0</v>
      </c>
      <c r="I4" s="19"/>
      <c r="J4" s="10" t="str">
        <f>'Directielid Bedrijfsvoering'!I4</f>
        <v>Score:</v>
      </c>
      <c r="K4" s="80" t="s">
        <v>0</v>
      </c>
    </row>
    <row r="5" spans="1:11" ht="45" customHeight="1" x14ac:dyDescent="0.2">
      <c r="A5" s="88"/>
      <c r="B5" s="11" t="str">
        <f>'Teamleider KCC'!A1</f>
        <v>Teamleider KCC</v>
      </c>
      <c r="C5" s="5"/>
      <c r="D5" s="10" t="str">
        <f>'Teamleider KCC'!C4</f>
        <v>Score:</v>
      </c>
      <c r="E5" s="80"/>
      <c r="F5" s="19"/>
      <c r="G5" s="10" t="str">
        <f>'Teamleider KCC'!F4</f>
        <v>Score:</v>
      </c>
      <c r="H5" s="80"/>
      <c r="I5" s="19"/>
      <c r="J5" s="10" t="str">
        <f>'Teamleider KCC'!I4</f>
        <v>Score:</v>
      </c>
      <c r="K5" s="80"/>
    </row>
    <row r="6" spans="1:11" ht="45" customHeight="1" x14ac:dyDescent="0.2">
      <c r="A6" s="88"/>
      <c r="B6" s="11" t="str">
        <f>'Teamleider Bedrijfsbureau'!A1</f>
        <v>Teamleider Bedrijfsbureau</v>
      </c>
      <c r="C6" s="5"/>
      <c r="D6" s="10" t="str">
        <f>'Teamleider Bedrijfsbureau'!C4</f>
        <v>Score:</v>
      </c>
      <c r="E6" s="80"/>
      <c r="F6" s="19"/>
      <c r="G6" s="10" t="str">
        <f>'Teamleider Bedrijfsbureau'!F4</f>
        <v>Score:</v>
      </c>
      <c r="H6" s="80"/>
      <c r="I6" s="19"/>
      <c r="J6" s="10" t="str">
        <f>'Teamleider Bedrijfsbureau'!I4</f>
        <v>Score:</v>
      </c>
      <c r="K6" s="80"/>
    </row>
    <row r="7" spans="1:11" ht="45" customHeight="1" x14ac:dyDescent="0.2">
      <c r="A7" s="88"/>
      <c r="B7" s="11" t="str">
        <f>'Manager IT'!A1</f>
        <v>Manager IT</v>
      </c>
      <c r="C7" s="5"/>
      <c r="D7" s="10" t="str">
        <f>'Manager IT'!C4</f>
        <v>Score:</v>
      </c>
      <c r="E7" s="80"/>
      <c r="F7" s="19"/>
      <c r="G7" s="10" t="str">
        <f>'Manager IT'!F4</f>
        <v>Score:</v>
      </c>
      <c r="H7" s="80"/>
      <c r="I7" s="19"/>
      <c r="J7" s="10" t="str">
        <f>'Manager IT'!I4</f>
        <v>Score:</v>
      </c>
      <c r="K7" s="80"/>
    </row>
    <row r="8" spans="1:11" ht="45" customHeight="1" x14ac:dyDescent="0.2">
      <c r="A8" s="88"/>
      <c r="B8" s="11" t="str">
        <f>'Medewerker Bedrijfsbureau'!A1</f>
        <v>Medewerker Bedrijfsbureau</v>
      </c>
      <c r="C8" s="5"/>
      <c r="D8" s="10" t="str">
        <f>'Medewerker Bedrijfsbureau'!C4</f>
        <v>Score:</v>
      </c>
      <c r="E8" s="80"/>
      <c r="F8" s="19"/>
      <c r="G8" s="10" t="str">
        <f>'Medewerker Bedrijfsbureau'!F4</f>
        <v>Score:</v>
      </c>
      <c r="H8" s="80"/>
      <c r="I8" s="19"/>
      <c r="J8" s="10" t="str">
        <f>'Medewerker Bedrijfsbureau'!I4</f>
        <v>Score:</v>
      </c>
      <c r="K8" s="80"/>
    </row>
    <row r="9" spans="1:11" ht="45" customHeight="1" x14ac:dyDescent="0.2">
      <c r="A9" s="88"/>
      <c r="B9" s="11" t="str">
        <f>'Projectleider IT'!A1</f>
        <v>Projectleider IT</v>
      </c>
      <c r="C9" s="5"/>
      <c r="D9" s="10" t="str">
        <f>'Projectleider IT'!C4</f>
        <v>Score:</v>
      </c>
      <c r="E9" s="80"/>
      <c r="F9" s="19"/>
      <c r="G9" s="10" t="str">
        <f>'Projectleider IT'!F4</f>
        <v>Score:</v>
      </c>
      <c r="H9" s="80"/>
      <c r="I9" s="19"/>
      <c r="J9" s="10" t="str">
        <f>'Projectleider IT'!I4</f>
        <v>Score:</v>
      </c>
      <c r="K9" s="80"/>
    </row>
    <row r="10" spans="1:11" ht="23" customHeight="1" x14ac:dyDescent="0.2">
      <c r="A10" s="85" t="s">
        <v>21</v>
      </c>
      <c r="B10" s="85"/>
      <c r="C10" s="5"/>
      <c r="D10" s="41" t="s">
        <v>1</v>
      </c>
      <c r="E10" s="80"/>
      <c r="F10" s="19"/>
      <c r="G10" s="41" t="s">
        <v>1</v>
      </c>
      <c r="H10" s="80"/>
      <c r="I10" s="19"/>
      <c r="J10" s="41" t="s">
        <v>1</v>
      </c>
      <c r="K10" s="80"/>
    </row>
    <row r="11" spans="1:11" ht="23" customHeight="1" x14ac:dyDescent="0.2">
      <c r="A11" s="86"/>
      <c r="B11" s="86"/>
      <c r="C11" s="5"/>
      <c r="D11" s="42" t="str">
        <f>IF(D10="Uitmuntend","€ 25.000",IF(D10="Goed","€ 15.000",IF(D10="Voldoende","€ 0",IF(D10="Matig","-€ 100.000",IF(D10="Onvoldoende","KNOCK OUT"," ")))))</f>
        <v xml:space="preserve"> </v>
      </c>
      <c r="E11" s="80"/>
      <c r="F11" s="19"/>
      <c r="G11" s="42" t="str">
        <f>IF(G10="Uitmuntend","€ 25.000",IF(G10="Goed","€ 15.000",IF(G10="Voldoende","€ 0",IF(G10="Matig","-€ 100.000",IF(G10="Onvoldoende","KNOCK OUT"," ")))))</f>
        <v xml:space="preserve"> </v>
      </c>
      <c r="H11" s="80"/>
      <c r="I11" s="19"/>
      <c r="J11" s="42" t="str">
        <f>IF(J10="Uitmuntend","€ 25.000",IF(J10="Goed","€ 15.000",IF(J10="Voldoende","€ 0",IF(J10="Matig","-€ 100.000",IF(J10="Onvoldoende","KNOCK OUT"," ")))))</f>
        <v xml:space="preserve"> </v>
      </c>
      <c r="K11" s="80"/>
    </row>
    <row r="12" spans="1:11" ht="45" customHeight="1" x14ac:dyDescent="0.2">
      <c r="A12" s="87" t="str">
        <f>'Beoordelen Open vragen'!A7</f>
        <v>b. Planning</v>
      </c>
      <c r="B12" s="11" t="str">
        <f>'Directielid Bedrijfsvoering'!A1</f>
        <v>Directielid Bedrijfsvoering</v>
      </c>
      <c r="C12" s="5"/>
      <c r="D12" s="10" t="str">
        <f>'Directielid Bedrijfsvoering'!C6</f>
        <v>Score:</v>
      </c>
      <c r="E12" s="81" t="s">
        <v>0</v>
      </c>
      <c r="F12" s="19"/>
      <c r="G12" s="10" t="str">
        <f>'Directielid Bedrijfsvoering'!F6</f>
        <v>Score:</v>
      </c>
      <c r="H12" s="81" t="s">
        <v>0</v>
      </c>
      <c r="I12" s="19"/>
      <c r="J12" s="10" t="str">
        <f>'Directielid Bedrijfsvoering'!I6</f>
        <v>Score:</v>
      </c>
      <c r="K12" s="81" t="s">
        <v>0</v>
      </c>
    </row>
    <row r="13" spans="1:11" ht="45" customHeight="1" x14ac:dyDescent="0.2">
      <c r="A13" s="88"/>
      <c r="B13" s="11" t="str">
        <f>'Teamleider KCC'!A1</f>
        <v>Teamleider KCC</v>
      </c>
      <c r="C13" s="5"/>
      <c r="D13" s="10" t="str">
        <f>'Teamleider KCC'!C6</f>
        <v>Score:</v>
      </c>
      <c r="E13" s="82"/>
      <c r="F13" s="19"/>
      <c r="G13" s="10" t="str">
        <f>'Teamleider KCC'!F6</f>
        <v>Score:</v>
      </c>
      <c r="H13" s="82"/>
      <c r="I13" s="19"/>
      <c r="J13" s="10" t="str">
        <f>'Teamleider KCC'!I6</f>
        <v>Score:</v>
      </c>
      <c r="K13" s="82"/>
    </row>
    <row r="14" spans="1:11" ht="45" customHeight="1" x14ac:dyDescent="0.2">
      <c r="A14" s="88"/>
      <c r="B14" s="11" t="str">
        <f>'Teamleider Bedrijfsbureau'!A1</f>
        <v>Teamleider Bedrijfsbureau</v>
      </c>
      <c r="C14" s="5"/>
      <c r="D14" s="10" t="str">
        <f>'Teamleider Bedrijfsbureau'!C6</f>
        <v>Score:</v>
      </c>
      <c r="E14" s="82"/>
      <c r="F14" s="19"/>
      <c r="G14" s="10" t="str">
        <f>'Teamleider Bedrijfsbureau'!F6</f>
        <v>Score:</v>
      </c>
      <c r="H14" s="82"/>
      <c r="I14" s="19"/>
      <c r="J14" s="10" t="str">
        <f>'Teamleider Bedrijfsbureau'!I6</f>
        <v>Score:</v>
      </c>
      <c r="K14" s="82"/>
    </row>
    <row r="15" spans="1:11" ht="45" customHeight="1" x14ac:dyDescent="0.2">
      <c r="A15" s="88"/>
      <c r="B15" s="11" t="str">
        <f>'Manager IT'!A1</f>
        <v>Manager IT</v>
      </c>
      <c r="C15" s="5"/>
      <c r="D15" s="10" t="str">
        <f>'Manager IT'!C6</f>
        <v>Score:</v>
      </c>
      <c r="E15" s="82"/>
      <c r="F15" s="19"/>
      <c r="G15" s="10" t="str">
        <f>'Manager IT'!F6</f>
        <v>Score:</v>
      </c>
      <c r="H15" s="82"/>
      <c r="I15" s="19"/>
      <c r="J15" s="10" t="str">
        <f>'Manager IT'!I6</f>
        <v>Score:</v>
      </c>
      <c r="K15" s="82"/>
    </row>
    <row r="16" spans="1:11" ht="45" customHeight="1" x14ac:dyDescent="0.2">
      <c r="A16" s="88"/>
      <c r="B16" s="11" t="str">
        <f>'Medewerker Bedrijfsbureau'!A1</f>
        <v>Medewerker Bedrijfsbureau</v>
      </c>
      <c r="C16" s="5"/>
      <c r="D16" s="10" t="str">
        <f>'Medewerker Bedrijfsbureau'!C6</f>
        <v>Score:</v>
      </c>
      <c r="E16" s="82"/>
      <c r="F16" s="19"/>
      <c r="G16" s="10" t="str">
        <f>'Medewerker Bedrijfsbureau'!F6</f>
        <v>Score:</v>
      </c>
      <c r="H16" s="82"/>
      <c r="I16" s="19"/>
      <c r="J16" s="10" t="str">
        <f>'Medewerker Bedrijfsbureau'!I6</f>
        <v>Score:</v>
      </c>
      <c r="K16" s="82"/>
    </row>
    <row r="17" spans="1:11" ht="45" customHeight="1" x14ac:dyDescent="0.2">
      <c r="A17" s="88"/>
      <c r="B17" s="11" t="str">
        <f>'Projectleider IT'!A1</f>
        <v>Projectleider IT</v>
      </c>
      <c r="C17" s="5"/>
      <c r="D17" s="10" t="str">
        <f>'Projectleider IT'!C6</f>
        <v>Score:</v>
      </c>
      <c r="E17" s="82"/>
      <c r="F17" s="19"/>
      <c r="G17" s="10" t="str">
        <f>'Projectleider IT'!F6</f>
        <v>Score:</v>
      </c>
      <c r="H17" s="82"/>
      <c r="I17" s="19"/>
      <c r="J17" s="10" t="str">
        <f>'Projectleider IT'!I6</f>
        <v>Score:</v>
      </c>
      <c r="K17" s="82"/>
    </row>
    <row r="18" spans="1:11" ht="23" customHeight="1" x14ac:dyDescent="0.2">
      <c r="A18" s="93" t="s">
        <v>21</v>
      </c>
      <c r="B18" s="94"/>
      <c r="C18" s="5"/>
      <c r="D18" s="41" t="s">
        <v>1</v>
      </c>
      <c r="E18" s="82"/>
      <c r="F18" s="19"/>
      <c r="G18" s="41" t="s">
        <v>1</v>
      </c>
      <c r="H18" s="82"/>
      <c r="I18" s="19"/>
      <c r="J18" s="41" t="s">
        <v>1</v>
      </c>
      <c r="K18" s="82"/>
    </row>
    <row r="19" spans="1:11" ht="23" customHeight="1" x14ac:dyDescent="0.2">
      <c r="A19" s="95"/>
      <c r="B19" s="96"/>
      <c r="C19" s="5"/>
      <c r="D19" s="42" t="str">
        <f>IF(D18="Uitmuntend","€ 15.000",IF(D18="Goed","€ 12.000",IF(D18="Voldoende","€ 0",IF(D18="Matig","-€ 45.000",IF(D18="Onvoldoende","KNOCK OUT"," ")))))</f>
        <v xml:space="preserve"> </v>
      </c>
      <c r="E19" s="83"/>
      <c r="F19" s="19"/>
      <c r="G19" s="42" t="str">
        <f>IF(G18="Uitmuntend","€ 15.000",IF(G18="Goed","€ 12.000",IF(G18="Voldoende","€ 0",IF(G18="Matig","-€ 45.000",IF(G18="Onvoldoende","KNOCK OUT"," ")))))</f>
        <v xml:space="preserve"> </v>
      </c>
      <c r="H19" s="83"/>
      <c r="I19" s="19"/>
      <c r="J19" s="42" t="str">
        <f>IF(J18="Uitmuntend","€ 15.000",IF(J18="Goed","€ 12.000",IF(J18="Voldoende","€ 0",IF(J18="Matig","-€ 45.000",IF(J18="Onvoldoende","KNOCK OUT"," ")))))</f>
        <v xml:space="preserve"> </v>
      </c>
      <c r="K19" s="83"/>
    </row>
    <row r="20" spans="1:11" ht="45" customHeight="1" x14ac:dyDescent="0.2">
      <c r="A20" s="87" t="str">
        <f>'Beoordelen Open vragen'!A9</f>
        <v>c. De gehanteerde projectorganisatie, bemensing en samenwerkingsvorm(en)</v>
      </c>
      <c r="B20" s="11" t="str">
        <f>'Directielid Bedrijfsvoering'!A1</f>
        <v>Directielid Bedrijfsvoering</v>
      </c>
      <c r="C20" s="5"/>
      <c r="D20" s="10" t="str">
        <f>'Directielid Bedrijfsvoering'!C8</f>
        <v>Score:</v>
      </c>
      <c r="E20" s="80" t="s">
        <v>0</v>
      </c>
      <c r="F20" s="19"/>
      <c r="G20" s="10" t="str">
        <f>'Directielid Bedrijfsvoering'!F8</f>
        <v>Score:</v>
      </c>
      <c r="H20" s="80" t="s">
        <v>0</v>
      </c>
      <c r="I20" s="19"/>
      <c r="J20" s="10" t="str">
        <f>'Directielid Bedrijfsvoering'!I8</f>
        <v>Score:</v>
      </c>
      <c r="K20" s="80" t="s">
        <v>0</v>
      </c>
    </row>
    <row r="21" spans="1:11" ht="45" customHeight="1" x14ac:dyDescent="0.2">
      <c r="A21" s="88"/>
      <c r="B21" s="11" t="str">
        <f>'Teamleider KCC'!A1</f>
        <v>Teamleider KCC</v>
      </c>
      <c r="C21" s="5"/>
      <c r="D21" s="10" t="str">
        <f>'Teamleider KCC'!C8</f>
        <v>Score:</v>
      </c>
      <c r="E21" s="80"/>
      <c r="F21" s="19"/>
      <c r="G21" s="10" t="str">
        <f>'Teamleider KCC'!F8</f>
        <v>Score:</v>
      </c>
      <c r="H21" s="80"/>
      <c r="I21" s="19"/>
      <c r="J21" s="10" t="str">
        <f>'Teamleider KCC'!I8</f>
        <v>Score:</v>
      </c>
      <c r="K21" s="80"/>
    </row>
    <row r="22" spans="1:11" ht="45" customHeight="1" x14ac:dyDescent="0.2">
      <c r="A22" s="88"/>
      <c r="B22" s="11" t="str">
        <f>'Teamleider Bedrijfsbureau'!A1</f>
        <v>Teamleider Bedrijfsbureau</v>
      </c>
      <c r="C22" s="5"/>
      <c r="D22" s="10" t="str">
        <f>'Teamleider Bedrijfsbureau'!C8</f>
        <v>Score:</v>
      </c>
      <c r="E22" s="80"/>
      <c r="F22" s="19"/>
      <c r="G22" s="10" t="str">
        <f>'Teamleider Bedrijfsbureau'!F8</f>
        <v>Score:</v>
      </c>
      <c r="H22" s="80"/>
      <c r="I22" s="19"/>
      <c r="J22" s="10" t="str">
        <f>'Teamleider Bedrijfsbureau'!I8</f>
        <v>Score:</v>
      </c>
      <c r="K22" s="80"/>
    </row>
    <row r="23" spans="1:11" ht="45" customHeight="1" x14ac:dyDescent="0.2">
      <c r="A23" s="88"/>
      <c r="B23" s="11" t="str">
        <f>'Manager IT'!A1</f>
        <v>Manager IT</v>
      </c>
      <c r="C23" s="5"/>
      <c r="D23" s="10" t="str">
        <f>'Manager IT'!C8</f>
        <v>Score:</v>
      </c>
      <c r="E23" s="80"/>
      <c r="F23" s="19"/>
      <c r="G23" s="10" t="str">
        <f>'Manager IT'!F8</f>
        <v>Score:</v>
      </c>
      <c r="H23" s="80"/>
      <c r="I23" s="19"/>
      <c r="J23" s="10" t="str">
        <f>'Manager IT'!I8</f>
        <v>Score:</v>
      </c>
      <c r="K23" s="80"/>
    </row>
    <row r="24" spans="1:11" ht="45" customHeight="1" x14ac:dyDescent="0.2">
      <c r="A24" s="88"/>
      <c r="B24" s="11" t="str">
        <f>'Medewerker Bedrijfsbureau'!A1</f>
        <v>Medewerker Bedrijfsbureau</v>
      </c>
      <c r="C24" s="5"/>
      <c r="D24" s="10" t="str">
        <f>'Medewerker Bedrijfsbureau'!C8</f>
        <v>Score:</v>
      </c>
      <c r="E24" s="80"/>
      <c r="F24" s="19"/>
      <c r="G24" s="10" t="str">
        <f>'Medewerker Bedrijfsbureau'!F8</f>
        <v>Score:</v>
      </c>
      <c r="H24" s="80"/>
      <c r="I24" s="19"/>
      <c r="J24" s="10" t="str">
        <f>'Medewerker Bedrijfsbureau'!I8</f>
        <v>Score:</v>
      </c>
      <c r="K24" s="80"/>
    </row>
    <row r="25" spans="1:11" ht="45" customHeight="1" x14ac:dyDescent="0.2">
      <c r="A25" s="88"/>
      <c r="B25" s="11" t="str">
        <f>'Projectleider IT'!A1</f>
        <v>Projectleider IT</v>
      </c>
      <c r="C25" s="5"/>
      <c r="D25" s="10" t="str">
        <f>'Projectleider IT'!C8</f>
        <v>Score:</v>
      </c>
      <c r="E25" s="80"/>
      <c r="F25" s="19"/>
      <c r="G25" s="10" t="str">
        <f>'Projectleider IT'!F8</f>
        <v>Score:</v>
      </c>
      <c r="H25" s="80"/>
      <c r="I25" s="19"/>
      <c r="J25" s="10" t="str">
        <f>'Projectleider IT'!I8</f>
        <v>Score:</v>
      </c>
      <c r="K25" s="80"/>
    </row>
    <row r="26" spans="1:11" ht="23" customHeight="1" x14ac:dyDescent="0.2">
      <c r="A26" s="85" t="s">
        <v>22</v>
      </c>
      <c r="B26" s="85"/>
      <c r="C26" s="5"/>
      <c r="D26" s="41" t="s">
        <v>1</v>
      </c>
      <c r="E26" s="80"/>
      <c r="F26" s="19"/>
      <c r="G26" s="41" t="s">
        <v>1</v>
      </c>
      <c r="H26" s="80"/>
      <c r="I26" s="19"/>
      <c r="J26" s="41" t="s">
        <v>1</v>
      </c>
      <c r="K26" s="80"/>
    </row>
    <row r="27" spans="1:11" ht="23" customHeight="1" x14ac:dyDescent="0.2">
      <c r="A27" s="86"/>
      <c r="B27" s="86"/>
      <c r="C27" s="5"/>
      <c r="D27" s="42" t="str">
        <f>IF(D26="Uitmuntend","€ 10.000",IF(D26="Goed","€ 8.000",IF(D26="Voldoende","€ 0",IF(D26="Matig","-€ 30.000",IF(D26="Onvoldoende","KNOCK OUT"," ")))))</f>
        <v xml:space="preserve"> </v>
      </c>
      <c r="E27" s="80"/>
      <c r="F27" s="19"/>
      <c r="G27" s="42" t="str">
        <f>IF(G26="Uitmuntend","€ 10.000",IF(G26="Goed","€ 8.000",IF(G26="Voldoende","€ 0",IF(G26="Matig","-€ 30.000",IF(G26="Onvoldoende","KNOCK OUT"," ")))))</f>
        <v xml:space="preserve"> </v>
      </c>
      <c r="H27" s="80"/>
      <c r="I27" s="19"/>
      <c r="J27" s="42" t="str">
        <f>IF(J26="Uitmuntend","€ 10.000",IF(J26="Goed","€ 8.000",IF(J26="Voldoende","€ 0",IF(J26="Matig","-€ 30.000",IF(J26="Onvoldoende","KNOCK OUT"," ")))))</f>
        <v xml:space="preserve"> </v>
      </c>
      <c r="K27" s="80"/>
    </row>
    <row r="28" spans="1:11" ht="45" customHeight="1" x14ac:dyDescent="0.2">
      <c r="A28" s="87" t="str">
        <f>'Beoordelen Open vragen'!A11</f>
        <v>d. Testomgeving, testprotocol en het managen van de uitkomsten</v>
      </c>
      <c r="B28" s="11" t="str">
        <f>'Directielid Bedrijfsvoering'!A1</f>
        <v>Directielid Bedrijfsvoering</v>
      </c>
      <c r="C28" s="5"/>
      <c r="D28" s="10" t="str">
        <f>'Directielid Bedrijfsvoering'!C10</f>
        <v>Score:</v>
      </c>
      <c r="E28" s="81" t="s">
        <v>0</v>
      </c>
      <c r="F28" s="19"/>
      <c r="G28" s="10" t="str">
        <f>'Directielid Bedrijfsvoering'!F10</f>
        <v>Score:</v>
      </c>
      <c r="H28" s="81" t="s">
        <v>0</v>
      </c>
      <c r="I28" s="19"/>
      <c r="J28" s="10" t="str">
        <f>'Directielid Bedrijfsvoering'!I10</f>
        <v>Score:</v>
      </c>
      <c r="K28" s="81" t="s">
        <v>0</v>
      </c>
    </row>
    <row r="29" spans="1:11" ht="45" customHeight="1" x14ac:dyDescent="0.2">
      <c r="A29" s="88"/>
      <c r="B29" s="11" t="str">
        <f>'Teamleider KCC'!A1</f>
        <v>Teamleider KCC</v>
      </c>
      <c r="C29" s="5"/>
      <c r="D29" s="10" t="str">
        <f>'Teamleider KCC'!C10</f>
        <v>Score:</v>
      </c>
      <c r="E29" s="82"/>
      <c r="F29" s="19"/>
      <c r="G29" s="10" t="str">
        <f>'Teamleider KCC'!F10</f>
        <v>Score:</v>
      </c>
      <c r="H29" s="82"/>
      <c r="I29" s="19"/>
      <c r="J29" s="10" t="str">
        <f>'Teamleider KCC'!I10</f>
        <v>Score:</v>
      </c>
      <c r="K29" s="82"/>
    </row>
    <row r="30" spans="1:11" ht="45" customHeight="1" x14ac:dyDescent="0.2">
      <c r="A30" s="88"/>
      <c r="B30" s="11" t="str">
        <f>'Teamleider Bedrijfsbureau'!A1</f>
        <v>Teamleider Bedrijfsbureau</v>
      </c>
      <c r="C30" s="5"/>
      <c r="D30" s="10" t="str">
        <f>'Teamleider Bedrijfsbureau'!C10</f>
        <v>Score:</v>
      </c>
      <c r="E30" s="82"/>
      <c r="F30" s="19"/>
      <c r="G30" s="10" t="str">
        <f>'Teamleider Bedrijfsbureau'!F10</f>
        <v>Score:</v>
      </c>
      <c r="H30" s="82"/>
      <c r="I30" s="19"/>
      <c r="J30" s="10" t="str">
        <f>'Teamleider Bedrijfsbureau'!I10</f>
        <v>Score:</v>
      </c>
      <c r="K30" s="82"/>
    </row>
    <row r="31" spans="1:11" ht="45" customHeight="1" x14ac:dyDescent="0.2">
      <c r="A31" s="88"/>
      <c r="B31" s="11" t="str">
        <f>'Manager IT'!A1</f>
        <v>Manager IT</v>
      </c>
      <c r="C31" s="5"/>
      <c r="D31" s="10" t="str">
        <f>'Manager IT'!C10</f>
        <v>Score:</v>
      </c>
      <c r="E31" s="82"/>
      <c r="F31" s="19"/>
      <c r="G31" s="10" t="str">
        <f>'Manager IT'!F10</f>
        <v>Score:</v>
      </c>
      <c r="H31" s="82"/>
      <c r="I31" s="19"/>
      <c r="J31" s="10" t="str">
        <f>'Manager IT'!I10</f>
        <v>Score:</v>
      </c>
      <c r="K31" s="82"/>
    </row>
    <row r="32" spans="1:11" ht="45" customHeight="1" x14ac:dyDescent="0.2">
      <c r="A32" s="88"/>
      <c r="B32" s="11" t="str">
        <f>'Medewerker Bedrijfsbureau'!A1</f>
        <v>Medewerker Bedrijfsbureau</v>
      </c>
      <c r="C32" s="5"/>
      <c r="D32" s="10" t="str">
        <f>'Medewerker Bedrijfsbureau'!C10</f>
        <v>Score:</v>
      </c>
      <c r="E32" s="82"/>
      <c r="F32" s="19"/>
      <c r="G32" s="10" t="str">
        <f>'Medewerker Bedrijfsbureau'!F10</f>
        <v>Score:</v>
      </c>
      <c r="H32" s="82"/>
      <c r="I32" s="19"/>
      <c r="J32" s="10" t="str">
        <f>'Medewerker Bedrijfsbureau'!I10</f>
        <v>Score:</v>
      </c>
      <c r="K32" s="82"/>
    </row>
    <row r="33" spans="1:11" ht="45" customHeight="1" x14ac:dyDescent="0.2">
      <c r="A33" s="88"/>
      <c r="B33" s="11" t="str">
        <f>'Projectleider IT'!A1</f>
        <v>Projectleider IT</v>
      </c>
      <c r="C33" s="5"/>
      <c r="D33" s="10" t="str">
        <f>'Projectleider IT'!C10</f>
        <v>Score:</v>
      </c>
      <c r="E33" s="82"/>
      <c r="F33" s="19"/>
      <c r="G33" s="10" t="str">
        <f>'Projectleider IT'!F10</f>
        <v>Score:</v>
      </c>
      <c r="H33" s="82"/>
      <c r="I33" s="19"/>
      <c r="J33" s="10" t="str">
        <f>'Projectleider IT'!I10</f>
        <v>Score:</v>
      </c>
      <c r="K33" s="82"/>
    </row>
    <row r="34" spans="1:11" ht="23" customHeight="1" x14ac:dyDescent="0.2">
      <c r="A34" s="85" t="s">
        <v>21</v>
      </c>
      <c r="B34" s="85"/>
      <c r="C34" s="5"/>
      <c r="D34" s="41" t="s">
        <v>1</v>
      </c>
      <c r="E34" s="82"/>
      <c r="F34" s="19"/>
      <c r="G34" s="41" t="s">
        <v>1</v>
      </c>
      <c r="H34" s="82"/>
      <c r="I34" s="19"/>
      <c r="J34" s="41" t="s">
        <v>1</v>
      </c>
      <c r="K34" s="82"/>
    </row>
    <row r="35" spans="1:11" ht="23" customHeight="1" x14ac:dyDescent="0.2">
      <c r="A35" s="86"/>
      <c r="B35" s="86"/>
      <c r="C35" s="5"/>
      <c r="D35" s="42" t="str">
        <f>IF(D34="Uitmuntend","€ 5.000",IF(D34="Goed","€ 4.000",IF(D34="Voldoende","€ 0",IF(D34="Matig","-€ 15.000",IF(D34="Onvoldoende","KNOCK OUT"," ")))))</f>
        <v xml:space="preserve"> </v>
      </c>
      <c r="E35" s="83"/>
      <c r="F35" s="19"/>
      <c r="G35" s="42" t="str">
        <f>IF(G34="Uitmuntend","€ 5.000",IF(G34="Goed","€ 4.000",IF(G34="Voldoende","€ 0",IF(G34="Matig","-€ 15.000",IF(G34="Onvoldoende","KNOCK OUT"," ")))))</f>
        <v xml:space="preserve"> </v>
      </c>
      <c r="H35" s="83"/>
      <c r="I35" s="19"/>
      <c r="J35" s="42" t="str">
        <f>IF(J34="Uitmuntend","€ 5.000",IF(J34="Goed","€ 4.000",IF(J34="Voldoende","€ 0",IF(J34="Matig","-€ 15.000",IF(J34="Onvoldoende","KNOCK OUT"," ")))))</f>
        <v xml:space="preserve"> </v>
      </c>
      <c r="K35" s="83"/>
    </row>
    <row r="36" spans="1:11" ht="45" customHeight="1" x14ac:dyDescent="0.2">
      <c r="A36" s="87" t="str">
        <f>'Beoordelen Open vragen'!A13</f>
        <v>e. Mogelijke risico's en kritische succesfactoren</v>
      </c>
      <c r="B36" s="11" t="str">
        <f>'Directielid Bedrijfsvoering'!A1</f>
        <v>Directielid Bedrijfsvoering</v>
      </c>
      <c r="C36" s="5"/>
      <c r="D36" s="10" t="str">
        <f>'Directielid Bedrijfsvoering'!C12</f>
        <v>Score:</v>
      </c>
      <c r="E36" s="80" t="s">
        <v>0</v>
      </c>
      <c r="F36" s="19"/>
      <c r="G36" s="10" t="str">
        <f>'Directielid Bedrijfsvoering'!F12</f>
        <v>Score:</v>
      </c>
      <c r="H36" s="80" t="s">
        <v>0</v>
      </c>
      <c r="I36" s="19"/>
      <c r="J36" s="10" t="str">
        <f>'Directielid Bedrijfsvoering'!I12</f>
        <v>Score:</v>
      </c>
      <c r="K36" s="80" t="s">
        <v>0</v>
      </c>
    </row>
    <row r="37" spans="1:11" ht="45" customHeight="1" x14ac:dyDescent="0.2">
      <c r="A37" s="88"/>
      <c r="B37" s="11" t="str">
        <f>'Teamleider KCC'!A1</f>
        <v>Teamleider KCC</v>
      </c>
      <c r="C37" s="5"/>
      <c r="D37" s="10" t="str">
        <f>'Teamleider KCC'!C12</f>
        <v>Score:</v>
      </c>
      <c r="E37" s="80"/>
      <c r="F37" s="19"/>
      <c r="G37" s="10" t="str">
        <f>'Teamleider KCC'!F12</f>
        <v>Score:</v>
      </c>
      <c r="H37" s="80"/>
      <c r="I37" s="19"/>
      <c r="J37" s="10" t="str">
        <f>'Teamleider KCC'!I12</f>
        <v>Score:</v>
      </c>
      <c r="K37" s="80"/>
    </row>
    <row r="38" spans="1:11" ht="45" customHeight="1" x14ac:dyDescent="0.2">
      <c r="A38" s="88"/>
      <c r="B38" s="11" t="str">
        <f>'Teamleider Bedrijfsbureau'!A1</f>
        <v>Teamleider Bedrijfsbureau</v>
      </c>
      <c r="C38" s="5"/>
      <c r="D38" s="10" t="str">
        <f>'Teamleider Bedrijfsbureau'!C12</f>
        <v>Score:</v>
      </c>
      <c r="E38" s="80"/>
      <c r="F38" s="19"/>
      <c r="G38" s="10" t="str">
        <f>'Teamleider Bedrijfsbureau'!F12</f>
        <v>Score:</v>
      </c>
      <c r="H38" s="80"/>
      <c r="I38" s="19"/>
      <c r="J38" s="10" t="str">
        <f>'Teamleider Bedrijfsbureau'!I12</f>
        <v>Score:</v>
      </c>
      <c r="K38" s="80"/>
    </row>
    <row r="39" spans="1:11" ht="45" customHeight="1" x14ac:dyDescent="0.2">
      <c r="A39" s="88"/>
      <c r="B39" s="11" t="str">
        <f>'Manager IT'!A1</f>
        <v>Manager IT</v>
      </c>
      <c r="C39" s="5"/>
      <c r="D39" s="10" t="str">
        <f>'Manager IT'!C12</f>
        <v>Score:</v>
      </c>
      <c r="E39" s="80"/>
      <c r="F39" s="19"/>
      <c r="G39" s="10" t="str">
        <f>'Manager IT'!F12</f>
        <v>Score:</v>
      </c>
      <c r="H39" s="80"/>
      <c r="I39" s="19"/>
      <c r="J39" s="10" t="str">
        <f>'Manager IT'!I12</f>
        <v>Score:</v>
      </c>
      <c r="K39" s="80"/>
    </row>
    <row r="40" spans="1:11" ht="45" customHeight="1" x14ac:dyDescent="0.2">
      <c r="A40" s="88"/>
      <c r="B40" s="11" t="str">
        <f>'Medewerker Bedrijfsbureau'!A1</f>
        <v>Medewerker Bedrijfsbureau</v>
      </c>
      <c r="C40" s="5"/>
      <c r="D40" s="10" t="str">
        <f>'Medewerker Bedrijfsbureau'!C12</f>
        <v>Score:</v>
      </c>
      <c r="E40" s="80"/>
      <c r="F40" s="19"/>
      <c r="G40" s="10" t="str">
        <f>'Medewerker Bedrijfsbureau'!F12</f>
        <v>Score:</v>
      </c>
      <c r="H40" s="80"/>
      <c r="I40" s="19"/>
      <c r="J40" s="10" t="str">
        <f>'Medewerker Bedrijfsbureau'!I12</f>
        <v>Score:</v>
      </c>
      <c r="K40" s="80"/>
    </row>
    <row r="41" spans="1:11" ht="45" customHeight="1" x14ac:dyDescent="0.2">
      <c r="A41" s="88"/>
      <c r="B41" s="11" t="str">
        <f>'Projectleider IT'!A1</f>
        <v>Projectleider IT</v>
      </c>
      <c r="C41" s="5"/>
      <c r="D41" s="10" t="str">
        <f>'Projectleider IT'!C12</f>
        <v>Score:</v>
      </c>
      <c r="E41" s="80"/>
      <c r="F41" s="19"/>
      <c r="G41" s="10" t="str">
        <f>'Projectleider IT'!F12</f>
        <v>Score:</v>
      </c>
      <c r="H41" s="80"/>
      <c r="I41" s="19"/>
      <c r="J41" s="10" t="str">
        <f>'Projectleider IT'!I12</f>
        <v>Score:</v>
      </c>
      <c r="K41" s="80"/>
    </row>
    <row r="42" spans="1:11" ht="23" customHeight="1" x14ac:dyDescent="0.2">
      <c r="A42" s="85" t="s">
        <v>21</v>
      </c>
      <c r="B42" s="85"/>
      <c r="C42" s="5"/>
      <c r="D42" s="41" t="s">
        <v>1</v>
      </c>
      <c r="E42" s="80"/>
      <c r="F42" s="19"/>
      <c r="G42" s="41" t="s">
        <v>1</v>
      </c>
      <c r="H42" s="80"/>
      <c r="I42" s="19"/>
      <c r="J42" s="41" t="s">
        <v>1</v>
      </c>
      <c r="K42" s="80"/>
    </row>
    <row r="43" spans="1:11" ht="23" customHeight="1" x14ac:dyDescent="0.2">
      <c r="A43" s="86"/>
      <c r="B43" s="86"/>
      <c r="C43" s="5"/>
      <c r="D43" s="42" t="str">
        <f>IF(D42="Uitmuntend","€ 5.000",IF(D42="Goed","€ 4.000",IF(D42="Voldoende","€ 0",IF(D42="Matig","-€ 15.000",IF(D42="Onvoldoende","KNOCK OUT"," ")))))</f>
        <v xml:space="preserve"> </v>
      </c>
      <c r="E43" s="80"/>
      <c r="F43" s="19"/>
      <c r="G43" s="42" t="str">
        <f>IF(G42="Uitmuntend","€ 5.000",IF(G42="Goed","€ 4.000",IF(G42="Voldoende","€ 0",IF(G42="Matig","-€ 15.000",IF(G42="Onvoldoende","KNOCK OUT"," ")))))</f>
        <v xml:space="preserve"> </v>
      </c>
      <c r="H43" s="80"/>
      <c r="I43" s="19"/>
      <c r="J43" s="42" t="str">
        <f>IF(J42="Uitmuntend","€ 5.000",IF(J42="Goed","€ 4.000",IF(J42="Voldoende","€ 0",IF(J42="Matig","-€ 15.000",IF(J42="Onvoldoende","KNOCK OUT"," ")))))</f>
        <v xml:space="preserve"> </v>
      </c>
      <c r="K43" s="80"/>
    </row>
    <row r="44" spans="1:11" ht="45" customHeight="1" x14ac:dyDescent="0.2">
      <c r="A44" s="87" t="str">
        <f>'Beoordelen Open vragen'!A15</f>
        <v>f. Rapportage, communicatie en escalatie processen/procedures</v>
      </c>
      <c r="B44" s="11" t="str">
        <f>'Directielid Bedrijfsvoering'!A1</f>
        <v>Directielid Bedrijfsvoering</v>
      </c>
      <c r="C44" s="5"/>
      <c r="D44" s="10" t="str">
        <f>'Directielid Bedrijfsvoering'!C14</f>
        <v>Score:</v>
      </c>
      <c r="E44" s="81" t="s">
        <v>0</v>
      </c>
      <c r="F44" s="19"/>
      <c r="G44" s="10" t="str">
        <f>'Directielid Bedrijfsvoering'!F14</f>
        <v>Score:</v>
      </c>
      <c r="H44" s="81" t="s">
        <v>0</v>
      </c>
      <c r="I44" s="19"/>
      <c r="J44" s="10" t="str">
        <f>'Directielid Bedrijfsvoering'!I14</f>
        <v>Score:</v>
      </c>
      <c r="K44" s="81" t="s">
        <v>0</v>
      </c>
    </row>
    <row r="45" spans="1:11" ht="45" customHeight="1" x14ac:dyDescent="0.2">
      <c r="A45" s="88"/>
      <c r="B45" s="11" t="str">
        <f>'Teamleider KCC'!A1</f>
        <v>Teamleider KCC</v>
      </c>
      <c r="C45" s="5"/>
      <c r="D45" s="10" t="str">
        <f>'Teamleider KCC'!C14</f>
        <v>Score:</v>
      </c>
      <c r="E45" s="82"/>
      <c r="F45" s="19"/>
      <c r="G45" s="10" t="str">
        <f>'Teamleider KCC'!F14</f>
        <v>Score:</v>
      </c>
      <c r="H45" s="82"/>
      <c r="I45" s="19"/>
      <c r="J45" s="10" t="str">
        <f>'Teamleider KCC'!I14</f>
        <v>Score:</v>
      </c>
      <c r="K45" s="82"/>
    </row>
    <row r="46" spans="1:11" ht="45" customHeight="1" x14ac:dyDescent="0.2">
      <c r="A46" s="88"/>
      <c r="B46" s="11" t="str">
        <f>'Teamleider Bedrijfsbureau'!A1</f>
        <v>Teamleider Bedrijfsbureau</v>
      </c>
      <c r="C46" s="5"/>
      <c r="D46" s="10" t="str">
        <f>'Teamleider Bedrijfsbureau'!C14</f>
        <v>Score:</v>
      </c>
      <c r="E46" s="82"/>
      <c r="F46" s="19"/>
      <c r="G46" s="10" t="str">
        <f>'Teamleider Bedrijfsbureau'!F14</f>
        <v>Score:</v>
      </c>
      <c r="H46" s="82"/>
      <c r="I46" s="19"/>
      <c r="J46" s="10" t="str">
        <f>'Teamleider Bedrijfsbureau'!I14</f>
        <v>Score:</v>
      </c>
      <c r="K46" s="82"/>
    </row>
    <row r="47" spans="1:11" ht="45" customHeight="1" x14ac:dyDescent="0.2">
      <c r="A47" s="88"/>
      <c r="B47" s="11" t="str">
        <f>'Manager IT'!A1</f>
        <v>Manager IT</v>
      </c>
      <c r="C47" s="5"/>
      <c r="D47" s="10" t="str">
        <f>'Manager IT'!C14</f>
        <v>Score:</v>
      </c>
      <c r="E47" s="82"/>
      <c r="F47" s="19"/>
      <c r="G47" s="10" t="str">
        <f>'Manager IT'!F14</f>
        <v>Score:</v>
      </c>
      <c r="H47" s="82"/>
      <c r="I47" s="19"/>
      <c r="J47" s="10" t="str">
        <f>'Manager IT'!I14</f>
        <v>Score:</v>
      </c>
      <c r="K47" s="82"/>
    </row>
    <row r="48" spans="1:11" ht="45" customHeight="1" x14ac:dyDescent="0.2">
      <c r="A48" s="88"/>
      <c r="B48" s="11" t="str">
        <f>'Medewerker Bedrijfsbureau'!A1</f>
        <v>Medewerker Bedrijfsbureau</v>
      </c>
      <c r="C48" s="5"/>
      <c r="D48" s="10" t="str">
        <f>'Medewerker Bedrijfsbureau'!C14</f>
        <v>Score:</v>
      </c>
      <c r="E48" s="82"/>
      <c r="F48" s="19"/>
      <c r="G48" s="10" t="str">
        <f>'Medewerker Bedrijfsbureau'!F14</f>
        <v>Score:</v>
      </c>
      <c r="H48" s="82"/>
      <c r="I48" s="19"/>
      <c r="J48" s="10" t="str">
        <f>'Medewerker Bedrijfsbureau'!I14</f>
        <v>Score:</v>
      </c>
      <c r="K48" s="82"/>
    </row>
    <row r="49" spans="1:11" ht="45" customHeight="1" x14ac:dyDescent="0.2">
      <c r="A49" s="88"/>
      <c r="B49" s="11" t="str">
        <f>'Projectleider IT'!A1</f>
        <v>Projectleider IT</v>
      </c>
      <c r="C49" s="5"/>
      <c r="D49" s="10" t="str">
        <f>'Projectleider IT'!C14</f>
        <v>Score:</v>
      </c>
      <c r="E49" s="82"/>
      <c r="F49" s="19"/>
      <c r="G49" s="10" t="str">
        <f>'Projectleider IT'!F14</f>
        <v>Score:</v>
      </c>
      <c r="H49" s="82"/>
      <c r="I49" s="19"/>
      <c r="J49" s="10" t="str">
        <f>'Projectleider IT'!I14</f>
        <v>Score:</v>
      </c>
      <c r="K49" s="82"/>
    </row>
    <row r="50" spans="1:11" ht="23" customHeight="1" x14ac:dyDescent="0.2">
      <c r="A50" s="93" t="s">
        <v>21</v>
      </c>
      <c r="B50" s="94"/>
      <c r="C50" s="5"/>
      <c r="D50" s="41" t="s">
        <v>1</v>
      </c>
      <c r="E50" s="82"/>
      <c r="F50" s="19"/>
      <c r="G50" s="41" t="s">
        <v>1</v>
      </c>
      <c r="H50" s="82"/>
      <c r="I50" s="19"/>
      <c r="J50" s="41" t="s">
        <v>1</v>
      </c>
      <c r="K50" s="82"/>
    </row>
    <row r="51" spans="1:11" ht="23" customHeight="1" x14ac:dyDescent="0.2">
      <c r="A51" s="95"/>
      <c r="B51" s="96"/>
      <c r="C51" s="5"/>
      <c r="D51" s="42" t="str">
        <f>IF(D50="Uitmuntend","€ 5.000",IF(D50="Goed","€ 4.000",IF(D50="Voldoende","€ 0",IF(D50="Matig","-€ 15.000",IF(D50="Onvoldoende","KNOCK OUT"," ")))))</f>
        <v xml:space="preserve"> </v>
      </c>
      <c r="E51" s="83"/>
      <c r="F51" s="19"/>
      <c r="G51" s="42" t="str">
        <f>IF(G50="Uitmuntend","€ 5.000",IF(G50="Goed","€ 4.000",IF(G50="Voldoende","€ 0",IF(G50="Matig","-€ 15.000",IF(G50="Onvoldoende","KNOCK OUT"," ")))))</f>
        <v xml:space="preserve"> </v>
      </c>
      <c r="H51" s="83"/>
      <c r="I51" s="19"/>
      <c r="J51" s="42" t="str">
        <f>IF(J50="Uitmuntend","€ 5.000",IF(J50="Goed","€ 4.000",IF(J50="Voldoende","€ 0",IF(J50="Matig","-€ 15.000",IF(J50="Onvoldoende","KNOCK OUT"," ")))))</f>
        <v xml:space="preserve"> </v>
      </c>
      <c r="K51" s="83"/>
    </row>
    <row r="52" spans="1:11" ht="45" customHeight="1" x14ac:dyDescent="0.2">
      <c r="A52" s="89" t="str">
        <f>'Beoordelen Open vragen'!A17</f>
        <v>Vraag 2: Doorontwikkeling</v>
      </c>
      <c r="B52" s="11" t="str">
        <f>'Directielid Bedrijfsvoering'!A1</f>
        <v>Directielid Bedrijfsvoering</v>
      </c>
      <c r="C52" s="5"/>
      <c r="D52" s="10" t="str">
        <f>'Directielid Bedrijfsvoering'!C16</f>
        <v>Score:</v>
      </c>
      <c r="E52" s="81" t="s">
        <v>0</v>
      </c>
      <c r="F52" s="19"/>
      <c r="G52" s="10" t="str">
        <f>'Directielid Bedrijfsvoering'!F16</f>
        <v>Score:</v>
      </c>
      <c r="H52" s="81" t="s">
        <v>0</v>
      </c>
      <c r="I52" s="19"/>
      <c r="J52" s="10" t="str">
        <f>'Directielid Bedrijfsvoering'!I16</f>
        <v>Score:</v>
      </c>
      <c r="K52" s="81" t="s">
        <v>0</v>
      </c>
    </row>
    <row r="53" spans="1:11" ht="45" customHeight="1" x14ac:dyDescent="0.2">
      <c r="A53" s="90"/>
      <c r="B53" s="11" t="str">
        <f>'Teamleider KCC'!A1</f>
        <v>Teamleider KCC</v>
      </c>
      <c r="C53" s="5"/>
      <c r="D53" s="10" t="str">
        <f>'Teamleider KCC'!C16</f>
        <v>Score:</v>
      </c>
      <c r="E53" s="82"/>
      <c r="F53" s="19"/>
      <c r="G53" s="10" t="str">
        <f>'Teamleider KCC'!F16</f>
        <v>Score:</v>
      </c>
      <c r="H53" s="82"/>
      <c r="I53" s="19"/>
      <c r="J53" s="10" t="str">
        <f>'Teamleider KCC'!I16</f>
        <v>Score:</v>
      </c>
      <c r="K53" s="82"/>
    </row>
    <row r="54" spans="1:11" ht="45" customHeight="1" x14ac:dyDescent="0.2">
      <c r="A54" s="90"/>
      <c r="B54" s="11" t="str">
        <f>'Teamleider Bedrijfsbureau'!A1</f>
        <v>Teamleider Bedrijfsbureau</v>
      </c>
      <c r="C54" s="5"/>
      <c r="D54" s="10" t="str">
        <f>'Teamleider Bedrijfsbureau'!C16</f>
        <v>Score:</v>
      </c>
      <c r="E54" s="82"/>
      <c r="F54" s="19"/>
      <c r="G54" s="10" t="str">
        <f>'Teamleider Bedrijfsbureau'!F16</f>
        <v>Score:</v>
      </c>
      <c r="H54" s="82"/>
      <c r="I54" s="19"/>
      <c r="J54" s="10" t="str">
        <f>'Teamleider Bedrijfsbureau'!I16</f>
        <v>Score:</v>
      </c>
      <c r="K54" s="82"/>
    </row>
    <row r="55" spans="1:11" ht="45" customHeight="1" x14ac:dyDescent="0.2">
      <c r="A55" s="90"/>
      <c r="B55" s="11" t="str">
        <f>'Manager IT'!A1</f>
        <v>Manager IT</v>
      </c>
      <c r="C55" s="5"/>
      <c r="D55" s="10" t="str">
        <f>'Manager IT'!C16</f>
        <v>Score:</v>
      </c>
      <c r="E55" s="82"/>
      <c r="F55" s="19"/>
      <c r="G55" s="10" t="str">
        <f>'Manager IT'!F16</f>
        <v>Score:</v>
      </c>
      <c r="H55" s="82"/>
      <c r="I55" s="19"/>
      <c r="J55" s="10" t="str">
        <f>'Manager IT'!I16</f>
        <v>Score:</v>
      </c>
      <c r="K55" s="82"/>
    </row>
    <row r="56" spans="1:11" ht="45" customHeight="1" x14ac:dyDescent="0.2">
      <c r="A56" s="90"/>
      <c r="B56" s="11" t="str">
        <f>'Medewerker Bedrijfsbureau'!A1</f>
        <v>Medewerker Bedrijfsbureau</v>
      </c>
      <c r="C56" s="5"/>
      <c r="D56" s="10" t="str">
        <f>'Medewerker Bedrijfsbureau'!C16</f>
        <v>Score:</v>
      </c>
      <c r="E56" s="82"/>
      <c r="F56" s="19"/>
      <c r="G56" s="10" t="str">
        <f>'Medewerker Bedrijfsbureau'!F16</f>
        <v>Score:</v>
      </c>
      <c r="H56" s="82"/>
      <c r="I56" s="19"/>
      <c r="J56" s="10" t="str">
        <f>'Medewerker Bedrijfsbureau'!I16</f>
        <v>Score:</v>
      </c>
      <c r="K56" s="82"/>
    </row>
    <row r="57" spans="1:11" ht="45" customHeight="1" x14ac:dyDescent="0.2">
      <c r="A57" s="90"/>
      <c r="B57" s="11" t="str">
        <f>'Projectleider IT'!A1</f>
        <v>Projectleider IT</v>
      </c>
      <c r="C57" s="5"/>
      <c r="D57" s="10" t="str">
        <f>'Projectleider IT'!C16</f>
        <v>Score:</v>
      </c>
      <c r="E57" s="82"/>
      <c r="F57" s="19"/>
      <c r="G57" s="10" t="str">
        <f>'Projectleider IT'!F16</f>
        <v>Score:</v>
      </c>
      <c r="H57" s="82"/>
      <c r="I57" s="19"/>
      <c r="J57" s="10" t="str">
        <f>'Projectleider IT'!I16</f>
        <v>Score:</v>
      </c>
      <c r="K57" s="82"/>
    </row>
    <row r="58" spans="1:11" ht="23" customHeight="1" x14ac:dyDescent="0.2">
      <c r="A58" s="85" t="s">
        <v>21</v>
      </c>
      <c r="B58" s="85"/>
      <c r="C58" s="5"/>
      <c r="D58" s="41" t="s">
        <v>1</v>
      </c>
      <c r="E58" s="82"/>
      <c r="F58" s="19"/>
      <c r="G58" s="41" t="s">
        <v>1</v>
      </c>
      <c r="H58" s="82"/>
      <c r="I58" s="19"/>
      <c r="J58" s="41" t="s">
        <v>1</v>
      </c>
      <c r="K58" s="82"/>
    </row>
    <row r="59" spans="1:11" ht="23" customHeight="1" x14ac:dyDescent="0.2">
      <c r="A59" s="86"/>
      <c r="B59" s="86"/>
      <c r="C59" s="5"/>
      <c r="D59" s="42" t="str">
        <f>IF(D58="Uitmuntend","€ 10.000",IF(D58="Goed","€ 8.000",IF(D58="Voldoende","€ 0",IF(D58="Matig","-€ 30.000",IF(D58="Onvoldoende","KNOCK OUT"," ")))))</f>
        <v xml:space="preserve"> </v>
      </c>
      <c r="E59" s="83"/>
      <c r="F59" s="19"/>
      <c r="G59" s="42" t="str">
        <f>IF(G58="Uitmuntend","€ 10.000",IF(G58="Goed","€ 8.000",IF(G58="Voldoende","€ 0",IF(G58="Matig","-€ 30.000",IF(G58="Onvoldoende","KNOCK OUT"," ")))))</f>
        <v xml:space="preserve"> </v>
      </c>
      <c r="H59" s="83"/>
      <c r="I59" s="19"/>
      <c r="J59" s="42" t="str">
        <f>IF(J58="Uitmuntend","€ 10.000",IF(J58="Goed","€ 8.000",IF(J58="Voldoende","€ 0",IF(J58="Matig","-€ 30.000",IF(J58="Onvoldoende","KNOCK OUT"," ")))))</f>
        <v xml:space="preserve"> </v>
      </c>
      <c r="K59" s="83"/>
    </row>
    <row r="60" spans="1:11" ht="45" customHeight="1" x14ac:dyDescent="0.2">
      <c r="A60" s="89" t="str">
        <f>'Beoordelen Open vragen'!A19</f>
        <v>Vraag 3: Aanvragen vanuit Opdrachtgever aan de helpdesk van Opdrachtnemer en SLA</v>
      </c>
      <c r="B60" s="11" t="str">
        <f>'Directielid Bedrijfsvoering'!A1</f>
        <v>Directielid Bedrijfsvoering</v>
      </c>
      <c r="C60" s="5"/>
      <c r="D60" s="10" t="str">
        <f>'Directielid Bedrijfsvoering'!C18</f>
        <v>Score:</v>
      </c>
      <c r="E60" s="81" t="s">
        <v>0</v>
      </c>
      <c r="F60" s="19"/>
      <c r="G60" s="10" t="str">
        <f>'Directielid Bedrijfsvoering'!F18</f>
        <v>Score:</v>
      </c>
      <c r="H60" s="81" t="s">
        <v>0</v>
      </c>
      <c r="I60" s="19"/>
      <c r="J60" s="10" t="str">
        <f>'Directielid Bedrijfsvoering'!I18</f>
        <v>Score:</v>
      </c>
      <c r="K60" s="81" t="s">
        <v>0</v>
      </c>
    </row>
    <row r="61" spans="1:11" ht="45" customHeight="1" x14ac:dyDescent="0.2">
      <c r="A61" s="90"/>
      <c r="B61" s="11" t="str">
        <f>'Teamleider KCC'!A1</f>
        <v>Teamleider KCC</v>
      </c>
      <c r="C61" s="5"/>
      <c r="D61" s="10" t="str">
        <f>'Teamleider KCC'!C18</f>
        <v>Score:</v>
      </c>
      <c r="E61" s="82"/>
      <c r="F61" s="19"/>
      <c r="G61" s="10" t="str">
        <f>'Teamleider KCC'!F18</f>
        <v>Score:</v>
      </c>
      <c r="H61" s="82"/>
      <c r="I61" s="19"/>
      <c r="J61" s="10" t="str">
        <f>'Teamleider KCC'!I18</f>
        <v>Score:</v>
      </c>
      <c r="K61" s="82"/>
    </row>
    <row r="62" spans="1:11" ht="45" customHeight="1" x14ac:dyDescent="0.2">
      <c r="A62" s="90"/>
      <c r="B62" s="11" t="str">
        <f>'Teamleider Bedrijfsbureau'!A1</f>
        <v>Teamleider Bedrijfsbureau</v>
      </c>
      <c r="C62" s="5"/>
      <c r="D62" s="10" t="str">
        <f>'Teamleider Bedrijfsbureau'!C18</f>
        <v>Score:</v>
      </c>
      <c r="E62" s="82"/>
      <c r="F62" s="19"/>
      <c r="G62" s="10" t="str">
        <f>'Teamleider Bedrijfsbureau'!F18</f>
        <v>Score:</v>
      </c>
      <c r="H62" s="82"/>
      <c r="I62" s="19"/>
      <c r="J62" s="10" t="str">
        <f>'Teamleider Bedrijfsbureau'!I18</f>
        <v>Score:</v>
      </c>
      <c r="K62" s="82"/>
    </row>
    <row r="63" spans="1:11" ht="45" customHeight="1" x14ac:dyDescent="0.2">
      <c r="A63" s="90"/>
      <c r="B63" s="11" t="str">
        <f>'Manager IT'!A1</f>
        <v>Manager IT</v>
      </c>
      <c r="C63" s="5"/>
      <c r="D63" s="10" t="str">
        <f>'Manager IT'!C18</f>
        <v>Score:</v>
      </c>
      <c r="E63" s="82"/>
      <c r="F63" s="19"/>
      <c r="G63" s="10" t="str">
        <f>'Manager IT'!F18</f>
        <v>Score:</v>
      </c>
      <c r="H63" s="82"/>
      <c r="I63" s="19"/>
      <c r="J63" s="10" t="str">
        <f>'Manager IT'!I18</f>
        <v>Score:</v>
      </c>
      <c r="K63" s="82"/>
    </row>
    <row r="64" spans="1:11" ht="45" customHeight="1" x14ac:dyDescent="0.2">
      <c r="A64" s="90"/>
      <c r="B64" s="11" t="str">
        <f>'Medewerker Bedrijfsbureau'!A1</f>
        <v>Medewerker Bedrijfsbureau</v>
      </c>
      <c r="C64" s="5"/>
      <c r="D64" s="10" t="str">
        <f>'Medewerker Bedrijfsbureau'!C18</f>
        <v>Score:</v>
      </c>
      <c r="E64" s="82"/>
      <c r="F64" s="19"/>
      <c r="G64" s="10" t="str">
        <f>'Medewerker Bedrijfsbureau'!F18</f>
        <v>Score:</v>
      </c>
      <c r="H64" s="82"/>
      <c r="I64" s="19"/>
      <c r="J64" s="10" t="str">
        <f>'Medewerker Bedrijfsbureau'!I18</f>
        <v>Score:</v>
      </c>
      <c r="K64" s="82"/>
    </row>
    <row r="65" spans="1:11" ht="45" customHeight="1" x14ac:dyDescent="0.2">
      <c r="A65" s="90"/>
      <c r="B65" s="11" t="str">
        <f>'Projectleider IT'!A1</f>
        <v>Projectleider IT</v>
      </c>
      <c r="C65" s="5"/>
      <c r="D65" s="10" t="str">
        <f>'Projectleider IT'!C18</f>
        <v>Score:</v>
      </c>
      <c r="E65" s="82"/>
      <c r="F65" s="19"/>
      <c r="G65" s="10" t="str">
        <f>'Projectleider IT'!F18</f>
        <v>Score:</v>
      </c>
      <c r="H65" s="82"/>
      <c r="I65" s="19"/>
      <c r="J65" s="10" t="str">
        <f>'Projectleider IT'!I18</f>
        <v>Score:</v>
      </c>
      <c r="K65" s="82"/>
    </row>
    <row r="66" spans="1:11" ht="23" customHeight="1" x14ac:dyDescent="0.2">
      <c r="A66" s="85" t="s">
        <v>21</v>
      </c>
      <c r="B66" s="85"/>
      <c r="C66" s="5"/>
      <c r="D66" s="41" t="s">
        <v>1</v>
      </c>
      <c r="E66" s="82"/>
      <c r="F66" s="19"/>
      <c r="G66" s="41" t="s">
        <v>1</v>
      </c>
      <c r="H66" s="82"/>
      <c r="I66" s="19"/>
      <c r="J66" s="41" t="s">
        <v>1</v>
      </c>
      <c r="K66" s="82"/>
    </row>
    <row r="67" spans="1:11" ht="23" customHeight="1" x14ac:dyDescent="0.2">
      <c r="A67" s="86"/>
      <c r="B67" s="86"/>
      <c r="C67" s="5"/>
      <c r="D67" s="42" t="str">
        <f>IF(D66="Uitmuntend","€ 15.000",IF(D66="Goed","€ 12.000",IF(D66="Voldoende","€ 0",IF(D66="Matig","-€ 60.000",IF(D66="Onvoldoende","KNOCK OUT"," ")))))</f>
        <v xml:space="preserve"> </v>
      </c>
      <c r="E67" s="83"/>
      <c r="F67" s="19"/>
      <c r="G67" s="42" t="str">
        <f>IF(G66="Uitmuntend","€ 15.000",IF(G66="Goed","€ 12.000",IF(G66="Voldoende","€ 0",IF(G66="Matig","-€ 60.000",IF(G66="Onvoldoende","KNOCK OUT"," ")))))</f>
        <v xml:space="preserve"> </v>
      </c>
      <c r="H67" s="83"/>
      <c r="I67" s="19"/>
      <c r="J67" s="42" t="str">
        <f>IF(J66="Uitmuntend","€ 15.000",IF(J66="Goed","€ 12.000",IF(J66="Voldoende","€ 0",IF(J66="Matig","-€ 60.000",IF(J66="Onvoldoende","KNOCK OUT"," ")))))</f>
        <v xml:space="preserve"> </v>
      </c>
      <c r="K67" s="83"/>
    </row>
    <row r="68" spans="1:11" ht="45" customHeight="1" x14ac:dyDescent="0.2">
      <c r="A68" s="89" t="str">
        <f>'Beoordelen Open vragen'!A21</f>
        <v>Vraag 4: Duurzaamheid en SROI</v>
      </c>
      <c r="B68" s="11" t="str">
        <f>'Directielid Bedrijfsvoering'!A1</f>
        <v>Directielid Bedrijfsvoering</v>
      </c>
      <c r="C68" s="5"/>
      <c r="D68" s="10" t="str">
        <f>'Directielid Bedrijfsvoering'!C20</f>
        <v>Score:</v>
      </c>
      <c r="E68" s="81" t="s">
        <v>0</v>
      </c>
      <c r="F68" s="19"/>
      <c r="G68" s="10" t="str">
        <f>'Directielid Bedrijfsvoering'!F20</f>
        <v>Score:</v>
      </c>
      <c r="H68" s="81" t="s">
        <v>0</v>
      </c>
      <c r="I68" s="19"/>
      <c r="J68" s="10" t="str">
        <f>'Directielid Bedrijfsvoering'!I20</f>
        <v>Score:</v>
      </c>
      <c r="K68" s="81" t="s">
        <v>0</v>
      </c>
    </row>
    <row r="69" spans="1:11" ht="45" customHeight="1" x14ac:dyDescent="0.2">
      <c r="A69" s="90"/>
      <c r="B69" s="11" t="str">
        <f>'Teamleider KCC'!A1</f>
        <v>Teamleider KCC</v>
      </c>
      <c r="C69" s="5"/>
      <c r="D69" s="10" t="str">
        <f>'Teamleider KCC'!C20</f>
        <v>Score:</v>
      </c>
      <c r="E69" s="82"/>
      <c r="F69" s="19"/>
      <c r="G69" s="10" t="str">
        <f>'Teamleider KCC'!F20</f>
        <v>Score:</v>
      </c>
      <c r="H69" s="82"/>
      <c r="I69" s="19"/>
      <c r="J69" s="10" t="str">
        <f>'Teamleider KCC'!I20</f>
        <v>Score:</v>
      </c>
      <c r="K69" s="82"/>
    </row>
    <row r="70" spans="1:11" ht="45" customHeight="1" x14ac:dyDescent="0.2">
      <c r="A70" s="90"/>
      <c r="B70" s="11" t="str">
        <f>'Teamleider Bedrijfsbureau'!A1</f>
        <v>Teamleider Bedrijfsbureau</v>
      </c>
      <c r="C70" s="5"/>
      <c r="D70" s="10" t="str">
        <f>'Teamleider Bedrijfsbureau'!C20</f>
        <v>Score:</v>
      </c>
      <c r="E70" s="82"/>
      <c r="F70" s="19"/>
      <c r="G70" s="10" t="str">
        <f>'Teamleider Bedrijfsbureau'!F20</f>
        <v>Score:</v>
      </c>
      <c r="H70" s="82"/>
      <c r="I70" s="19"/>
      <c r="J70" s="10" t="str">
        <f>'Teamleider Bedrijfsbureau'!I20</f>
        <v>Score:</v>
      </c>
      <c r="K70" s="82"/>
    </row>
    <row r="71" spans="1:11" ht="45" customHeight="1" x14ac:dyDescent="0.2">
      <c r="A71" s="90"/>
      <c r="B71" s="11" t="str">
        <f>'Manager IT'!A1</f>
        <v>Manager IT</v>
      </c>
      <c r="C71" s="5"/>
      <c r="D71" s="10" t="str">
        <f>'Manager IT'!C20</f>
        <v>Score:</v>
      </c>
      <c r="E71" s="82"/>
      <c r="F71" s="19"/>
      <c r="G71" s="10" t="str">
        <f>'Manager IT'!F20</f>
        <v>Score:</v>
      </c>
      <c r="H71" s="82"/>
      <c r="I71" s="19"/>
      <c r="J71" s="10" t="str">
        <f>'Manager IT'!I20</f>
        <v>Score:</v>
      </c>
      <c r="K71" s="82"/>
    </row>
    <row r="72" spans="1:11" ht="45" customHeight="1" x14ac:dyDescent="0.2">
      <c r="A72" s="90"/>
      <c r="B72" s="11" t="str">
        <f>'Medewerker Bedrijfsbureau'!A1</f>
        <v>Medewerker Bedrijfsbureau</v>
      </c>
      <c r="C72" s="5"/>
      <c r="D72" s="10" t="str">
        <f>'Medewerker Bedrijfsbureau'!C20</f>
        <v>Score:</v>
      </c>
      <c r="E72" s="82"/>
      <c r="F72" s="19"/>
      <c r="G72" s="10" t="str">
        <f>'Medewerker Bedrijfsbureau'!F20</f>
        <v>Score:</v>
      </c>
      <c r="H72" s="82"/>
      <c r="I72" s="19"/>
      <c r="J72" s="10" t="str">
        <f>'Medewerker Bedrijfsbureau'!I20</f>
        <v>Score:</v>
      </c>
      <c r="K72" s="82"/>
    </row>
    <row r="73" spans="1:11" ht="45" customHeight="1" x14ac:dyDescent="0.2">
      <c r="A73" s="90"/>
      <c r="B73" s="11" t="str">
        <f>'Projectleider IT'!A1</f>
        <v>Projectleider IT</v>
      </c>
      <c r="C73" s="5"/>
      <c r="D73" s="10" t="str">
        <f>'Projectleider IT'!C20</f>
        <v>Score:</v>
      </c>
      <c r="E73" s="82"/>
      <c r="F73" s="19"/>
      <c r="G73" s="10" t="str">
        <f>'Projectleider IT'!F20</f>
        <v>Score:</v>
      </c>
      <c r="H73" s="82"/>
      <c r="I73" s="19"/>
      <c r="J73" s="10" t="str">
        <f>'Projectleider IT'!I20</f>
        <v>Score:</v>
      </c>
      <c r="K73" s="82"/>
    </row>
    <row r="74" spans="1:11" ht="23" customHeight="1" x14ac:dyDescent="0.2">
      <c r="A74" s="85" t="s">
        <v>21</v>
      </c>
      <c r="B74" s="85"/>
      <c r="C74" s="5"/>
      <c r="D74" s="41" t="s">
        <v>1</v>
      </c>
      <c r="E74" s="82"/>
      <c r="F74" s="19"/>
      <c r="G74" s="41" t="s">
        <v>1</v>
      </c>
      <c r="H74" s="82"/>
      <c r="I74" s="19"/>
      <c r="J74" s="41" t="s">
        <v>1</v>
      </c>
      <c r="K74" s="82"/>
    </row>
    <row r="75" spans="1:11" ht="23" customHeight="1" x14ac:dyDescent="0.2">
      <c r="A75" s="86"/>
      <c r="B75" s="86"/>
      <c r="C75" s="5"/>
      <c r="D75" s="42" t="str">
        <f>IF(D74="Uitmuntend","€ 10.000",IF(D74="Goed","€ 8.000",IF(D74="Voldoende","€ 0",IF(D74="Matig","-€ 40.000",IF(D74="Onvoldoende","KNOCK OUT"," ")))))</f>
        <v xml:space="preserve"> </v>
      </c>
      <c r="E75" s="83"/>
      <c r="F75" s="19"/>
      <c r="G75" s="42" t="str">
        <f>IF(G74="Uitmuntend","€ 10.000",IF(G74="Goed","€ 8.000",IF(G74="Voldoende","€ 0",IF(G74="Matig","-€ 40.000",IF(G74="Onvoldoende","KNOCK OUT"," ")))))</f>
        <v xml:space="preserve"> </v>
      </c>
      <c r="H75" s="83"/>
      <c r="I75" s="19"/>
      <c r="J75" s="42" t="str">
        <f>IF(J74="Uitmuntend","€ 10.000",IF(J74="Goed","€ 8.000",IF(J74="Voldoende","€ 0",IF(J74="Matig","-€ 40.000",IF(J74="Onvoldoende","KNOCK OUT"," ")))))</f>
        <v xml:space="preserve"> </v>
      </c>
      <c r="K75" s="83"/>
    </row>
    <row r="76" spans="1:11" ht="20" customHeight="1" x14ac:dyDescent="0.2">
      <c r="C76"/>
      <c r="F76" s="1"/>
      <c r="I76" s="1"/>
    </row>
    <row r="77" spans="1:11" ht="30" customHeight="1" x14ac:dyDescent="0.2">
      <c r="A77" s="84" t="s">
        <v>37</v>
      </c>
      <c r="B77" s="84"/>
      <c r="C77" s="5"/>
      <c r="D77" s="12" t="e">
        <f>D11+D19+D27+D35+D43+D51+D59+D67+D75</f>
        <v>#VALUE!</v>
      </c>
      <c r="E77" s="13"/>
      <c r="F77" s="30"/>
      <c r="G77" s="12" t="e">
        <f>G11+G19+G27+G35+G43+G51+G59+G67+G75</f>
        <v>#VALUE!</v>
      </c>
      <c r="H77" s="13"/>
      <c r="I77" s="30"/>
      <c r="J77" s="12" t="e">
        <f>J11+J19+J27+J35+J43+J51+J59+J67+J75</f>
        <v>#VALUE!</v>
      </c>
      <c r="K77" s="13"/>
    </row>
  </sheetData>
  <sheetProtection algorithmName="SHA-512" hashValue="gN64Iz6kVUajrcvCnn4B2YSVVJH3q49e2SMQ42coRUgfLvUyRVBISTykrfIguFPv5BpU06aeK40VVAgPZBDmlQ==" saltValue="CEEcjWKX9taT3hbzTmHVYQ==" spinCount="100000" sheet="1" objects="1" scenarios="1"/>
  <mergeCells count="61">
    <mergeCell ref="E60:E67"/>
    <mergeCell ref="H60:H67"/>
    <mergeCell ref="K60:K67"/>
    <mergeCell ref="A66:B66"/>
    <mergeCell ref="A67:B67"/>
    <mergeCell ref="J1:K2"/>
    <mergeCell ref="A2:B2"/>
    <mergeCell ref="A3:B3"/>
    <mergeCell ref="E68:E75"/>
    <mergeCell ref="H68:H75"/>
    <mergeCell ref="K68:K75"/>
    <mergeCell ref="A74:B74"/>
    <mergeCell ref="A75:B75"/>
    <mergeCell ref="A68:A73"/>
    <mergeCell ref="E52:E59"/>
    <mergeCell ref="H52:H59"/>
    <mergeCell ref="K52:K59"/>
    <mergeCell ref="A58:B58"/>
    <mergeCell ref="A59:B59"/>
    <mergeCell ref="A52:A57"/>
    <mergeCell ref="E44:E51"/>
    <mergeCell ref="H44:H51"/>
    <mergeCell ref="K44:K51"/>
    <mergeCell ref="A50:B50"/>
    <mergeCell ref="A51:B51"/>
    <mergeCell ref="E36:E43"/>
    <mergeCell ref="H36:H43"/>
    <mergeCell ref="K36:K43"/>
    <mergeCell ref="A42:B42"/>
    <mergeCell ref="A43:B43"/>
    <mergeCell ref="E28:E35"/>
    <mergeCell ref="H28:H35"/>
    <mergeCell ref="K28:K35"/>
    <mergeCell ref="A1:B1"/>
    <mergeCell ref="A27:B27"/>
    <mergeCell ref="A10:B10"/>
    <mergeCell ref="A11:B11"/>
    <mergeCell ref="A18:B18"/>
    <mergeCell ref="A19:B19"/>
    <mergeCell ref="A26:B26"/>
    <mergeCell ref="E4:E11"/>
    <mergeCell ref="H4:H11"/>
    <mergeCell ref="K4:K11"/>
    <mergeCell ref="E12:E19"/>
    <mergeCell ref="D1:E2"/>
    <mergeCell ref="G1:H2"/>
    <mergeCell ref="A77:B77"/>
    <mergeCell ref="A34:B34"/>
    <mergeCell ref="A35:B35"/>
    <mergeCell ref="A4:A9"/>
    <mergeCell ref="A12:A17"/>
    <mergeCell ref="A20:A25"/>
    <mergeCell ref="A28:A33"/>
    <mergeCell ref="A36:A41"/>
    <mergeCell ref="A44:A49"/>
    <mergeCell ref="A60:A65"/>
    <mergeCell ref="E20:E27"/>
    <mergeCell ref="H12:H19"/>
    <mergeCell ref="H20:H27"/>
    <mergeCell ref="K12:K19"/>
    <mergeCell ref="K20:K27"/>
  </mergeCells>
  <dataValidations count="1">
    <dataValidation type="list" errorStyle="warning" allowBlank="1" showErrorMessage="1" sqref="G18 G26 G10 G34 D18 D26 D10 D34 J18 J26 J10 J34 G50 G42 G58 D50 D42 D58 J50 J42 J58 G74 D74 J74 G66 D66 J66" xr:uid="{00000000-0002-0000-0400-000000000000}">
      <formula1>SCORE</formula1>
    </dataValidation>
  </dataValidations>
  <pageMargins left="0.7" right="0.7" top="0.75" bottom="0.75" header="0.3" footer="0.3"/>
  <pageSetup paperSize="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3964b3e97eed59d4853bd82781d2fd6c">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949da5f1733bfa4c68f9f548d1c0cfe"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BD6306-D129-473D-A67F-C2D34044C2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723BE-5866-4370-97DF-89AA93C5B658}">
  <ds:schemaRefs>
    <ds:schemaRef ds:uri="http://purl.org/dc/terms/"/>
    <ds:schemaRef ds:uri="http://purl.org/dc/dcmitype/"/>
    <ds:schemaRef ds:uri="http://schemas.microsoft.com/office/2006/documentManagement/types"/>
    <ds:schemaRef ds:uri="http://www.w3.org/XML/1998/namespace"/>
    <ds:schemaRef ds:uri="04d4ff2e-cf62-40b0-a5cf-f8c6524922a9"/>
    <ds:schemaRef ds:uri="http://schemas.microsoft.com/office/infopath/2007/PartnerControls"/>
    <ds:schemaRef ds:uri="http://purl.org/dc/elements/1.1/"/>
    <ds:schemaRef ds:uri="http://schemas.openxmlformats.org/package/2006/metadata/core-properties"/>
    <ds:schemaRef ds:uri="cdfd6af9-2027-427e-aee7-f2f3dc2ea940"/>
    <ds:schemaRef ds:uri="http://schemas.microsoft.com/office/2006/metadata/properties"/>
  </ds:schemaRefs>
</ds:datastoreItem>
</file>

<file path=customXml/itemProps3.xml><?xml version="1.0" encoding="utf-8"?>
<ds:datastoreItem xmlns:ds="http://schemas.openxmlformats.org/officeDocument/2006/customXml" ds:itemID="{E044B859-6F4A-46D4-9F6D-CF236FDE1B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8</vt:i4>
      </vt:variant>
      <vt:variant>
        <vt:lpstr>Benoemde bereiken</vt:lpstr>
      </vt:variant>
      <vt:variant>
        <vt:i4>1</vt:i4>
      </vt:variant>
    </vt:vector>
  </HeadingPairs>
  <TitlesOfParts>
    <vt:vector size="9" baseType="lpstr">
      <vt:lpstr>Beoordelen Open vragen</vt:lpstr>
      <vt:lpstr>Directielid Bedrijfsvoering</vt:lpstr>
      <vt:lpstr>Teamleider KCC</vt:lpstr>
      <vt:lpstr>Teamleider Bedrijfsbureau</vt:lpstr>
      <vt:lpstr>Manager IT</vt:lpstr>
      <vt:lpstr>Medewerker Bedrijfsbureau</vt:lpstr>
      <vt:lpstr>Projectleider IT</vt:lpstr>
      <vt:lpstr>Consensus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inkoopadviesbureau BiC</dc:description>
  <cp:lastModifiedBy/>
  <dcterms:created xsi:type="dcterms:W3CDTF">2006-09-16T00:00:00Z</dcterms:created>
  <dcterms:modified xsi:type="dcterms:W3CDTF">2025-02-18T13:17:02Z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0x010100BE6040D1F6A6494DB15746078819D89F</vt:lpwstr>
  </property>
  <property fmtid="{D5CDD505-2E9C-101B-9397-08002B2CF9AE}" pid="3" name="MediaServiceImageTags">
    <vt:lpwstr/>
  </property>
</Properties>
</file>