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9.94.11\CompendaData\CRMAlphaAdviesBureauDB\Archief\00044500\"/>
    </mc:Choice>
  </mc:AlternateContent>
  <xr:revisionPtr revIDLastSave="0" documentId="13_ncr:1_{713678C8-FA38-4A8C-ABDF-BDD8636E60B6}" xr6:coauthVersionLast="47" xr6:coauthVersionMax="47" xr10:uidLastSave="{00000000-0000-0000-0000-000000000000}"/>
  <bookViews>
    <workbookView xWindow="28680" yWindow="-120" windowWidth="29040" windowHeight="15720" tabRatio="844" activeTab="4" xr2:uid="{00000000-000D-0000-FFFF-FFFF00000000}"/>
  </bookViews>
  <sheets>
    <sheet name="Basisgegevens" sheetId="1" r:id="rId1"/>
    <sheet name="Totaalblad " sheetId="14" r:id="rId2"/>
    <sheet name="1. Prijzen beheer" sheetId="8" r:id="rId3"/>
    <sheet name="2. Prijzen additionele diensten" sheetId="11" r:id="rId4"/>
    <sheet name="3. Prijzen Wifi" sheetId="13" r:id="rId5"/>
    <sheet name="4, Prijzen Chromebooks" sheetId="15" r:id="rId6"/>
    <sheet name="5. Prijzen Windows" sheetId="18" r:id="rId7"/>
    <sheet name="6. Prijzen Apple" sheetId="19" r:id="rId8"/>
    <sheet name="7. Prijzen accessoires" sheetId="20" r:id="rId9"/>
    <sheet name="8. Prijzen reparatie" sheetId="21" r:id="rId10"/>
  </sheets>
  <definedNames>
    <definedName name="_xlnm.Print_Area" localSheetId="0">Basisgegevens!$A$1:$B$21</definedName>
    <definedName name="Print_Area" localSheetId="5">'4, Prijzen Chromebooks'!#REF!</definedName>
    <definedName name="Print_Area" localSheetId="6">'5. Prijzen Windows'!#REF!</definedName>
    <definedName name="Print_Area" localSheetId="7">'6. Prijzen Apple'!#REF!</definedName>
    <definedName name="Print_Area" localSheetId="8">'7. Prijzen accessoires'!#REF!</definedName>
    <definedName name="Print_Area" localSheetId="9">'8. Prijzen reparatie'!#REF!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13" l="1"/>
  <c r="J12" i="11"/>
  <c r="D6" i="21"/>
  <c r="D4" i="21"/>
  <c r="D3" i="21"/>
  <c r="B7" i="20"/>
  <c r="C9" i="14" s="1"/>
  <c r="B34" i="19"/>
  <c r="B20" i="19"/>
  <c r="B21" i="19" s="1"/>
  <c r="B10" i="19"/>
  <c r="B11" i="19" s="1"/>
  <c r="B35" i="18"/>
  <c r="B22" i="18"/>
  <c r="B10" i="18"/>
  <c r="C25" i="15"/>
  <c r="C12" i="15"/>
  <c r="C26" i="15" s="1"/>
  <c r="C6" i="14" s="1"/>
  <c r="J11" i="11"/>
  <c r="J13" i="11"/>
  <c r="J14" i="11"/>
  <c r="J10" i="11"/>
  <c r="B37" i="18" l="1"/>
  <c r="C7" i="14" s="1"/>
  <c r="D7" i="21"/>
  <c r="C10" i="14" s="1"/>
  <c r="B36" i="19"/>
  <c r="C8" i="14" s="1"/>
  <c r="J15" i="11"/>
  <c r="C4" i="14" s="1"/>
  <c r="E14" i="8" l="1"/>
  <c r="E15" i="8"/>
  <c r="E16" i="8"/>
  <c r="E15" i="13"/>
  <c r="E16" i="13"/>
  <c r="E14" i="13"/>
  <c r="E23" i="13" l="1"/>
  <c r="E24" i="13" s="1"/>
  <c r="C29" i="13" s="1"/>
  <c r="E17" i="13"/>
  <c r="C28" i="13" s="1"/>
  <c r="E17" i="8" l="1"/>
  <c r="C33" i="8" s="1"/>
  <c r="D28" i="8" l="1"/>
  <c r="C28" i="8"/>
  <c r="F27" i="8"/>
  <c r="E27" i="8"/>
  <c r="G27" i="8" l="1"/>
  <c r="F28" i="8"/>
  <c r="E28" i="8"/>
  <c r="G28" i="8" l="1"/>
  <c r="C30" i="13"/>
  <c r="C5" i="14" s="1"/>
  <c r="G30" i="8" l="1"/>
  <c r="C34" i="8" s="1"/>
  <c r="C35" i="8" s="1"/>
  <c r="C3" i="14" s="1"/>
  <c r="C11" i="14" s="1"/>
</calcChain>
</file>

<file path=xl/sharedStrings.xml><?xml version="1.0" encoding="utf-8"?>
<sst xmlns="http://schemas.openxmlformats.org/spreadsheetml/2006/main" count="289" uniqueCount="189">
  <si>
    <t>E-mail adres contactpersoon offerte</t>
  </si>
  <si>
    <t>Mobiel nummer contactpersoon offerte</t>
  </si>
  <si>
    <t>PC + woonplaats kantoor</t>
  </si>
  <si>
    <t>Postadres kantoor</t>
  </si>
  <si>
    <t>Telefoonnummer kantoor</t>
  </si>
  <si>
    <t>Contactpersoon offerte</t>
  </si>
  <si>
    <t>Functie</t>
  </si>
  <si>
    <t>Kvk-nummer</t>
  </si>
  <si>
    <t>Vestigingsplaats opdrachtgever</t>
  </si>
  <si>
    <t>Naam opdrachtgever</t>
  </si>
  <si>
    <t>Volledige naam leverancier (Handelsnaam Kvk)</t>
  </si>
  <si>
    <t>Vestigingsplaats leverancier (Kvk)</t>
  </si>
  <si>
    <t>Tekenbevoegde m.b.t. contract</t>
  </si>
  <si>
    <t>Uurtarief</t>
  </si>
  <si>
    <t>Projectleiding bij grootschalige ICT projecten</t>
  </si>
  <si>
    <t xml:space="preserve"> </t>
  </si>
  <si>
    <t>1.</t>
  </si>
  <si>
    <t>2.</t>
  </si>
  <si>
    <t>Onderdeel</t>
  </si>
  <si>
    <t>3.</t>
  </si>
  <si>
    <t>Uurtarieven</t>
  </si>
  <si>
    <t>Werkzaamheden</t>
  </si>
  <si>
    <t>Functieprofiel basis</t>
  </si>
  <si>
    <t>Functieprofiel specialist</t>
  </si>
  <si>
    <t>• Gedegen kennis van de install base van opdrachtgever
• Het kunnen troubleshooten van ICT problematiek van opdrachtgever 
• Kennis op  specialistisch niveau  van het gebruik van ICT in het onderwijs
• Kennis op specialistisch niveau van het gebruik van Audio Visuele middelen in het onderwijs
• Kennis op specialistisch niveau van het gebruik van software t.b.v. bedrijfsvoering in het onderwijs  
• Ervaring met projectmatig werken</t>
  </si>
  <si>
    <t>• Gedegen kennis van de install base van opdrachtgever
• Gedegen kennis van projectmanagement
• Kennis op  specialistisch niveau  van het gebruik van ICT in het onderwijs
• Actuele kennis van de ICT ontwikkelingen in het onderwijs</t>
  </si>
  <si>
    <t xml:space="preserve">Eenmalige projectkosten </t>
  </si>
  <si>
    <t>Inschrijfprijs</t>
  </si>
  <si>
    <t>Aantal</t>
  </si>
  <si>
    <t>Totaal jaarkosten</t>
  </si>
  <si>
    <t>Totaal eenmalige projectkosten</t>
  </si>
  <si>
    <t xml:space="preserve">Basisgegevens </t>
  </si>
  <si>
    <t>Gegevens aanbestedende dienst</t>
  </si>
  <si>
    <t>Gegevens inschrijver</t>
  </si>
  <si>
    <t>Gegevens contactpersoon</t>
  </si>
  <si>
    <t>Miniaal HBO ICT aangevuld met kennis van aantoonbare ervaring in het beheren van complexe ICT onderwijsomgevingen. Bekend met projectmanagement.</t>
  </si>
  <si>
    <t>HBO(+) aangevuld met aantoonbare ervaring in projectleiding van grootschalige ICT projecten</t>
  </si>
  <si>
    <t>Migratiekosten per school</t>
  </si>
  <si>
    <t xml:space="preserve">School </t>
  </si>
  <si>
    <t xml:space="preserve">Aantal medewerkers </t>
  </si>
  <si>
    <t xml:space="preserve">Aantal leerlingen </t>
  </si>
  <si>
    <t xml:space="preserve">Jaarlijkse kosten beheer </t>
  </si>
  <si>
    <t xml:space="preserve">Prijs per school </t>
  </si>
  <si>
    <t>Totaal prijs per school</t>
  </si>
  <si>
    <t>Kosten medewerker</t>
  </si>
  <si>
    <t xml:space="preserve">Kosten leerling </t>
  </si>
  <si>
    <t xml:space="preserve">Totaal </t>
  </si>
  <si>
    <t xml:space="preserve">Omschrijving </t>
  </si>
  <si>
    <t>Model</t>
  </si>
  <si>
    <t xml:space="preserve">De mogelijkheid om een leerkrachten model en leerlingen model te leveren </t>
  </si>
  <si>
    <t>Licentie</t>
  </si>
  <si>
    <t>Merk</t>
  </si>
  <si>
    <t xml:space="preserve">Stroom </t>
  </si>
  <si>
    <t>Kabel voor stroomvoorziening is mee geleverd</t>
  </si>
  <si>
    <t>Klein model (mogelijkheid om aan de wand/scherm te bevestigen)</t>
  </si>
  <si>
    <t>Materiaal</t>
  </si>
  <si>
    <t>Metaal of soortgelijk</t>
  </si>
  <si>
    <t>Formaat</t>
  </si>
  <si>
    <t>Keuze uit 22, 23 of 24'' inch</t>
  </si>
  <si>
    <t>Scherm</t>
  </si>
  <si>
    <t>Full HD en Anti reflectielaag</t>
  </si>
  <si>
    <t>Kijkhoek</t>
  </si>
  <si>
    <t>Verstelbaarheid</t>
  </si>
  <si>
    <t>In hoogte verstelbaar</t>
  </si>
  <si>
    <t xml:space="preserve">Model </t>
  </si>
  <si>
    <t xml:space="preserve">Opslag </t>
  </si>
  <si>
    <t>Kleuren</t>
  </si>
  <si>
    <t>Alle beschikbare kleuren</t>
  </si>
  <si>
    <t>Omvang/grote</t>
  </si>
  <si>
    <t>Leverbaar in verschillende oplaadkasten: minimaal 10 en 20 iPads.</t>
  </si>
  <si>
    <t>Afsluitbaar</t>
  </si>
  <si>
    <t>De oplaadkast is afsluitbaar met een slot.</t>
  </si>
  <si>
    <t>Inclusief hoes</t>
  </si>
  <si>
    <t>De iPads passen inclusief hoes in de oplaadkast.</t>
  </si>
  <si>
    <t>Oplaadkast is voorzien van een 220V stopcontact (geaard en gezekerd).</t>
  </si>
  <si>
    <t>Aansluitingen</t>
  </si>
  <si>
    <t>Lightning aansluiting. Er dient een mogelijkheid te zijn om een verwisselbare aansluitkoppelstuk op de aansluiting te plaatsen, minimaal USB C.</t>
  </si>
  <si>
    <t>Kabels</t>
  </si>
  <si>
    <t>De kabels zijn volledig weggewerkt in de oplaadkast.</t>
  </si>
  <si>
    <t xml:space="preserve">De accessoires kunnen besteld worden in de webshop van de leverancier, met de opgegeven opslagpercentage. </t>
  </si>
  <si>
    <t>Geschikt voor</t>
  </si>
  <si>
    <t>Ruggedized (is geschikt voor kinderen); kwalitatief stevig toetsenbord</t>
  </si>
  <si>
    <t>Google-licentie meegeleverd</t>
  </si>
  <si>
    <t>Batterij</t>
  </si>
  <si>
    <t>Minimaal 12 uur batterijlading</t>
  </si>
  <si>
    <t xml:space="preserve">Leverbaar in 2 verschillende oplaadkasten: 24 en 32 Chromebooks </t>
  </si>
  <si>
    <t xml:space="preserve">Materiaal </t>
  </si>
  <si>
    <t>Metaal. De oplaadkar is stoot- en krasbestendig</t>
  </si>
  <si>
    <t>De oplaadkar is afsluitbaar met een slot</t>
  </si>
  <si>
    <t>De oplaadkar is voorzien van een 220V stopcontact (geaard en gezekerd)</t>
  </si>
  <si>
    <t xml:space="preserve">Prijzenblad Wifi </t>
  </si>
  <si>
    <t>Prijzenblad beheer</t>
  </si>
  <si>
    <t xml:space="preserve">Totaalblad prijzen </t>
  </si>
  <si>
    <t xml:space="preserve">Inschrijfprijs </t>
  </si>
  <si>
    <t xml:space="preserve">Totaal inschrijfprijs </t>
  </si>
  <si>
    <t>Prijs per school</t>
  </si>
  <si>
    <t>Totaal prijs</t>
  </si>
  <si>
    <t>(u mag hier zelf een kostenpost invullen indien van toepassing)</t>
  </si>
  <si>
    <t>Totaal beheerkosten</t>
  </si>
  <si>
    <t>Inventarisatie/plan van aanpak per school</t>
  </si>
  <si>
    <t>Totaalprijs</t>
  </si>
  <si>
    <t xml:space="preserve">Totaalprijs </t>
  </si>
  <si>
    <t>Prijs per medewerker, per jaar</t>
  </si>
  <si>
    <t>Prijs per leerling, per jaar</t>
  </si>
  <si>
    <t>4.</t>
  </si>
  <si>
    <t>4.1</t>
  </si>
  <si>
    <t>4.2</t>
  </si>
  <si>
    <t>5.</t>
  </si>
  <si>
    <t>6.</t>
  </si>
  <si>
    <t>7.</t>
  </si>
  <si>
    <t>Stichting Comprix</t>
  </si>
  <si>
    <t>Wolvega</t>
  </si>
  <si>
    <t>01116729</t>
  </si>
  <si>
    <t>Prijzen beheer</t>
  </si>
  <si>
    <t>Prijzen Chromebooks</t>
  </si>
  <si>
    <t>Prijzen Windows</t>
  </si>
  <si>
    <t>Prijzen Apple</t>
  </si>
  <si>
    <t>Prijzen Accessoires</t>
  </si>
  <si>
    <t>Reparatietarieven</t>
  </si>
  <si>
    <t>Voorrijkosten</t>
  </si>
  <si>
    <t>Technisch specialist</t>
  </si>
  <si>
    <t>Projectleider</t>
  </si>
  <si>
    <t>• Dagelijks controleren beschikbaarheid van de gehele onderwijsomgeving 
• Maandelijks de install base voorzien van updates 
• Toepassen van kritische updates
• Herstellen en adequaat aanpassen geconstateerde problemen
• Advisering gevraagd en ongevraagd bij het verder professionaliseren 
• Actief monitoren van de (ICT)ontwikkelingen in het onderwijs en opdrachtgever adviseren bij gewenste/noodzakelijke aanpassingen 
• Maandelijkse rapportage opstellen en duiden
• Tweewekelijks op locatie</t>
  </si>
  <si>
    <t>Site Survey</t>
  </si>
  <si>
    <t>Site survey</t>
  </si>
  <si>
    <t>Totaal</t>
  </si>
  <si>
    <t>Fictief aantal</t>
  </si>
  <si>
    <t>Totale inschrijfprijs</t>
  </si>
  <si>
    <t>Prijzenblad additionele diensten</t>
  </si>
  <si>
    <t>Prijzen additionele diensten</t>
  </si>
  <si>
    <t>Prijzen Wifi</t>
  </si>
  <si>
    <t xml:space="preserve">Chromebooks </t>
  </si>
  <si>
    <t>Technische Specificatie</t>
  </si>
  <si>
    <t>A merk (zie het Programma van Eisen)</t>
  </si>
  <si>
    <t>Opslagpercentage</t>
  </si>
  <si>
    <t>Oplaadkarren Chromebooks</t>
  </si>
  <si>
    <t>Er dient een mogelijkheid te zijn om een verwisselbare aansluitkoppelstuk op de aansluiting te plaatsen, minimaal USB C</t>
  </si>
  <si>
    <t>De kabels zijn volledig weggewerkt in de oplaadkar</t>
  </si>
  <si>
    <t>Prijzen Oplaadkast</t>
  </si>
  <si>
    <t>Opslagpercentage oplaadkar</t>
  </si>
  <si>
    <t>Totale inschrijfprijs Chromebooks</t>
  </si>
  <si>
    <t>Fictieve uitgaven</t>
  </si>
  <si>
    <t>Technische specificaties</t>
  </si>
  <si>
    <t>Laptops</t>
  </si>
  <si>
    <t>Windows 10 PRO (mogelijkheid tot Windows 11 PRO)</t>
  </si>
  <si>
    <t>Prijzen Laptop</t>
  </si>
  <si>
    <t>Desktops</t>
  </si>
  <si>
    <t>Prijzen Desktop</t>
  </si>
  <si>
    <t>Monitoren Desktop</t>
  </si>
  <si>
    <t>2 HDMI-aansluitingen en/of 2 displaypoort</t>
  </si>
  <si>
    <t>178 graden</t>
  </si>
  <si>
    <t>Prijzen Monitor</t>
  </si>
  <si>
    <t>Totale inschrijfprijs Windows</t>
  </si>
  <si>
    <t>Apple</t>
  </si>
  <si>
    <t>iPads</t>
  </si>
  <si>
    <t xml:space="preserve">Leverancier kan de meest actuele iPad leveren. De opdrachtgever maakt bij de aanschaf een keuze voor het model binnen deze overeenkomst. </t>
  </si>
  <si>
    <t>Minimaal 128 Gb</t>
  </si>
  <si>
    <t xml:space="preserve">Prijzen iPads </t>
  </si>
  <si>
    <t>Let op: kortingspercentage</t>
  </si>
  <si>
    <t>Kortingsbedag</t>
  </si>
  <si>
    <t>Macbooks</t>
  </si>
  <si>
    <t xml:space="preserve">Leverancier kan de meest actuele Macbooks leveren. De opdrachtgever maakt bij de aanschaf een keuze voor het model binnen deze overeenkomst. </t>
  </si>
  <si>
    <t>Kortingsbedrag</t>
  </si>
  <si>
    <t>Oplaadkasten iPads</t>
  </si>
  <si>
    <t>Totaale inschrijfprijs Apple</t>
  </si>
  <si>
    <t>Prijzen Macbooks</t>
  </si>
  <si>
    <t>Accessoires</t>
  </si>
  <si>
    <t>De opdrachtgever heeft de mogelijkheid om accessoires voor de alle Devices bij te bestellen tegen een vast opslagpercentage. Onder accessoires wordt verstaan maar niet beperkt tot: toetsenborden, muizen, beschermhoesen, dockingstations etc.</t>
  </si>
  <si>
    <t>Prijzen accessoires</t>
  </si>
  <si>
    <t>Totale inschrijfprijs accesoires</t>
  </si>
  <si>
    <t>Fictieve aantallen / eenheden</t>
  </si>
  <si>
    <t>Uurtarief reparatiewerkzaamheden</t>
  </si>
  <si>
    <t xml:space="preserve">Onderzoekskosten </t>
  </si>
  <si>
    <t>Fictieve inkoopwaarde</t>
  </si>
  <si>
    <t xml:space="preserve">Opslagpercentage onderdelen </t>
  </si>
  <si>
    <t>Totale inschrijfprijs Reparatietarieven</t>
  </si>
  <si>
    <t>Prijzen reparatietarieven</t>
  </si>
  <si>
    <t>Uurtarief / Tarief</t>
  </si>
  <si>
    <t>Pick up and return</t>
  </si>
  <si>
    <t>Prijs voor een optioneel 2e jaar pick up and return obv geschat aantal devices binnen Comprix (1 jaar is opgenomen in Pve)
Tarief op te geven is jaarprijs per device</t>
  </si>
  <si>
    <t>8.</t>
  </si>
  <si>
    <t>Eenmalige projectkosten (OPTIONEEL)</t>
  </si>
  <si>
    <t>Aantal locaties</t>
  </si>
  <si>
    <t>Prijs per locatie</t>
  </si>
  <si>
    <t>Jaarlijkse kosten Wifi beheer</t>
  </si>
  <si>
    <t>Totaal kosten beheer per jaar</t>
  </si>
  <si>
    <t xml:space="preserve">Jaarlijkse kosten Wifi beheer </t>
  </si>
  <si>
    <t>Totale kosten voor Wifi beheer voor contractperiode 4 jaren (zonder optiejaren)</t>
  </si>
  <si>
    <t>Totale kosten wifi beheer voor max. contractperiode van 4 jaren (zonder optiejaren)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</si>
</sst>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0#########"/>
    <numFmt numFmtId="165" formatCode="&quot;€&quot;\ #,##0.00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0"/>
      <name val="Aptos"/>
      <family val="2"/>
    </font>
    <font>
      <sz val="11"/>
      <color theme="1"/>
      <name val="Aptos"/>
      <family val="2"/>
    </font>
    <font>
      <b/>
      <sz val="14"/>
      <color theme="0"/>
      <name val="Aptos"/>
      <family val="2"/>
    </font>
    <font>
      <b/>
      <sz val="11"/>
      <color theme="0"/>
      <name val="Aptos"/>
      <family val="2"/>
    </font>
    <font>
      <b/>
      <sz val="16"/>
      <color theme="0"/>
      <name val="Aptos"/>
      <family val="2"/>
    </font>
    <font>
      <b/>
      <sz val="20"/>
      <color theme="0"/>
      <name val="Aptos"/>
      <family val="2"/>
    </font>
    <font>
      <sz val="14"/>
      <color theme="1"/>
      <name val="Aptos"/>
      <family val="2"/>
    </font>
    <font>
      <sz val="11"/>
      <color theme="0"/>
      <name val="Aptos"/>
      <family val="2"/>
    </font>
    <font>
      <sz val="14"/>
      <color theme="0"/>
      <name val="Aptos"/>
      <family val="2"/>
    </font>
    <font>
      <sz val="11"/>
      <name val="Aptos"/>
      <family val="2"/>
    </font>
    <font>
      <b/>
      <sz val="11"/>
      <name val="Aptos"/>
      <family val="2"/>
    </font>
    <font>
      <b/>
      <sz val="14"/>
      <name val="Aptos"/>
      <family val="2"/>
    </font>
    <font>
      <b/>
      <sz val="11"/>
      <color theme="1"/>
      <name val="Aptos"/>
      <family val="2"/>
    </font>
    <font>
      <sz val="14"/>
      <name val="Aptos"/>
      <family val="2"/>
    </font>
    <font>
      <b/>
      <sz val="10"/>
      <name val="Aptos"/>
      <family val="2"/>
    </font>
    <font>
      <b/>
      <sz val="11"/>
      <color rgb="FFFF0000"/>
      <name val="Aptos"/>
      <family val="2"/>
    </font>
    <font>
      <b/>
      <sz val="12"/>
      <color theme="0"/>
      <name val="Aptos"/>
      <family val="2"/>
    </font>
    <font>
      <sz val="12"/>
      <color theme="1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  <fill>
      <patternFill patternType="darkUp">
        <bgColor theme="0"/>
      </patternFill>
    </fill>
  </fills>
  <borders count="22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271">
    <xf numFmtId="0" fontId="0" fillId="0" borderId="0" xfId="0"/>
    <xf numFmtId="0" fontId="11" fillId="2" borderId="0" xfId="0" applyFont="1" applyFill="1"/>
    <xf numFmtId="0" fontId="11" fillId="0" borderId="0" xfId="0" applyFont="1"/>
    <xf numFmtId="0" fontId="12" fillId="3" borderId="18" xfId="0" applyFont="1" applyFill="1" applyBorder="1"/>
    <xf numFmtId="0" fontId="11" fillId="4" borderId="5" xfId="0" applyFont="1" applyFill="1" applyBorder="1" applyAlignment="1" applyProtection="1">
      <alignment horizontal="left"/>
      <protection locked="0"/>
    </xf>
    <xf numFmtId="0" fontId="11" fillId="4" borderId="3" xfId="0" applyFont="1" applyFill="1" applyBorder="1" applyAlignment="1" applyProtection="1">
      <alignment horizontal="left"/>
      <protection locked="0"/>
    </xf>
    <xf numFmtId="164" fontId="11" fillId="4" borderId="3" xfId="0" applyNumberFormat="1" applyFont="1" applyFill="1" applyBorder="1" applyAlignment="1" applyProtection="1">
      <alignment horizontal="left"/>
      <protection locked="0"/>
    </xf>
    <xf numFmtId="0" fontId="11" fillId="4" borderId="1" xfId="0" applyFont="1" applyFill="1" applyBorder="1" applyAlignment="1" applyProtection="1">
      <alignment horizontal="left"/>
      <protection locked="0"/>
    </xf>
    <xf numFmtId="0" fontId="12" fillId="3" borderId="7" xfId="0" applyFont="1" applyFill="1" applyBorder="1"/>
    <xf numFmtId="0" fontId="10" fillId="2" borderId="0" xfId="0" applyFont="1" applyFill="1" applyAlignment="1">
      <alignment horizontal="center"/>
    </xf>
    <xf numFmtId="0" fontId="12" fillId="3" borderId="11" xfId="0" applyFont="1" applyFill="1" applyBorder="1"/>
    <xf numFmtId="0" fontId="12" fillId="3" borderId="12" xfId="0" applyFont="1" applyFill="1" applyBorder="1"/>
    <xf numFmtId="0" fontId="11" fillId="3" borderId="12" xfId="0" applyFont="1" applyFill="1" applyBorder="1"/>
    <xf numFmtId="0" fontId="11" fillId="3" borderId="10" xfId="0" applyFont="1" applyFill="1" applyBorder="1"/>
    <xf numFmtId="0" fontId="10" fillId="2" borderId="0" xfId="0" applyFont="1" applyFill="1"/>
    <xf numFmtId="0" fontId="12" fillId="3" borderId="13" xfId="0" applyFont="1" applyFill="1" applyBorder="1"/>
    <xf numFmtId="0" fontId="12" fillId="3" borderId="14" xfId="0" applyFont="1" applyFill="1" applyBorder="1"/>
    <xf numFmtId="0" fontId="12" fillId="3" borderId="15" xfId="0" applyFont="1" applyFill="1" applyBorder="1"/>
    <xf numFmtId="0" fontId="23" fillId="2" borderId="17" xfId="0" applyFont="1" applyFill="1" applyBorder="1" applyAlignment="1">
      <alignment horizontal="left"/>
    </xf>
    <xf numFmtId="0" fontId="23" fillId="2" borderId="13" xfId="0" applyFont="1" applyFill="1" applyBorder="1" applyAlignment="1">
      <alignment horizontal="center"/>
    </xf>
    <xf numFmtId="44" fontId="21" fillId="2" borderId="9" xfId="0" applyNumberFormat="1" applyFont="1" applyFill="1" applyBorder="1" applyAlignment="1">
      <alignment horizontal="center"/>
    </xf>
    <xf numFmtId="0" fontId="24" fillId="2" borderId="0" xfId="0" applyFont="1" applyFill="1" applyAlignment="1">
      <alignment horizontal="center"/>
    </xf>
    <xf numFmtId="0" fontId="23" fillId="2" borderId="9" xfId="0" applyFont="1" applyFill="1" applyBorder="1" applyAlignment="1">
      <alignment horizontal="left"/>
    </xf>
    <xf numFmtId="0" fontId="23" fillId="2" borderId="16" xfId="0" applyFont="1" applyFill="1" applyBorder="1" applyAlignment="1">
      <alignment horizontal="left"/>
    </xf>
    <xf numFmtId="0" fontId="20" fillId="3" borderId="8" xfId="0" applyFont="1" applyFill="1" applyBorder="1" applyAlignment="1">
      <alignment horizontal="center"/>
    </xf>
    <xf numFmtId="44" fontId="12" fillId="3" borderId="7" xfId="0" applyNumberFormat="1" applyFont="1" applyFill="1" applyBorder="1" applyAlignment="1">
      <alignment horizontal="center"/>
    </xf>
    <xf numFmtId="0" fontId="12" fillId="3" borderId="8" xfId="0" applyFont="1" applyFill="1" applyBorder="1"/>
    <xf numFmtId="0" fontId="12" fillId="2" borderId="0" xfId="0" applyFont="1" applyFill="1"/>
    <xf numFmtId="0" fontId="12" fillId="3" borderId="14" xfId="0" applyFont="1" applyFill="1" applyBorder="1" applyAlignment="1">
      <alignment horizontal="center"/>
    </xf>
    <xf numFmtId="4" fontId="12" fillId="3" borderId="14" xfId="0" applyNumberFormat="1" applyFont="1" applyFill="1" applyBorder="1" applyAlignment="1">
      <alignment horizontal="center"/>
    </xf>
    <xf numFmtId="4" fontId="12" fillId="3" borderId="15" xfId="0" applyNumberFormat="1" applyFont="1" applyFill="1" applyBorder="1" applyAlignment="1">
      <alignment horizontal="center"/>
    </xf>
    <xf numFmtId="0" fontId="11" fillId="2" borderId="9" xfId="0" applyFont="1" applyFill="1" applyBorder="1"/>
    <xf numFmtId="0" fontId="11" fillId="0" borderId="9" xfId="0" applyFont="1" applyBorder="1" applyAlignment="1">
      <alignment vertical="center"/>
    </xf>
    <xf numFmtId="0" fontId="11" fillId="2" borderId="9" xfId="0" applyFont="1" applyFill="1" applyBorder="1" applyAlignment="1">
      <alignment horizontal="center"/>
    </xf>
    <xf numFmtId="165" fontId="11" fillId="2" borderId="9" xfId="0" applyNumberFormat="1" applyFont="1" applyFill="1" applyBorder="1" applyAlignment="1">
      <alignment horizontal="center"/>
    </xf>
    <xf numFmtId="0" fontId="17" fillId="3" borderId="0" xfId="0" applyFont="1" applyFill="1"/>
    <xf numFmtId="0" fontId="12" fillId="3" borderId="0" xfId="0" applyFont="1" applyFill="1" applyAlignment="1">
      <alignment horizontal="right" vertical="center"/>
    </xf>
    <xf numFmtId="0" fontId="12" fillId="3" borderId="0" xfId="0" applyFont="1" applyFill="1" applyAlignment="1">
      <alignment horizontal="center"/>
    </xf>
    <xf numFmtId="165" fontId="12" fillId="3" borderId="0" xfId="2" applyNumberFormat="1" applyFont="1" applyFill="1" applyBorder="1" applyAlignment="1">
      <alignment horizontal="center"/>
    </xf>
    <xf numFmtId="165" fontId="12" fillId="3" borderId="0" xfId="0" applyNumberFormat="1" applyFont="1" applyFill="1" applyAlignment="1">
      <alignment horizontal="center"/>
    </xf>
    <xf numFmtId="0" fontId="12" fillId="3" borderId="9" xfId="0" applyFont="1" applyFill="1" applyBorder="1" applyAlignment="1">
      <alignment horizontal="center"/>
    </xf>
    <xf numFmtId="0" fontId="23" fillId="2" borderId="9" xfId="0" applyFont="1" applyFill="1" applyBorder="1" applyAlignment="1">
      <alignment horizontal="left" vertical="center"/>
    </xf>
    <xf numFmtId="7" fontId="12" fillId="3" borderId="9" xfId="2" applyNumberFormat="1" applyFont="1" applyFill="1" applyBorder="1" applyAlignment="1">
      <alignment horizontal="center" vertical="center"/>
    </xf>
    <xf numFmtId="7" fontId="12" fillId="3" borderId="7" xfId="0" applyNumberFormat="1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/>
    </xf>
    <xf numFmtId="10" fontId="20" fillId="4" borderId="9" xfId="0" applyNumberFormat="1" applyFont="1" applyFill="1" applyBorder="1" applyAlignment="1" applyProtection="1">
      <alignment horizontal="center" vertical="center"/>
      <protection locked="0"/>
    </xf>
    <xf numFmtId="10" fontId="20" fillId="4" borderId="9" xfId="0" applyNumberFormat="1" applyFont="1" applyFill="1" applyBorder="1" applyAlignment="1" applyProtection="1">
      <alignment horizontal="center"/>
      <protection locked="0"/>
    </xf>
    <xf numFmtId="7" fontId="20" fillId="0" borderId="9" xfId="2" applyNumberFormat="1" applyFont="1" applyFill="1" applyBorder="1" applyAlignment="1" applyProtection="1">
      <alignment horizontal="center"/>
    </xf>
    <xf numFmtId="7" fontId="20" fillId="4" borderId="9" xfId="2" applyNumberFormat="1" applyFont="1" applyFill="1" applyBorder="1" applyAlignment="1" applyProtection="1">
      <alignment horizontal="center"/>
      <protection locked="0"/>
    </xf>
    <xf numFmtId="0" fontId="10" fillId="3" borderId="0" xfId="0" applyFont="1" applyFill="1" applyAlignment="1">
      <alignment horizontal="center"/>
    </xf>
    <xf numFmtId="0" fontId="15" fillId="3" borderId="8" xfId="0" applyFont="1" applyFill="1" applyBorder="1"/>
    <xf numFmtId="0" fontId="11" fillId="3" borderId="7" xfId="0" applyFont="1" applyFill="1" applyBorder="1"/>
    <xf numFmtId="0" fontId="12" fillId="3" borderId="0" xfId="0" applyFont="1" applyFill="1"/>
    <xf numFmtId="0" fontId="16" fillId="3" borderId="0" xfId="0" applyFont="1" applyFill="1"/>
    <xf numFmtId="0" fontId="11" fillId="0" borderId="6" xfId="0" applyFont="1" applyBorder="1"/>
    <xf numFmtId="0" fontId="17" fillId="3" borderId="5" xfId="0" applyFont="1" applyFill="1" applyBorder="1"/>
    <xf numFmtId="0" fontId="11" fillId="0" borderId="4" xfId="0" applyFont="1" applyBorder="1"/>
    <xf numFmtId="0" fontId="17" fillId="3" borderId="3" xfId="0" applyFont="1" applyFill="1" applyBorder="1"/>
    <xf numFmtId="0" fontId="17" fillId="3" borderId="3" xfId="0" quotePrefix="1" applyFont="1" applyFill="1" applyBorder="1" applyAlignment="1">
      <alignment horizontal="left"/>
    </xf>
    <xf numFmtId="0" fontId="18" fillId="3" borderId="0" xfId="0" applyFont="1" applyFill="1"/>
    <xf numFmtId="0" fontId="11" fillId="0" borderId="2" xfId="0" applyFont="1" applyBorder="1"/>
    <xf numFmtId="0" fontId="10" fillId="3" borderId="11" xfId="0" applyFont="1" applyFill="1" applyBorder="1" applyAlignment="1">
      <alignment horizontal="left"/>
    </xf>
    <xf numFmtId="0" fontId="10" fillId="3" borderId="12" xfId="0" applyFont="1" applyFill="1" applyBorder="1" applyAlignment="1">
      <alignment horizontal="center"/>
    </xf>
    <xf numFmtId="44" fontId="10" fillId="3" borderId="10" xfId="0" applyNumberFormat="1" applyFont="1" applyFill="1" applyBorder="1" applyAlignment="1">
      <alignment horizontal="center"/>
    </xf>
    <xf numFmtId="0" fontId="13" fillId="3" borderId="13" xfId="0" applyFont="1" applyFill="1" applyBorder="1"/>
    <xf numFmtId="0" fontId="13" fillId="3" borderId="14" xfId="0" applyFont="1" applyFill="1" applyBorder="1"/>
    <xf numFmtId="44" fontId="13" fillId="3" borderId="15" xfId="0" applyNumberFormat="1" applyFont="1" applyFill="1" applyBorder="1" applyAlignment="1">
      <alignment horizontal="center"/>
    </xf>
    <xf numFmtId="0" fontId="11" fillId="0" borderId="9" xfId="0" applyFont="1" applyBorder="1" applyAlignment="1">
      <alignment vertical="top"/>
    </xf>
    <xf numFmtId="44" fontId="11" fillId="0" borderId="9" xfId="3" applyFont="1" applyBorder="1" applyAlignment="1" applyProtection="1">
      <alignment horizontal="center" vertical="top"/>
    </xf>
    <xf numFmtId="0" fontId="16" fillId="3" borderId="8" xfId="0" applyFont="1" applyFill="1" applyBorder="1"/>
    <xf numFmtId="0" fontId="12" fillId="3" borderId="18" xfId="0" applyFont="1" applyFill="1" applyBorder="1" applyAlignment="1">
      <alignment horizontal="left"/>
    </xf>
    <xf numFmtId="44" fontId="12" fillId="3" borderId="7" xfId="3" applyFont="1" applyFill="1" applyBorder="1" applyAlignment="1" applyProtection="1">
      <alignment horizontal="center"/>
    </xf>
    <xf numFmtId="44" fontId="11" fillId="2" borderId="0" xfId="0" applyNumberFormat="1" applyFont="1" applyFill="1" applyAlignment="1">
      <alignment horizontal="center"/>
    </xf>
    <xf numFmtId="44" fontId="11" fillId="0" borderId="0" xfId="0" applyNumberFormat="1" applyFont="1" applyAlignment="1">
      <alignment horizontal="center"/>
    </xf>
    <xf numFmtId="44" fontId="21" fillId="4" borderId="17" xfId="2" applyFont="1" applyFill="1" applyBorder="1" applyAlignment="1" applyProtection="1">
      <alignment horizontal="center"/>
      <protection locked="0"/>
    </xf>
    <xf numFmtId="44" fontId="21" fillId="4" borderId="9" xfId="2" applyFont="1" applyFill="1" applyBorder="1" applyAlignment="1" applyProtection="1">
      <alignment horizontal="center"/>
      <protection locked="0"/>
    </xf>
    <xf numFmtId="44" fontId="21" fillId="4" borderId="16" xfId="2" applyFont="1" applyFill="1" applyBorder="1" applyAlignment="1" applyProtection="1">
      <alignment horizontal="center"/>
      <protection locked="0"/>
    </xf>
    <xf numFmtId="0" fontId="23" fillId="4" borderId="8" xfId="0" applyFont="1" applyFill="1" applyBorder="1" applyAlignment="1" applyProtection="1">
      <alignment horizontal="center"/>
      <protection locked="0"/>
    </xf>
    <xf numFmtId="0" fontId="23" fillId="4" borderId="11" xfId="0" applyFont="1" applyFill="1" applyBorder="1" applyAlignment="1" applyProtection="1">
      <alignment horizontal="center"/>
      <protection locked="0"/>
    </xf>
    <xf numFmtId="0" fontId="23" fillId="4" borderId="9" xfId="0" applyFont="1" applyFill="1" applyBorder="1" applyAlignment="1" applyProtection="1">
      <alignment horizontal="left"/>
      <protection locked="0"/>
    </xf>
    <xf numFmtId="7" fontId="21" fillId="4" borderId="17" xfId="2" applyNumberFormat="1" applyFont="1" applyFill="1" applyBorder="1" applyAlignment="1" applyProtection="1">
      <alignment horizontal="center"/>
      <protection locked="0"/>
    </xf>
    <xf numFmtId="7" fontId="21" fillId="4" borderId="9" xfId="2" applyNumberFormat="1" applyFont="1" applyFill="1" applyBorder="1" applyAlignment="1" applyProtection="1">
      <alignment horizontal="center"/>
      <protection locked="0"/>
    </xf>
    <xf numFmtId="165" fontId="10" fillId="3" borderId="0" xfId="0" applyNumberFormat="1" applyFont="1" applyFill="1" applyAlignment="1">
      <alignment horizontal="center"/>
    </xf>
    <xf numFmtId="0" fontId="10" fillId="3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center"/>
    </xf>
    <xf numFmtId="165" fontId="11" fillId="2" borderId="0" xfId="0" applyNumberFormat="1" applyFont="1" applyFill="1" applyAlignment="1">
      <alignment horizontal="center"/>
    </xf>
    <xf numFmtId="0" fontId="11" fillId="3" borderId="9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center"/>
    </xf>
    <xf numFmtId="0" fontId="12" fillId="3" borderId="18" xfId="0" applyFont="1" applyFill="1" applyBorder="1" applyAlignment="1">
      <alignment horizontal="center"/>
    </xf>
    <xf numFmtId="165" fontId="12" fillId="3" borderId="7" xfId="0" applyNumberFormat="1" applyFont="1" applyFill="1" applyBorder="1" applyAlignment="1">
      <alignment horizontal="center"/>
    </xf>
    <xf numFmtId="0" fontId="12" fillId="3" borderId="19" xfId="0" applyFont="1" applyFill="1" applyBorder="1" applyAlignment="1">
      <alignment horizontal="left" vertical="center"/>
    </xf>
    <xf numFmtId="0" fontId="12" fillId="3" borderId="15" xfId="0" applyFont="1" applyFill="1" applyBorder="1" applyAlignment="1">
      <alignment vertical="center"/>
    </xf>
    <xf numFmtId="0" fontId="11" fillId="2" borderId="13" xfId="0" applyFont="1" applyFill="1" applyBorder="1" applyAlignment="1">
      <alignment horizontal="left" vertical="center" wrapText="1"/>
    </xf>
    <xf numFmtId="0" fontId="11" fillId="2" borderId="14" xfId="0" applyFont="1" applyFill="1" applyBorder="1" applyAlignment="1">
      <alignment horizontal="left" vertical="center" wrapText="1"/>
    </xf>
    <xf numFmtId="0" fontId="11" fillId="2" borderId="15" xfId="0" applyFont="1" applyFill="1" applyBorder="1" applyAlignment="1">
      <alignment horizontal="left" vertical="center" wrapText="1"/>
    </xf>
    <xf numFmtId="0" fontId="11" fillId="5" borderId="17" xfId="0" applyFont="1" applyFill="1" applyBorder="1" applyAlignment="1">
      <alignment horizontal="left" vertical="center"/>
    </xf>
    <xf numFmtId="0" fontId="11" fillId="5" borderId="17" xfId="0" applyFont="1" applyFill="1" applyBorder="1" applyAlignment="1">
      <alignment horizontal="left" vertical="center" wrapText="1"/>
    </xf>
    <xf numFmtId="0" fontId="11" fillId="2" borderId="17" xfId="0" applyFont="1" applyFill="1" applyBorder="1" applyAlignment="1">
      <alignment horizontal="center" vertical="center" wrapText="1"/>
    </xf>
    <xf numFmtId="165" fontId="20" fillId="2" borderId="17" xfId="2" applyNumberFormat="1" applyFont="1" applyFill="1" applyBorder="1" applyAlignment="1" applyProtection="1">
      <alignment horizontal="center" vertical="center"/>
    </xf>
    <xf numFmtId="0" fontId="11" fillId="2" borderId="0" xfId="0" applyFont="1" applyFill="1" applyAlignment="1">
      <alignment vertical="center"/>
    </xf>
    <xf numFmtId="3" fontId="11" fillId="2" borderId="17" xfId="0" applyNumberFormat="1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vertical="center"/>
    </xf>
    <xf numFmtId="0" fontId="11" fillId="2" borderId="9" xfId="0" applyFont="1" applyFill="1" applyBorder="1" applyAlignment="1">
      <alignment horizontal="left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left" vertical="center"/>
    </xf>
    <xf numFmtId="0" fontId="11" fillId="2" borderId="16" xfId="0" applyFont="1" applyFill="1" applyBorder="1" applyAlignment="1">
      <alignment horizontal="left" vertical="center" wrapText="1"/>
    </xf>
    <xf numFmtId="0" fontId="11" fillId="2" borderId="16" xfId="0" applyFont="1" applyFill="1" applyBorder="1" applyAlignment="1">
      <alignment horizontal="center" vertical="center" wrapText="1"/>
    </xf>
    <xf numFmtId="165" fontId="20" fillId="2" borderId="19" xfId="2" applyNumberFormat="1" applyFont="1" applyFill="1" applyBorder="1" applyAlignment="1" applyProtection="1">
      <alignment horizontal="center" vertical="center"/>
    </xf>
    <xf numFmtId="0" fontId="13" fillId="3" borderId="8" xfId="0" applyFont="1" applyFill="1" applyBorder="1" applyAlignment="1">
      <alignment horizontal="left" vertical="center"/>
    </xf>
    <xf numFmtId="0" fontId="13" fillId="3" borderId="18" xfId="0" applyFont="1" applyFill="1" applyBorder="1" applyAlignment="1">
      <alignment vertical="center"/>
    </xf>
    <xf numFmtId="165" fontId="12" fillId="3" borderId="7" xfId="0" applyNumberFormat="1" applyFont="1" applyFill="1" applyBorder="1" applyAlignment="1">
      <alignment horizontal="center" vertical="center"/>
    </xf>
    <xf numFmtId="0" fontId="22" fillId="2" borderId="0" xfId="0" applyFont="1" applyFill="1" applyAlignment="1">
      <alignment vertical="center"/>
    </xf>
    <xf numFmtId="0" fontId="11" fillId="0" borderId="0" xfId="0" applyFont="1" applyAlignment="1">
      <alignment horizontal="left" vertical="center"/>
    </xf>
    <xf numFmtId="165" fontId="11" fillId="4" borderId="17" xfId="0" applyNumberFormat="1" applyFont="1" applyFill="1" applyBorder="1" applyAlignment="1" applyProtection="1">
      <alignment horizontal="center" vertical="center" wrapText="1"/>
      <protection locked="0"/>
    </xf>
    <xf numFmtId="165" fontId="11" fillId="4" borderId="9" xfId="0" applyNumberFormat="1" applyFont="1" applyFill="1" applyBorder="1" applyAlignment="1" applyProtection="1">
      <alignment horizontal="center" vertical="center" wrapText="1"/>
      <protection locked="0"/>
    </xf>
    <xf numFmtId="165" fontId="11" fillId="4" borderId="16" xfId="0" applyNumberFormat="1" applyFont="1" applyFill="1" applyBorder="1" applyAlignment="1" applyProtection="1">
      <alignment horizontal="center" vertical="center" wrapText="1"/>
      <protection locked="0"/>
    </xf>
    <xf numFmtId="44" fontId="9" fillId="4" borderId="17" xfId="2" applyFont="1" applyFill="1" applyBorder="1" applyAlignment="1" applyProtection="1">
      <alignment horizontal="center"/>
      <protection locked="0"/>
    </xf>
    <xf numFmtId="0" fontId="7" fillId="4" borderId="8" xfId="0" applyFont="1" applyFill="1" applyBorder="1" applyAlignment="1" applyProtection="1">
      <alignment horizontal="center"/>
      <protection locked="0"/>
    </xf>
    <xf numFmtId="0" fontId="7" fillId="4" borderId="11" xfId="0" applyFont="1" applyFill="1" applyBorder="1" applyAlignment="1" applyProtection="1">
      <alignment horizontal="center"/>
      <protection locked="0"/>
    </xf>
    <xf numFmtId="44" fontId="9" fillId="4" borderId="16" xfId="2" applyFont="1" applyFill="1" applyBorder="1" applyAlignment="1" applyProtection="1">
      <alignment horizontal="center"/>
      <protection locked="0"/>
    </xf>
    <xf numFmtId="0" fontId="13" fillId="3" borderId="11" xfId="0" applyFont="1" applyFill="1" applyBorder="1"/>
    <xf numFmtId="0" fontId="14" fillId="3" borderId="20" xfId="0" applyFont="1" applyFill="1" applyBorder="1"/>
    <xf numFmtId="0" fontId="10" fillId="3" borderId="0" xfId="0" applyFont="1" applyFill="1"/>
    <xf numFmtId="0" fontId="11" fillId="3" borderId="21" xfId="0" applyFont="1" applyFill="1" applyBorder="1"/>
    <xf numFmtId="0" fontId="13" fillId="3" borderId="20" xfId="0" applyFont="1" applyFill="1" applyBorder="1"/>
    <xf numFmtId="0" fontId="13" fillId="3" borderId="0" xfId="0" applyFont="1" applyFill="1"/>
    <xf numFmtId="0" fontId="13" fillId="3" borderId="21" xfId="0" applyFont="1" applyFill="1" applyBorder="1"/>
    <xf numFmtId="0" fontId="13" fillId="3" borderId="20" xfId="0" applyFont="1" applyFill="1" applyBorder="1" applyAlignment="1">
      <alignment horizontal="right"/>
    </xf>
    <xf numFmtId="0" fontId="11" fillId="0" borderId="9" xfId="0" applyFont="1" applyBorder="1"/>
    <xf numFmtId="0" fontId="11" fillId="0" borderId="9" xfId="0" applyFont="1" applyBorder="1" applyAlignment="1">
      <alignment horizontal="left" wrapText="1"/>
    </xf>
    <xf numFmtId="0" fontId="19" fillId="0" borderId="9" xfId="0" applyFont="1" applyBorder="1" applyAlignment="1">
      <alignment horizontal="left" wrapText="1"/>
    </xf>
    <xf numFmtId="0" fontId="11" fillId="3" borderId="20" xfId="0" applyFont="1" applyFill="1" applyBorder="1"/>
    <xf numFmtId="0" fontId="11" fillId="3" borderId="0" xfId="0" applyFont="1" applyFill="1"/>
    <xf numFmtId="0" fontId="11" fillId="0" borderId="7" xfId="0" applyFont="1" applyBorder="1" applyAlignment="1">
      <alignment vertical="center"/>
    </xf>
    <xf numFmtId="165" fontId="19" fillId="2" borderId="9" xfId="0" applyNumberFormat="1" applyFont="1" applyFill="1" applyBorder="1" applyAlignment="1">
      <alignment horizontal="center"/>
    </xf>
    <xf numFmtId="0" fontId="11" fillId="2" borderId="20" xfId="0" applyFont="1" applyFill="1" applyBorder="1"/>
    <xf numFmtId="0" fontId="14" fillId="3" borderId="11" xfId="0" applyFont="1" applyFill="1" applyBorder="1"/>
    <xf numFmtId="0" fontId="10" fillId="3" borderId="12" xfId="0" applyFont="1" applyFill="1" applyBorder="1"/>
    <xf numFmtId="0" fontId="13" fillId="3" borderId="10" xfId="0" applyFont="1" applyFill="1" applyBorder="1"/>
    <xf numFmtId="0" fontId="11" fillId="3" borderId="19" xfId="0" applyFont="1" applyFill="1" applyBorder="1"/>
    <xf numFmtId="0" fontId="11" fillId="0" borderId="7" xfId="0" applyFont="1" applyBorder="1"/>
    <xf numFmtId="0" fontId="19" fillId="0" borderId="9" xfId="0" applyFont="1" applyBorder="1"/>
    <xf numFmtId="0" fontId="19" fillId="0" borderId="7" xfId="0" applyFont="1" applyBorder="1"/>
    <xf numFmtId="0" fontId="19" fillId="0" borderId="9" xfId="0" applyFont="1" applyBorder="1" applyAlignment="1">
      <alignment wrapText="1"/>
    </xf>
    <xf numFmtId="0" fontId="11" fillId="3" borderId="17" xfId="0" applyFont="1" applyFill="1" applyBorder="1"/>
    <xf numFmtId="0" fontId="11" fillId="3" borderId="19" xfId="0" applyFont="1" applyFill="1" applyBorder="1" applyAlignment="1">
      <alignment vertical="center"/>
    </xf>
    <xf numFmtId="0" fontId="12" fillId="3" borderId="0" xfId="0" applyFont="1" applyFill="1" applyAlignment="1">
      <alignment vertical="center"/>
    </xf>
    <xf numFmtId="165" fontId="12" fillId="3" borderId="17" xfId="0" applyNumberFormat="1" applyFont="1" applyFill="1" applyBorder="1" applyAlignment="1">
      <alignment horizontal="center" vertical="center"/>
    </xf>
    <xf numFmtId="0" fontId="11" fillId="0" borderId="19" xfId="0" applyFont="1" applyBorder="1"/>
    <xf numFmtId="0" fontId="11" fillId="0" borderId="21" xfId="0" applyFont="1" applyBorder="1" applyAlignment="1">
      <alignment horizontal="left" wrapText="1"/>
    </xf>
    <xf numFmtId="0" fontId="11" fillId="3" borderId="15" xfId="0" applyFont="1" applyFill="1" applyBorder="1"/>
    <xf numFmtId="165" fontId="11" fillId="2" borderId="9" xfId="2" applyNumberFormat="1" applyFont="1" applyFill="1" applyBorder="1" applyAlignment="1" applyProtection="1">
      <alignment horizontal="center" vertical="center"/>
    </xf>
    <xf numFmtId="165" fontId="11" fillId="2" borderId="9" xfId="0" applyNumberFormat="1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/>
    </xf>
    <xf numFmtId="165" fontId="11" fillId="2" borderId="9" xfId="2" applyNumberFormat="1" applyFont="1" applyFill="1" applyBorder="1" applyAlignment="1" applyProtection="1">
      <alignment horizontal="center"/>
    </xf>
    <xf numFmtId="0" fontId="11" fillId="0" borderId="17" xfId="0" applyFont="1" applyBorder="1"/>
    <xf numFmtId="0" fontId="11" fillId="0" borderId="21" xfId="0" applyFont="1" applyBorder="1"/>
    <xf numFmtId="0" fontId="12" fillId="3" borderId="9" xfId="0" applyFont="1" applyFill="1" applyBorder="1" applyAlignment="1">
      <alignment vertical="center"/>
    </xf>
    <xf numFmtId="165" fontId="12" fillId="3" borderId="9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0" fillId="3" borderId="0" xfId="0" applyFont="1" applyFill="1" applyAlignment="1">
      <alignment vertical="center"/>
    </xf>
    <xf numFmtId="0" fontId="11" fillId="0" borderId="9" xfId="0" applyFont="1" applyBorder="1" applyAlignment="1">
      <alignment horizontal="left"/>
    </xf>
    <xf numFmtId="0" fontId="25" fillId="0" borderId="7" xfId="0" applyFont="1" applyBorder="1"/>
    <xf numFmtId="0" fontId="11" fillId="0" borderId="7" xfId="0" applyFont="1" applyBorder="1" applyAlignment="1">
      <alignment vertical="top"/>
    </xf>
    <xf numFmtId="0" fontId="11" fillId="0" borderId="9" xfId="0" applyFont="1" applyBorder="1" applyAlignment="1">
      <alignment horizontal="left" vertical="top" wrapText="1"/>
    </xf>
    <xf numFmtId="0" fontId="10" fillId="3" borderId="12" xfId="0" applyFont="1" applyFill="1" applyBorder="1" applyAlignment="1">
      <alignment horizontal="left" vertical="center"/>
    </xf>
    <xf numFmtId="0" fontId="13" fillId="3" borderId="15" xfId="0" applyFont="1" applyFill="1" applyBorder="1"/>
    <xf numFmtId="0" fontId="19" fillId="0" borderId="17" xfId="0" applyFont="1" applyBorder="1"/>
    <xf numFmtId="0" fontId="19" fillId="0" borderId="7" xfId="0" applyFont="1" applyBorder="1" applyAlignment="1">
      <alignment vertical="top"/>
    </xf>
    <xf numFmtId="0" fontId="19" fillId="0" borderId="9" xfId="0" applyFont="1" applyBorder="1" applyAlignment="1">
      <alignment vertical="top" wrapText="1"/>
    </xf>
    <xf numFmtId="0" fontId="11" fillId="2" borderId="0" xfId="0" applyFont="1" applyFill="1" applyAlignment="1">
      <alignment vertical="top"/>
    </xf>
    <xf numFmtId="0" fontId="11" fillId="3" borderId="9" xfId="0" applyFont="1" applyFill="1" applyBorder="1"/>
    <xf numFmtId="165" fontId="11" fillId="2" borderId="0" xfId="0" applyNumberFormat="1" applyFont="1" applyFill="1"/>
    <xf numFmtId="7" fontId="11" fillId="2" borderId="9" xfId="2" applyNumberFormat="1" applyFont="1" applyFill="1" applyBorder="1" applyAlignment="1" applyProtection="1">
      <alignment horizontal="center"/>
    </xf>
    <xf numFmtId="7" fontId="12" fillId="3" borderId="9" xfId="2" applyNumberFormat="1" applyFont="1" applyFill="1" applyBorder="1" applyAlignment="1" applyProtection="1">
      <alignment horizontal="center" vertical="center"/>
    </xf>
    <xf numFmtId="0" fontId="26" fillId="3" borderId="18" xfId="0" applyFont="1" applyFill="1" applyBorder="1"/>
    <xf numFmtId="0" fontId="26" fillId="3" borderId="9" xfId="0" applyFont="1" applyFill="1" applyBorder="1"/>
    <xf numFmtId="0" fontId="26" fillId="3" borderId="9" xfId="0" applyFont="1" applyFill="1" applyBorder="1" applyAlignment="1">
      <alignment horizontal="center"/>
    </xf>
    <xf numFmtId="0" fontId="27" fillId="2" borderId="0" xfId="0" applyFont="1" applyFill="1"/>
    <xf numFmtId="0" fontId="27" fillId="0" borderId="0" xfId="0" applyFont="1"/>
    <xf numFmtId="0" fontId="11" fillId="0" borderId="17" xfId="0" applyFont="1" applyBorder="1" applyAlignment="1">
      <alignment horizontal="left" wrapText="1"/>
    </xf>
    <xf numFmtId="0" fontId="20" fillId="0" borderId="9" xfId="0" applyFont="1" applyBorder="1" applyAlignment="1">
      <alignment horizontal="center"/>
    </xf>
    <xf numFmtId="7" fontId="19" fillId="2" borderId="9" xfId="0" applyNumberFormat="1" applyFont="1" applyFill="1" applyBorder="1" applyAlignment="1">
      <alignment horizontal="center"/>
    </xf>
    <xf numFmtId="0" fontId="13" fillId="3" borderId="9" xfId="0" applyFont="1" applyFill="1" applyBorder="1"/>
    <xf numFmtId="0" fontId="13" fillId="3" borderId="9" xfId="0" applyFont="1" applyFill="1" applyBorder="1" applyAlignment="1">
      <alignment horizontal="center"/>
    </xf>
    <xf numFmtId="44" fontId="17" fillId="3" borderId="9" xfId="0" applyNumberFormat="1" applyFont="1" applyFill="1" applyBorder="1" applyAlignment="1">
      <alignment horizontal="center"/>
    </xf>
    <xf numFmtId="0" fontId="16" fillId="3" borderId="0" xfId="0" applyFont="1" applyFill="1" applyAlignment="1">
      <alignment vertical="center"/>
    </xf>
    <xf numFmtId="7" fontId="12" fillId="3" borderId="9" xfId="0" applyNumberFormat="1" applyFont="1" applyFill="1" applyBorder="1" applyAlignment="1">
      <alignment horizontal="center" vertical="center"/>
    </xf>
    <xf numFmtId="0" fontId="16" fillId="2" borderId="0" xfId="0" applyFont="1" applyFill="1"/>
    <xf numFmtId="0" fontId="16" fillId="0" borderId="0" xfId="0" applyFont="1"/>
    <xf numFmtId="4" fontId="9" fillId="4" borderId="9" xfId="2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4" fillId="2" borderId="0" xfId="0" applyFont="1" applyFill="1" applyAlignment="1">
      <alignment horizontal="center"/>
    </xf>
    <xf numFmtId="0" fontId="3" fillId="3" borderId="11" xfId="0" applyFont="1" applyFill="1" applyBorder="1"/>
    <xf numFmtId="0" fontId="3" fillId="3" borderId="12" xfId="0" applyFont="1" applyFill="1" applyBorder="1"/>
    <xf numFmtId="0" fontId="0" fillId="3" borderId="12" xfId="0" applyFill="1" applyBorder="1"/>
    <xf numFmtId="0" fontId="0" fillId="3" borderId="10" xfId="0" applyFill="1" applyBorder="1"/>
    <xf numFmtId="0" fontId="4" fillId="2" borderId="0" xfId="0" applyFont="1" applyFill="1"/>
    <xf numFmtId="0" fontId="3" fillId="3" borderId="13" xfId="0" applyFont="1" applyFill="1" applyBorder="1"/>
    <xf numFmtId="0" fontId="3" fillId="3" borderId="14" xfId="0" applyFont="1" applyFill="1" applyBorder="1"/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3" borderId="15" xfId="0" applyFont="1" applyFill="1" applyBorder="1"/>
    <xf numFmtId="0" fontId="7" fillId="2" borderId="17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center"/>
    </xf>
    <xf numFmtId="44" fontId="8" fillId="2" borderId="17" xfId="2" applyFont="1" applyFill="1" applyBorder="1" applyAlignment="1" applyProtection="1">
      <alignment horizontal="center"/>
    </xf>
    <xf numFmtId="0" fontId="5" fillId="2" borderId="0" xfId="0" applyFont="1" applyFill="1" applyAlignment="1">
      <alignment horizontal="center"/>
    </xf>
    <xf numFmtId="0" fontId="7" fillId="2" borderId="9" xfId="0" applyFont="1" applyFill="1" applyBorder="1" applyAlignment="1">
      <alignment horizontal="left"/>
    </xf>
    <xf numFmtId="0" fontId="7" fillId="4" borderId="9" xfId="0" applyFont="1" applyFill="1" applyBorder="1" applyAlignment="1">
      <alignment horizontal="left"/>
    </xf>
    <xf numFmtId="44" fontId="9" fillId="4" borderId="9" xfId="2" applyFont="1" applyFill="1" applyBorder="1" applyAlignment="1" applyProtection="1">
      <alignment horizontal="center"/>
    </xf>
    <xf numFmtId="0" fontId="7" fillId="2" borderId="16" xfId="0" applyFont="1" applyFill="1" applyBorder="1" applyAlignment="1">
      <alignment horizontal="left"/>
    </xf>
    <xf numFmtId="0" fontId="7" fillId="4" borderId="16" xfId="0" applyFont="1" applyFill="1" applyBorder="1" applyAlignment="1">
      <alignment horizontal="left"/>
    </xf>
    <xf numFmtId="0" fontId="6" fillId="3" borderId="8" xfId="0" applyFont="1" applyFill="1" applyBorder="1" applyAlignment="1">
      <alignment horizontal="center"/>
    </xf>
    <xf numFmtId="44" fontId="3" fillId="3" borderId="7" xfId="0" applyNumberFormat="1" applyFont="1" applyFill="1" applyBorder="1" applyAlignment="1">
      <alignment horizontal="center"/>
    </xf>
    <xf numFmtId="0" fontId="0" fillId="3" borderId="9" xfId="0" applyFill="1" applyBorder="1"/>
    <xf numFmtId="0" fontId="3" fillId="3" borderId="20" xfId="0" applyFont="1" applyFill="1" applyBorder="1"/>
    <xf numFmtId="0" fontId="3" fillId="3" borderId="0" xfId="0" applyFont="1" applyFill="1"/>
    <xf numFmtId="0" fontId="3" fillId="3" borderId="0" xfId="0" applyFont="1" applyFill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 applyAlignment="1">
      <alignment horizontal="center"/>
    </xf>
    <xf numFmtId="4" fontId="9" fillId="2" borderId="9" xfId="0" applyNumberFormat="1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4" fontId="3" fillId="3" borderId="9" xfId="0" applyNumberFormat="1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4" fontId="3" fillId="3" borderId="0" xfId="0" applyNumberFormat="1" applyFont="1" applyFill="1" applyAlignment="1">
      <alignment horizontal="center"/>
    </xf>
    <xf numFmtId="0" fontId="3" fillId="3" borderId="9" xfId="0" applyFont="1" applyFill="1" applyBorder="1"/>
    <xf numFmtId="49" fontId="7" fillId="2" borderId="9" xfId="0" applyNumberFormat="1" applyFont="1" applyFill="1" applyBorder="1" applyAlignment="1">
      <alignment horizontal="left"/>
    </xf>
    <xf numFmtId="44" fontId="3" fillId="3" borderId="9" xfId="2" applyFont="1" applyFill="1" applyBorder="1" applyAlignment="1" applyProtection="1">
      <alignment horizontal="center"/>
    </xf>
    <xf numFmtId="0" fontId="0" fillId="3" borderId="8" xfId="0" applyFill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44" fontId="3" fillId="3" borderId="7" xfId="0" applyNumberFormat="1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7" fillId="2" borderId="9" xfId="0" applyFont="1" applyFill="1" applyBorder="1" applyAlignment="1">
      <alignment horizontal="left" vertical="top"/>
    </xf>
    <xf numFmtId="0" fontId="7" fillId="2" borderId="9" xfId="0" applyFont="1" applyFill="1" applyBorder="1" applyAlignment="1">
      <alignment horizontal="left" vertical="top" wrapText="1"/>
    </xf>
    <xf numFmtId="44" fontId="3" fillId="3" borderId="9" xfId="2" applyFont="1" applyFill="1" applyBorder="1" applyAlignment="1" applyProtection="1">
      <alignment horizontal="center" vertical="center"/>
    </xf>
    <xf numFmtId="0" fontId="10" fillId="3" borderId="0" xfId="0" applyFont="1" applyFill="1" applyAlignment="1">
      <alignment horizontal="center"/>
    </xf>
    <xf numFmtId="0" fontId="12" fillId="3" borderId="11" xfId="0" applyFont="1" applyFill="1" applyBorder="1" applyAlignment="1">
      <alignment horizontal="left"/>
    </xf>
    <xf numFmtId="0" fontId="12" fillId="3" borderId="12" xfId="0" applyFont="1" applyFill="1" applyBorder="1" applyAlignment="1">
      <alignment horizontal="left"/>
    </xf>
    <xf numFmtId="0" fontId="12" fillId="3" borderId="18" xfId="0" applyFont="1" applyFill="1" applyBorder="1" applyAlignment="1">
      <alignment horizontal="right"/>
    </xf>
    <xf numFmtId="0" fontId="12" fillId="3" borderId="8" xfId="0" applyFont="1" applyFill="1" applyBorder="1" applyAlignment="1">
      <alignment horizontal="right" vertical="center"/>
    </xf>
    <xf numFmtId="0" fontId="12" fillId="3" borderId="18" xfId="0" applyFont="1" applyFill="1" applyBorder="1" applyAlignment="1">
      <alignment horizontal="right" vertical="center"/>
    </xf>
    <xf numFmtId="165" fontId="12" fillId="3" borderId="0" xfId="0" applyNumberFormat="1" applyFont="1" applyFill="1" applyAlignment="1">
      <alignment horizontal="center"/>
    </xf>
    <xf numFmtId="0" fontId="12" fillId="3" borderId="18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left" vertical="center" wrapText="1"/>
    </xf>
    <xf numFmtId="0" fontId="11" fillId="2" borderId="18" xfId="0" applyFont="1" applyFill="1" applyBorder="1" applyAlignment="1">
      <alignment horizontal="left" vertical="center" wrapText="1"/>
    </xf>
    <xf numFmtId="0" fontId="11" fillId="2" borderId="7" xfId="0" applyFont="1" applyFill="1" applyBorder="1" applyAlignment="1">
      <alignment horizontal="left" vertical="center"/>
    </xf>
    <xf numFmtId="0" fontId="11" fillId="2" borderId="11" xfId="0" applyFont="1" applyFill="1" applyBorder="1" applyAlignment="1">
      <alignment horizontal="left" vertical="center"/>
    </xf>
    <xf numFmtId="0" fontId="11" fillId="2" borderId="12" xfId="0" applyFont="1" applyFill="1" applyBorder="1" applyAlignment="1">
      <alignment horizontal="left" vertical="center"/>
    </xf>
    <xf numFmtId="0" fontId="11" fillId="2" borderId="10" xfId="0" applyFont="1" applyFill="1" applyBorder="1" applyAlignment="1">
      <alignment horizontal="left" vertical="center"/>
    </xf>
    <xf numFmtId="0" fontId="11" fillId="2" borderId="13" xfId="0" applyFont="1" applyFill="1" applyBorder="1" applyAlignment="1">
      <alignment horizontal="left" vertical="center" wrapText="1"/>
    </xf>
    <xf numFmtId="0" fontId="11" fillId="2" borderId="14" xfId="0" applyFont="1" applyFill="1" applyBorder="1" applyAlignment="1">
      <alignment horizontal="left" vertical="center" wrapText="1"/>
    </xf>
    <xf numFmtId="0" fontId="11" fillId="2" borderId="15" xfId="0" applyFont="1" applyFill="1" applyBorder="1" applyAlignment="1">
      <alignment horizontal="left" vertical="center" wrapText="1"/>
    </xf>
    <xf numFmtId="0" fontId="11" fillId="2" borderId="7" xfId="0" applyFont="1" applyFill="1" applyBorder="1" applyAlignment="1">
      <alignment horizontal="left" vertical="center" wrapText="1"/>
    </xf>
    <xf numFmtId="4" fontId="3" fillId="3" borderId="8" xfId="0" applyNumberFormat="1" applyFont="1" applyFill="1" applyBorder="1" applyAlignment="1">
      <alignment horizontal="right"/>
    </xf>
    <xf numFmtId="4" fontId="3" fillId="3" borderId="18" xfId="0" applyNumberFormat="1" applyFont="1" applyFill="1" applyBorder="1" applyAlignment="1">
      <alignment horizontal="right"/>
    </xf>
    <xf numFmtId="4" fontId="3" fillId="3" borderId="7" xfId="0" applyNumberFormat="1" applyFont="1" applyFill="1" applyBorder="1" applyAlignment="1">
      <alignment horizontal="right"/>
    </xf>
    <xf numFmtId="0" fontId="3" fillId="3" borderId="12" xfId="0" applyFont="1" applyFill="1" applyBorder="1" applyAlignment="1">
      <alignment horizontal="right"/>
    </xf>
    <xf numFmtId="0" fontId="4" fillId="3" borderId="0" xfId="0" applyFont="1" applyFill="1" applyAlignment="1">
      <alignment horizontal="center"/>
    </xf>
    <xf numFmtId="0" fontId="3" fillId="3" borderId="11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/>
    </xf>
    <xf numFmtId="44" fontId="3" fillId="3" borderId="18" xfId="0" applyNumberFormat="1" applyFont="1" applyFill="1" applyBorder="1" applyAlignment="1">
      <alignment horizontal="right"/>
    </xf>
    <xf numFmtId="44" fontId="3" fillId="3" borderId="7" xfId="0" applyNumberFormat="1" applyFont="1" applyFill="1" applyBorder="1" applyAlignment="1">
      <alignment horizontal="right"/>
    </xf>
    <xf numFmtId="0" fontId="10" fillId="3" borderId="12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center"/>
    </xf>
    <xf numFmtId="0" fontId="10" fillId="3" borderId="14" xfId="0" applyFont="1" applyFill="1" applyBorder="1" applyAlignment="1">
      <alignment horizontal="left" vertical="center"/>
    </xf>
    <xf numFmtId="0" fontId="11" fillId="0" borderId="9" xfId="0" applyFont="1" applyBorder="1" applyAlignment="1">
      <alignment horizontal="left" vertical="top" wrapText="1"/>
    </xf>
    <xf numFmtId="0" fontId="10" fillId="3" borderId="0" xfId="0" applyFont="1" applyFill="1" applyAlignment="1">
      <alignment horizontal="left"/>
    </xf>
    <xf numFmtId="0" fontId="12" fillId="3" borderId="12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</cellXfs>
  <cellStyles count="4">
    <cellStyle name="Standaard" xfId="0" builtinId="0"/>
    <cellStyle name="Standaard 2" xfId="1" xr:uid="{00000000-0005-0000-0000-000001000000}"/>
    <cellStyle name="Valuta" xfId="2" builtinId="4"/>
    <cellStyle name="Valuta 2" xfId="3" xr:uid="{EEDF8B53-8E10-400F-A077-2F3C291FE89B}"/>
  </cellStyles>
  <dxfs count="0"/>
  <tableStyles count="0" defaultTableStyle="TableStyleMedium2" defaultPivotStyle="PivotStyleLight16"/>
  <colors>
    <mruColors>
      <color rgb="FF173583"/>
      <color rgb="FFC2E7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136071</xdr:colOff>
      <xdr:row>2</xdr:row>
      <xdr:rowOff>136071</xdr:rowOff>
    </xdr:from>
    <xdr:to>
      <xdr:col>5</xdr:col>
      <xdr:colOff>1632857</xdr:colOff>
      <xdr:row>9</xdr:row>
      <xdr:rowOff>68036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36071" y="517071"/>
          <a:ext cx="8504465" cy="126546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>
              <a:latin typeface="Aptos" panose="020B0004020202020204" pitchFamily="34" charset="0"/>
            </a:rPr>
            <a:t>Instructie:</a:t>
          </a:r>
        </a:p>
        <a:p>
          <a:r>
            <a:rPr lang="nl-NL" sz="1100">
              <a:latin typeface="Aptos" panose="020B0004020202020204" pitchFamily="34" charset="0"/>
            </a:rPr>
            <a:t>- U vult de groene cellen in. </a:t>
          </a:r>
        </a:p>
        <a:p>
          <a:r>
            <a:rPr lang="nl-NL" sz="1100">
              <a:latin typeface="Aptos" panose="020B0004020202020204" pitchFamily="34" charset="0"/>
            </a:rPr>
            <a:t>- De opgegeven</a:t>
          </a:r>
          <a:r>
            <a:rPr lang="nl-NL" sz="1100" baseline="0">
              <a:latin typeface="Aptos" panose="020B0004020202020204" pitchFamily="34" charset="0"/>
            </a:rPr>
            <a:t> prijzen zijn exclusief BTW. </a:t>
          </a:r>
        </a:p>
        <a:p>
          <a:r>
            <a:rPr lang="nl-NL" sz="1100" baseline="0">
              <a:latin typeface="Aptos" panose="020B0004020202020204" pitchFamily="34" charset="0"/>
            </a:rPr>
            <a:t>- U heeft bij eenmalige kosten de mogelijkheid om een optioneel onderdeel in te vullen met bijhorende prijs.</a:t>
          </a:r>
        </a:p>
        <a:p>
          <a:r>
            <a:rPr lang="nl-NL" sz="1100" baseline="0">
              <a:latin typeface="Aptos" panose="020B0004020202020204" pitchFamily="34" charset="0"/>
            </a:rPr>
            <a:t>- U geeft een prijs per leerling en per medewerker voor de gehele dienstverlening conform Programma van Eisen.</a:t>
          </a:r>
        </a:p>
        <a:p>
          <a:r>
            <a:rPr lang="nl-NL" sz="1100" baseline="0">
              <a:latin typeface="Aptos" panose="020B0004020202020204" pitchFamily="34" charset="0"/>
            </a:rPr>
            <a:t>- De opgegeven prijs in CEL C35 wordt meegewogen in het gunningscriteria Prijs. </a:t>
          </a:r>
          <a:endParaRPr lang="nl-NL" sz="1100">
            <a:latin typeface="Aptos" panose="020B00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5</xdr:col>
      <xdr:colOff>823912</xdr:colOff>
      <xdr:row>7</xdr:row>
      <xdr:rowOff>47625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66688" y="762000"/>
          <a:ext cx="8229599" cy="619125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0"/>
            <a:t>Instructie:</a:t>
          </a:r>
        </a:p>
        <a:p>
          <a:r>
            <a:rPr lang="nl-NL" sz="1100" b="0"/>
            <a:t>- U vult de groene cellen in.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De opgegeven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prijzen zijn exclusief BTW. </a:t>
          </a:r>
          <a:endParaRPr lang="nl-NL">
            <a:effectLst/>
          </a:endParaRPr>
        </a:p>
        <a:p>
          <a:endParaRPr lang="nl-NL" sz="11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136071</xdr:colOff>
      <xdr:row>2</xdr:row>
      <xdr:rowOff>136071</xdr:rowOff>
    </xdr:from>
    <xdr:to>
      <xdr:col>5</xdr:col>
      <xdr:colOff>2035969</xdr:colOff>
      <xdr:row>10</xdr:row>
      <xdr:rowOff>95250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36071" y="517071"/>
          <a:ext cx="13282273" cy="148317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>
              <a:solidFill>
                <a:schemeClr val="dk1"/>
              </a:solidFill>
              <a:effectLst/>
              <a:latin typeface="Aptos" panose="020B0004020202020204" pitchFamily="34" charset="0"/>
              <a:ea typeface="+mn-ea"/>
              <a:cs typeface="+mn-cs"/>
            </a:rPr>
            <a:t>Instructie:</a:t>
          </a:r>
          <a:endParaRPr lang="nl-NL">
            <a:effectLst/>
            <a:latin typeface="Aptos" panose="020B0004020202020204" pitchFamily="34" charset="0"/>
          </a:endParaRPr>
        </a:p>
        <a:p>
          <a:r>
            <a:rPr lang="nl-NL" sz="1100">
              <a:solidFill>
                <a:schemeClr val="dk1"/>
              </a:solidFill>
              <a:effectLst/>
              <a:latin typeface="Aptos" panose="020B0004020202020204" pitchFamily="34" charset="0"/>
              <a:ea typeface="+mn-ea"/>
              <a:cs typeface="+mn-cs"/>
            </a:rPr>
            <a:t>- U vult de groene cellen in. </a:t>
          </a:r>
          <a:endParaRPr lang="nl-NL">
            <a:effectLst/>
            <a:latin typeface="Aptos" panose="020B0004020202020204" pitchFamily="34" charset="0"/>
          </a:endParaRPr>
        </a:p>
        <a:p>
          <a:r>
            <a:rPr lang="nl-NL" sz="1100">
              <a:solidFill>
                <a:schemeClr val="dk1"/>
              </a:solidFill>
              <a:effectLst/>
              <a:latin typeface="Aptos" panose="020B0004020202020204" pitchFamily="34" charset="0"/>
              <a:ea typeface="+mn-ea"/>
              <a:cs typeface="+mn-cs"/>
            </a:rPr>
            <a:t>- De opgegeven</a:t>
          </a:r>
          <a:r>
            <a:rPr lang="nl-NL" sz="1100" baseline="0">
              <a:solidFill>
                <a:schemeClr val="dk1"/>
              </a:solidFill>
              <a:effectLst/>
              <a:latin typeface="Aptos" panose="020B0004020202020204" pitchFamily="34" charset="0"/>
              <a:ea typeface="+mn-ea"/>
              <a:cs typeface="+mn-cs"/>
            </a:rPr>
            <a:t> prijzen zijn exclusief BTW. </a:t>
          </a:r>
          <a:endParaRPr lang="nl-NL">
            <a:effectLst/>
            <a:latin typeface="Aptos" panose="020B0004020202020204" pitchFamily="34" charset="0"/>
          </a:endParaRPr>
        </a:p>
        <a:p>
          <a:r>
            <a:rPr lang="nl-NL" sz="1100" baseline="0">
              <a:solidFill>
                <a:schemeClr val="dk1"/>
              </a:solidFill>
              <a:effectLst/>
              <a:latin typeface="Aptos" panose="020B0004020202020204" pitchFamily="34" charset="0"/>
              <a:ea typeface="+mn-ea"/>
              <a:cs typeface="+mn-cs"/>
            </a:rPr>
            <a:t>- U heeft bij eenmalige projectkosten een mogelijkheid om optioneel kosten op te voeren.</a:t>
          </a:r>
          <a:endParaRPr lang="nl-NL">
            <a:effectLst/>
            <a:latin typeface="Aptos" panose="020B0004020202020204" pitchFamily="34" charset="0"/>
          </a:endParaRPr>
        </a:p>
        <a:p>
          <a:r>
            <a:rPr lang="nl-NL" sz="1100" baseline="0">
              <a:solidFill>
                <a:schemeClr val="dk1"/>
              </a:solidFill>
              <a:effectLst/>
              <a:latin typeface="Aptos" panose="020B0004020202020204" pitchFamily="34" charset="0"/>
              <a:ea typeface="+mn-ea"/>
              <a:cs typeface="+mn-cs"/>
            </a:rPr>
            <a:t>- U geeft een prijs voor het jaarlijkse wifi beheer per locatie in cel D22, dit wordt omgerekend naar de maximale contractduur van 4 jaren (excl. mogelijke optiejaren), dit is exclusief Access Points (AP) welke door        Opdrachtgever zijn/worden aangeschaft. </a:t>
          </a:r>
        </a:p>
        <a:p>
          <a:r>
            <a:rPr lang="nl-NL" sz="1100" baseline="0">
              <a:solidFill>
                <a:schemeClr val="dk1"/>
              </a:solidFill>
              <a:effectLst/>
              <a:latin typeface="Aptos" panose="020B0004020202020204" pitchFamily="34" charset="0"/>
              <a:ea typeface="+mn-ea"/>
              <a:cs typeface="+mn-cs"/>
            </a:rPr>
            <a:t>- De opgegeven prijs in CEL C30 wordt meegewogen in het gunningscriteria Prijs. </a:t>
          </a:r>
          <a:endParaRPr lang="nl-NL">
            <a:effectLst/>
            <a:latin typeface="Aptos" panose="020B0004020202020204" pitchFamily="34" charset="0"/>
          </a:endParaRPr>
        </a:p>
        <a:p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73583"/>
  </sheetPr>
  <dimension ref="A1:XFC33"/>
  <sheetViews>
    <sheetView showGridLines="0" showZeros="0" zoomScaleNormal="100" workbookViewId="0">
      <selection activeCell="A2" sqref="A2"/>
    </sheetView>
  </sheetViews>
  <sheetFormatPr defaultColWidth="0" defaultRowHeight="15" zeroHeight="1" x14ac:dyDescent="0.25"/>
  <cols>
    <col min="1" max="1" width="59" style="2" customWidth="1"/>
    <col min="2" max="2" width="49" style="2" customWidth="1"/>
    <col min="3" max="6" width="9.140625" style="2" hidden="1" customWidth="1"/>
    <col min="7" max="11" width="0" style="2" hidden="1" customWidth="1"/>
    <col min="12" max="16383" width="9.140625" style="2" hidden="1"/>
    <col min="16384" max="16384" width="0.140625" style="2" customWidth="1"/>
  </cols>
  <sheetData>
    <row r="1" spans="1:2" x14ac:dyDescent="0.25"/>
    <row r="2" spans="1:2" ht="26.25" x14ac:dyDescent="0.4">
      <c r="A2" s="50" t="s">
        <v>31</v>
      </c>
      <c r="B2" s="51"/>
    </row>
    <row r="3" spans="1:2" x14ac:dyDescent="0.25"/>
    <row r="4" spans="1:2" ht="18.75" x14ac:dyDescent="0.3">
      <c r="A4" s="52" t="s">
        <v>32</v>
      </c>
      <c r="B4" s="53"/>
    </row>
    <row r="5" spans="1:2" x14ac:dyDescent="0.25">
      <c r="A5" s="54" t="s">
        <v>9</v>
      </c>
      <c r="B5" s="55" t="s">
        <v>110</v>
      </c>
    </row>
    <row r="6" spans="1:2" x14ac:dyDescent="0.25">
      <c r="A6" s="56" t="s">
        <v>8</v>
      </c>
      <c r="B6" s="57" t="s">
        <v>111</v>
      </c>
    </row>
    <row r="7" spans="1:2" x14ac:dyDescent="0.25">
      <c r="A7" s="56" t="s">
        <v>7</v>
      </c>
      <c r="B7" s="58" t="s">
        <v>112</v>
      </c>
    </row>
    <row r="8" spans="1:2" x14ac:dyDescent="0.25"/>
    <row r="9" spans="1:2" ht="18.75" x14ac:dyDescent="0.3">
      <c r="A9" s="52" t="s">
        <v>33</v>
      </c>
      <c r="B9" s="59"/>
    </row>
    <row r="10" spans="1:2" x14ac:dyDescent="0.25">
      <c r="A10" s="54" t="s">
        <v>10</v>
      </c>
      <c r="B10" s="4"/>
    </row>
    <row r="11" spans="1:2" x14ac:dyDescent="0.25">
      <c r="A11" s="56" t="s">
        <v>11</v>
      </c>
      <c r="B11" s="5"/>
    </row>
    <row r="12" spans="1:2" x14ac:dyDescent="0.25">
      <c r="A12" s="56" t="s">
        <v>7</v>
      </c>
      <c r="B12" s="5"/>
    </row>
    <row r="13" spans="1:2" x14ac:dyDescent="0.25">
      <c r="A13" s="56" t="s">
        <v>12</v>
      </c>
      <c r="B13" s="5"/>
    </row>
    <row r="14" spans="1:2" x14ac:dyDescent="0.25">
      <c r="A14" s="56" t="s">
        <v>6</v>
      </c>
      <c r="B14" s="5"/>
    </row>
    <row r="15" spans="1:2" ht="18.75" x14ac:dyDescent="0.3">
      <c r="A15" s="52" t="s">
        <v>34</v>
      </c>
      <c r="B15" s="59"/>
    </row>
    <row r="16" spans="1:2" x14ac:dyDescent="0.25">
      <c r="A16" s="54" t="s">
        <v>5</v>
      </c>
      <c r="B16" s="4"/>
    </row>
    <row r="17" spans="1:2" x14ac:dyDescent="0.25">
      <c r="A17" s="56" t="s">
        <v>4</v>
      </c>
      <c r="B17" s="6"/>
    </row>
    <row r="18" spans="1:2" x14ac:dyDescent="0.25">
      <c r="A18" s="56" t="s">
        <v>3</v>
      </c>
      <c r="B18" s="5"/>
    </row>
    <row r="19" spans="1:2" x14ac:dyDescent="0.25">
      <c r="A19" s="56" t="s">
        <v>2</v>
      </c>
      <c r="B19" s="5"/>
    </row>
    <row r="20" spans="1:2" x14ac:dyDescent="0.25">
      <c r="A20" s="56" t="s">
        <v>1</v>
      </c>
      <c r="B20" s="6"/>
    </row>
    <row r="21" spans="1:2" x14ac:dyDescent="0.25">
      <c r="A21" s="60" t="s">
        <v>0</v>
      </c>
      <c r="B21" s="7"/>
    </row>
    <row r="22" spans="1:2" x14ac:dyDescent="0.25"/>
    <row r="23" spans="1:2" x14ac:dyDescent="0.25"/>
    <row r="24" spans="1:2" x14ac:dyDescent="0.25"/>
    <row r="25" spans="1:2" x14ac:dyDescent="0.25"/>
    <row r="26" spans="1:2" x14ac:dyDescent="0.25"/>
    <row r="27" spans="1:2" x14ac:dyDescent="0.25"/>
    <row r="28" spans="1:2" x14ac:dyDescent="0.25"/>
    <row r="29" spans="1:2" x14ac:dyDescent="0.25"/>
    <row r="30" spans="1:2" x14ac:dyDescent="0.25"/>
    <row r="31" spans="1:2" x14ac:dyDescent="0.25"/>
    <row r="32" spans="1:2" x14ac:dyDescent="0.25"/>
    <row r="33" s="2" customFormat="1" x14ac:dyDescent="0.25"/>
  </sheetData>
  <sheetProtection algorithmName="SHA-512" hashValue="fssMeFReP56McZGw12TxGc2ad5RfRd6w3bLRTHjyXi86597QFrvVQEM7j+6ifB7SZF+z7EAvaS3K2By5FrEC/w==" saltValue="ARTURi+3rv0a2dF5plchWA==" spinCount="100000" sheet="1" objects="1" scenarios="1"/>
  <pageMargins left="0.70866141732283472" right="0.70866141732283472" top="0.94488188976377963" bottom="0.74803149606299213" header="0.31496062992125984" footer="0.31496062992125984"/>
  <pageSetup paperSize="9" scale="83" orientation="portrait" r:id="rId1"/>
  <headerFooter>
    <oddHeader>&amp;L&amp;G</oddHeader>
  </headerFooter>
  <ignoredErrors>
    <ignoredError sqref="B7" numberStoredAsText="1"/>
  </ignoredErrors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D45EF-3B5C-446B-929F-ABE8EE03C93D}">
  <sheetPr>
    <tabColor rgb="FFC2E76B"/>
    <pageSetUpPr fitToPage="1"/>
  </sheetPr>
  <dimension ref="A1:AN178"/>
  <sheetViews>
    <sheetView zoomScale="90" zoomScaleNormal="90" zoomScaleSheetLayoutView="85" workbookViewId="0">
      <selection activeCell="D15" sqref="D15"/>
    </sheetView>
  </sheetViews>
  <sheetFormatPr defaultColWidth="9.140625" defaultRowHeight="15" customHeight="1" x14ac:dyDescent="0.25"/>
  <cols>
    <col min="1" max="1" width="39" style="2" bestFit="1" customWidth="1"/>
    <col min="2" max="2" width="40.28515625" style="2" bestFit="1" customWidth="1"/>
    <col min="3" max="3" width="28" style="2" customWidth="1"/>
    <col min="4" max="4" width="30.42578125" style="2" customWidth="1"/>
    <col min="5" max="15" width="9.140625" style="2"/>
    <col min="16" max="40" width="9.140625" style="1"/>
    <col min="41" max="16384" width="9.140625" style="2"/>
  </cols>
  <sheetData>
    <row r="1" spans="1:40" ht="24" x14ac:dyDescent="0.4">
      <c r="A1" s="268" t="s">
        <v>118</v>
      </c>
      <c r="B1" s="268"/>
      <c r="C1" s="268"/>
      <c r="D1" s="268"/>
      <c r="E1" s="1"/>
      <c r="F1" s="1"/>
      <c r="G1" s="1"/>
      <c r="H1" s="1"/>
      <c r="I1" s="1"/>
      <c r="J1" s="1"/>
      <c r="K1" s="1"/>
      <c r="L1" s="1"/>
      <c r="M1" s="1"/>
      <c r="N1" s="1"/>
    </row>
    <row r="2" spans="1:40" s="180" customFormat="1" ht="15.75" x14ac:dyDescent="0.25">
      <c r="A2" s="176" t="s">
        <v>118</v>
      </c>
      <c r="B2" s="177" t="s">
        <v>170</v>
      </c>
      <c r="C2" s="178" t="s">
        <v>13</v>
      </c>
      <c r="D2" s="178" t="s">
        <v>125</v>
      </c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179"/>
      <c r="AF2" s="179"/>
      <c r="AG2" s="179"/>
      <c r="AH2" s="179"/>
      <c r="AI2" s="179"/>
      <c r="AJ2" s="179"/>
      <c r="AK2" s="179"/>
      <c r="AL2" s="179"/>
      <c r="AM2" s="179"/>
      <c r="AN2" s="179"/>
    </row>
    <row r="3" spans="1:40" x14ac:dyDescent="0.25">
      <c r="A3" s="181" t="s">
        <v>171</v>
      </c>
      <c r="B3" s="182">
        <v>25</v>
      </c>
      <c r="C3" s="48"/>
      <c r="D3" s="183">
        <f>SUM(B3*C3)</f>
        <v>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40" x14ac:dyDescent="0.25">
      <c r="A4" s="181" t="s">
        <v>172</v>
      </c>
      <c r="B4" s="182">
        <v>25</v>
      </c>
      <c r="C4" s="48"/>
      <c r="D4" s="183">
        <f>SUM(B4*C4)</f>
        <v>0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40" ht="15.75" x14ac:dyDescent="0.25">
      <c r="A5" s="184"/>
      <c r="B5" s="177" t="s">
        <v>173</v>
      </c>
      <c r="C5" s="185" t="s">
        <v>134</v>
      </c>
      <c r="D5" s="186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40" x14ac:dyDescent="0.25">
      <c r="A6" s="130" t="s">
        <v>174</v>
      </c>
      <c r="B6" s="47">
        <v>5000</v>
      </c>
      <c r="C6" s="46"/>
      <c r="D6" s="183">
        <f>SUM(B6*C6)+B6</f>
        <v>5000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40" s="190" customFormat="1" ht="30.75" customHeight="1" x14ac:dyDescent="0.3">
      <c r="A7" s="187"/>
      <c r="B7" s="269" t="s">
        <v>175</v>
      </c>
      <c r="C7" s="270"/>
      <c r="D7" s="188">
        <f>SUM(D3:D6)</f>
        <v>5000</v>
      </c>
      <c r="E7" s="189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</row>
    <row r="8" spans="1:4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4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4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4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4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4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4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4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4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s="1" customFormat="1" x14ac:dyDescent="0.25"/>
    <row r="36" spans="1:15" s="1" customFormat="1" x14ac:dyDescent="0.25"/>
    <row r="37" spans="1:15" s="1" customFormat="1" x14ac:dyDescent="0.25"/>
    <row r="38" spans="1:15" s="1" customFormat="1" x14ac:dyDescent="0.25"/>
    <row r="39" spans="1:15" s="1" customFormat="1" x14ac:dyDescent="0.25"/>
    <row r="40" spans="1:15" s="1" customFormat="1" x14ac:dyDescent="0.25"/>
    <row r="41" spans="1:15" s="1" customFormat="1" x14ac:dyDescent="0.25"/>
    <row r="42" spans="1:15" s="1" customFormat="1" x14ac:dyDescent="0.25"/>
    <row r="43" spans="1:15" s="1" customFormat="1" x14ac:dyDescent="0.25"/>
    <row r="44" spans="1:15" s="1" customFormat="1" x14ac:dyDescent="0.25"/>
    <row r="45" spans="1:15" s="1" customFormat="1" x14ac:dyDescent="0.25"/>
    <row r="46" spans="1:15" s="1" customFormat="1" x14ac:dyDescent="0.25"/>
    <row r="47" spans="1:15" s="1" customFormat="1" x14ac:dyDescent="0.25"/>
    <row r="48" spans="1:15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</sheetData>
  <sheetProtection algorithmName="SHA-512" hashValue="Us50+s0rlj5ecT+5AzAB+b2j7mIMXJ39Aw6Bu9FBANsLXX2Eij1LmxQSFsAy22Hih3c7Uc4j9riWp7mGAySumA==" saltValue="y1dHOnvh0K9uhbYRZ52OOA==" spinCount="100000" sheet="1" objects="1" scenarios="1"/>
  <mergeCells count="2">
    <mergeCell ref="A1:D1"/>
    <mergeCell ref="B7:C7"/>
  </mergeCells>
  <pageMargins left="0.7" right="0.7" top="0.75" bottom="0.75" header="0.3" footer="0.3"/>
  <pageSetup paperSize="9" orientation="landscape" verticalDpi="0" r:id="rId1"/>
  <headerFooter>
    <oddFooter>&amp;L&amp;X1)&amp;X aantallen zijn indicatief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2E76B"/>
  </sheetPr>
  <dimension ref="A1:CD125"/>
  <sheetViews>
    <sheetView workbookViewId="0">
      <selection activeCell="C11" sqref="C11"/>
    </sheetView>
  </sheetViews>
  <sheetFormatPr defaultColWidth="9.140625" defaultRowHeight="15" x14ac:dyDescent="0.25"/>
  <cols>
    <col min="1" max="1" width="9.140625" style="2"/>
    <col min="2" max="2" width="40.28515625" style="2" customWidth="1"/>
    <col min="3" max="3" width="26.5703125" style="73" customWidth="1"/>
    <col min="4" max="9" width="9.140625" style="1"/>
    <col min="10" max="16384" width="9.140625" style="2"/>
  </cols>
  <sheetData>
    <row r="1" spans="1:82" ht="24" x14ac:dyDescent="0.4">
      <c r="A1" s="61" t="s">
        <v>92</v>
      </c>
      <c r="B1" s="62"/>
      <c r="C1" s="6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</row>
    <row r="2" spans="1:82" x14ac:dyDescent="0.25">
      <c r="A2" s="64"/>
      <c r="B2" s="65" t="s">
        <v>18</v>
      </c>
      <c r="C2" s="66" t="s">
        <v>93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</row>
    <row r="3" spans="1:82" x14ac:dyDescent="0.25">
      <c r="A3" s="67" t="s">
        <v>16</v>
      </c>
      <c r="B3" s="67" t="s">
        <v>113</v>
      </c>
      <c r="C3" s="68">
        <f>'1. Prijzen beheer'!C35</f>
        <v>0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</row>
    <row r="4" spans="1:82" x14ac:dyDescent="0.25">
      <c r="A4" s="67" t="s">
        <v>17</v>
      </c>
      <c r="B4" s="67" t="s">
        <v>129</v>
      </c>
      <c r="C4" s="68">
        <f>'2. Prijzen additionele diensten'!J15</f>
        <v>0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</row>
    <row r="5" spans="1:82" x14ac:dyDescent="0.25">
      <c r="A5" s="67" t="s">
        <v>19</v>
      </c>
      <c r="B5" s="67" t="s">
        <v>130</v>
      </c>
      <c r="C5" s="68">
        <f>'3. Prijzen Wifi'!C30</f>
        <v>0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</row>
    <row r="6" spans="1:82" x14ac:dyDescent="0.25">
      <c r="A6" s="67" t="s">
        <v>104</v>
      </c>
      <c r="B6" s="67" t="s">
        <v>114</v>
      </c>
      <c r="C6" s="68">
        <f>'4, Prijzen Chromebooks'!C26</f>
        <v>95000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</row>
    <row r="7" spans="1:82" ht="15" customHeight="1" x14ac:dyDescent="0.25">
      <c r="A7" s="2" t="s">
        <v>107</v>
      </c>
      <c r="B7" s="67" t="s">
        <v>115</v>
      </c>
      <c r="C7" s="68">
        <f>'5. Prijzen Windows'!B37</f>
        <v>135000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</row>
    <row r="8" spans="1:82" x14ac:dyDescent="0.25">
      <c r="A8" s="67" t="s">
        <v>108</v>
      </c>
      <c r="B8" s="67" t="s">
        <v>116</v>
      </c>
      <c r="C8" s="68">
        <f>'6. Prijzen Apple'!B36</f>
        <v>115000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</row>
    <row r="9" spans="1:82" x14ac:dyDescent="0.25">
      <c r="A9" s="67" t="s">
        <v>109</v>
      </c>
      <c r="B9" s="67" t="s">
        <v>117</v>
      </c>
      <c r="C9" s="68">
        <f>'7. Prijzen accessoires'!B7</f>
        <v>20000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</row>
    <row r="10" spans="1:82" x14ac:dyDescent="0.25">
      <c r="A10" s="67" t="s">
        <v>180</v>
      </c>
      <c r="B10" s="67" t="s">
        <v>176</v>
      </c>
      <c r="C10" s="68">
        <f>'8. Prijzen reparatie'!D7</f>
        <v>5000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</row>
    <row r="11" spans="1:82" ht="18.75" x14ac:dyDescent="0.3">
      <c r="A11" s="69"/>
      <c r="B11" s="70" t="s">
        <v>94</v>
      </c>
      <c r="C11" s="71">
        <f>SUM(C3:C10)</f>
        <v>370000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</row>
    <row r="12" spans="1:82" x14ac:dyDescent="0.25">
      <c r="A12" s="1"/>
      <c r="B12" s="1"/>
      <c r="C12" s="72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</row>
    <row r="13" spans="1:82" x14ac:dyDescent="0.25">
      <c r="A13" s="1"/>
      <c r="B13" s="1"/>
      <c r="C13" s="72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</row>
    <row r="14" spans="1:82" x14ac:dyDescent="0.25">
      <c r="A14" s="1"/>
      <c r="B14" s="1"/>
      <c r="C14" s="7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</row>
    <row r="15" spans="1:82" x14ac:dyDescent="0.25">
      <c r="A15" s="1"/>
      <c r="B15" s="1"/>
      <c r="C15" s="7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</row>
    <row r="16" spans="1:82" x14ac:dyDescent="0.25">
      <c r="A16" s="1"/>
      <c r="B16" s="1"/>
      <c r="C16" s="7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</row>
    <row r="17" spans="1:82" x14ac:dyDescent="0.25">
      <c r="A17" s="1"/>
      <c r="B17" s="1"/>
      <c r="C17" s="7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</row>
    <row r="18" spans="1:82" x14ac:dyDescent="0.25">
      <c r="A18" s="1"/>
      <c r="B18" s="1"/>
      <c r="C18" s="72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</row>
    <row r="19" spans="1:82" x14ac:dyDescent="0.25">
      <c r="A19" s="1"/>
      <c r="B19" s="1"/>
      <c r="C19" s="72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</row>
    <row r="20" spans="1:82" x14ac:dyDescent="0.25">
      <c r="A20" s="1"/>
      <c r="B20" s="1"/>
      <c r="C20" s="72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</row>
    <row r="21" spans="1:82" x14ac:dyDescent="0.25">
      <c r="A21" s="1"/>
      <c r="B21" s="1"/>
      <c r="C21" s="72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</row>
    <row r="22" spans="1:82" x14ac:dyDescent="0.25">
      <c r="A22" s="1"/>
      <c r="B22" s="1"/>
      <c r="C22" s="72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</row>
    <row r="23" spans="1:82" x14ac:dyDescent="0.25">
      <c r="A23" s="1"/>
      <c r="B23" s="1"/>
      <c r="C23" s="72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</row>
    <row r="24" spans="1:82" x14ac:dyDescent="0.25">
      <c r="A24" s="1"/>
      <c r="B24" s="1"/>
      <c r="C24" s="72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</row>
    <row r="25" spans="1:82" x14ac:dyDescent="0.25">
      <c r="A25" s="1"/>
      <c r="B25" s="1"/>
      <c r="C25" s="72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</row>
    <row r="26" spans="1:82" x14ac:dyDescent="0.25">
      <c r="A26" s="1"/>
      <c r="B26" s="1"/>
      <c r="C26" s="72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</row>
    <row r="27" spans="1:82" x14ac:dyDescent="0.25">
      <c r="A27" s="1"/>
      <c r="B27" s="1"/>
      <c r="C27" s="72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</row>
    <row r="28" spans="1:82" x14ac:dyDescent="0.25">
      <c r="A28" s="1"/>
      <c r="B28" s="1"/>
      <c r="C28" s="72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</row>
    <row r="29" spans="1:82" x14ac:dyDescent="0.25">
      <c r="A29" s="1"/>
      <c r="B29" s="1"/>
      <c r="C29" s="72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</row>
    <row r="30" spans="1:82" x14ac:dyDescent="0.25">
      <c r="A30" s="1"/>
      <c r="B30" s="1"/>
      <c r="C30" s="7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</row>
    <row r="31" spans="1:82" x14ac:dyDescent="0.25">
      <c r="A31" s="1"/>
      <c r="B31" s="1"/>
      <c r="C31" s="72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</row>
    <row r="32" spans="1:82" x14ac:dyDescent="0.25">
      <c r="A32" s="1"/>
      <c r="B32" s="1"/>
      <c r="C32" s="72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</row>
    <row r="33" spans="1:82" x14ac:dyDescent="0.25">
      <c r="A33" s="1"/>
      <c r="B33" s="1"/>
      <c r="C33" s="72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</row>
    <row r="34" spans="1:82" x14ac:dyDescent="0.25">
      <c r="A34" s="1"/>
      <c r="B34" s="1"/>
      <c r="C34" s="72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</row>
    <row r="35" spans="1:82" x14ac:dyDescent="0.25">
      <c r="A35" s="1"/>
      <c r="B35" s="1"/>
      <c r="C35" s="72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</row>
    <row r="36" spans="1:82" x14ac:dyDescent="0.25">
      <c r="A36" s="1"/>
      <c r="B36" s="1"/>
      <c r="C36" s="72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</row>
    <row r="37" spans="1:82" x14ac:dyDescent="0.25">
      <c r="A37" s="1"/>
      <c r="B37" s="1"/>
      <c r="C37" s="7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</row>
    <row r="38" spans="1:82" x14ac:dyDescent="0.25">
      <c r="A38" s="1"/>
      <c r="B38" s="1"/>
      <c r="C38" s="72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</row>
    <row r="39" spans="1:82" x14ac:dyDescent="0.25">
      <c r="A39" s="1"/>
      <c r="B39" s="1"/>
      <c r="C39" s="72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</row>
    <row r="40" spans="1:82" x14ac:dyDescent="0.25">
      <c r="A40" s="1"/>
      <c r="B40" s="1"/>
      <c r="C40" s="72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</row>
    <row r="41" spans="1:82" x14ac:dyDescent="0.25">
      <c r="A41" s="1"/>
      <c r="B41" s="1"/>
      <c r="C41" s="72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</row>
    <row r="42" spans="1:82" x14ac:dyDescent="0.25">
      <c r="A42" s="1"/>
      <c r="B42" s="1"/>
      <c r="C42" s="7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</row>
    <row r="43" spans="1:82" x14ac:dyDescent="0.25">
      <c r="A43" s="1"/>
      <c r="B43" s="1"/>
      <c r="C43" s="7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</row>
    <row r="44" spans="1:82" x14ac:dyDescent="0.25">
      <c r="A44" s="1"/>
      <c r="B44" s="1"/>
      <c r="C44" s="72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</row>
    <row r="45" spans="1:82" x14ac:dyDescent="0.25">
      <c r="A45" s="1"/>
      <c r="B45" s="1"/>
      <c r="C45" s="72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</row>
    <row r="46" spans="1:82" x14ac:dyDescent="0.25">
      <c r="A46" s="1"/>
      <c r="B46" s="1"/>
      <c r="C46" s="7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</row>
    <row r="47" spans="1:82" x14ac:dyDescent="0.25">
      <c r="A47" s="1"/>
      <c r="B47" s="1"/>
      <c r="C47" s="7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</row>
    <row r="48" spans="1:82" x14ac:dyDescent="0.25">
      <c r="A48" s="1"/>
      <c r="B48" s="1"/>
      <c r="C48" s="7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</row>
    <row r="49" spans="1:82" x14ac:dyDescent="0.25">
      <c r="A49" s="1"/>
      <c r="B49" s="1"/>
      <c r="C49" s="7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</row>
    <row r="50" spans="1:82" x14ac:dyDescent="0.25">
      <c r="A50" s="1"/>
      <c r="B50" s="1"/>
      <c r="C50" s="7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</row>
    <row r="51" spans="1:82" x14ac:dyDescent="0.25">
      <c r="A51" s="1"/>
      <c r="B51" s="1"/>
      <c r="C51" s="7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</row>
    <row r="52" spans="1:82" x14ac:dyDescent="0.25">
      <c r="A52" s="1"/>
      <c r="B52" s="1"/>
      <c r="C52" s="7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</row>
    <row r="53" spans="1:82" x14ac:dyDescent="0.25">
      <c r="A53" s="1"/>
      <c r="B53" s="1"/>
      <c r="C53" s="7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</row>
    <row r="54" spans="1:82" x14ac:dyDescent="0.25">
      <c r="A54" s="1"/>
      <c r="B54" s="1"/>
      <c r="C54" s="7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</row>
    <row r="55" spans="1:82" x14ac:dyDescent="0.25">
      <c r="A55" s="1"/>
      <c r="B55" s="1"/>
      <c r="C55" s="7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</row>
    <row r="56" spans="1:82" x14ac:dyDescent="0.25">
      <c r="A56" s="1"/>
      <c r="B56" s="1"/>
      <c r="C56" s="7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</row>
    <row r="57" spans="1:82" x14ac:dyDescent="0.25">
      <c r="A57" s="1"/>
      <c r="B57" s="1"/>
      <c r="C57" s="7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</row>
    <row r="58" spans="1:82" x14ac:dyDescent="0.25">
      <c r="A58" s="1"/>
      <c r="B58" s="1"/>
      <c r="C58" s="7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</row>
    <row r="59" spans="1:82" x14ac:dyDescent="0.25">
      <c r="A59" s="1"/>
      <c r="B59" s="1"/>
      <c r="C59" s="7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</row>
    <row r="60" spans="1:82" x14ac:dyDescent="0.25">
      <c r="A60" s="1"/>
      <c r="B60" s="1"/>
      <c r="C60" s="7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</row>
    <row r="61" spans="1:82" x14ac:dyDescent="0.25">
      <c r="A61" s="1"/>
      <c r="B61" s="1"/>
      <c r="C61" s="7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</row>
    <row r="62" spans="1:82" x14ac:dyDescent="0.25">
      <c r="A62" s="1"/>
      <c r="B62" s="1"/>
      <c r="C62" s="7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</row>
    <row r="63" spans="1:82" x14ac:dyDescent="0.25">
      <c r="A63" s="1"/>
      <c r="B63" s="1"/>
      <c r="C63" s="7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</row>
    <row r="64" spans="1:82" x14ac:dyDescent="0.25">
      <c r="A64" s="1"/>
      <c r="B64" s="1"/>
      <c r="C64" s="7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</row>
    <row r="65" spans="1:82" x14ac:dyDescent="0.25">
      <c r="A65" s="1"/>
      <c r="B65" s="1"/>
      <c r="C65" s="7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</row>
    <row r="66" spans="1:82" x14ac:dyDescent="0.25">
      <c r="A66" s="1"/>
      <c r="B66" s="1"/>
      <c r="C66" s="7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</row>
    <row r="67" spans="1:82" x14ac:dyDescent="0.25">
      <c r="A67" s="1"/>
      <c r="B67" s="1"/>
      <c r="C67" s="7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</row>
    <row r="68" spans="1:82" x14ac:dyDescent="0.25">
      <c r="A68" s="1"/>
      <c r="B68" s="1"/>
      <c r="C68" s="7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</row>
    <row r="69" spans="1:82" x14ac:dyDescent="0.25">
      <c r="A69" s="1"/>
      <c r="B69" s="1"/>
      <c r="C69" s="7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</row>
    <row r="70" spans="1:82" x14ac:dyDescent="0.25">
      <c r="A70" s="1"/>
      <c r="B70" s="1"/>
      <c r="C70" s="72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</row>
    <row r="71" spans="1:82" x14ac:dyDescent="0.25">
      <c r="A71" s="1"/>
      <c r="B71" s="1"/>
      <c r="C71" s="72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</row>
    <row r="72" spans="1:82" x14ac:dyDescent="0.25">
      <c r="A72" s="1"/>
      <c r="B72" s="1"/>
      <c r="C72" s="7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</row>
    <row r="73" spans="1:82" x14ac:dyDescent="0.25">
      <c r="A73" s="1"/>
      <c r="B73" s="1"/>
      <c r="C73" s="7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</row>
    <row r="74" spans="1:82" x14ac:dyDescent="0.25">
      <c r="A74" s="1"/>
      <c r="B74" s="1"/>
      <c r="C74" s="7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</row>
    <row r="75" spans="1:82" x14ac:dyDescent="0.25">
      <c r="A75" s="1"/>
      <c r="B75" s="1"/>
      <c r="C75" s="7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</row>
    <row r="76" spans="1:82" x14ac:dyDescent="0.25">
      <c r="A76" s="1"/>
      <c r="B76" s="1"/>
      <c r="C76" s="7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</row>
    <row r="77" spans="1:82" x14ac:dyDescent="0.25">
      <c r="A77" s="1"/>
      <c r="B77" s="1"/>
      <c r="C77" s="7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</row>
    <row r="78" spans="1:82" x14ac:dyDescent="0.25">
      <c r="A78" s="1"/>
      <c r="B78" s="1"/>
      <c r="C78" s="7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</row>
    <row r="79" spans="1:82" x14ac:dyDescent="0.25">
      <c r="A79" s="1"/>
      <c r="B79" s="1"/>
      <c r="C79" s="7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</row>
    <row r="80" spans="1:82" x14ac:dyDescent="0.25">
      <c r="A80" s="1"/>
      <c r="B80" s="1"/>
      <c r="C80" s="7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</row>
    <row r="81" spans="1:82" x14ac:dyDescent="0.25">
      <c r="A81" s="1"/>
      <c r="B81" s="1"/>
      <c r="C81" s="7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</row>
    <row r="82" spans="1:82" x14ac:dyDescent="0.25">
      <c r="A82" s="1"/>
      <c r="B82" s="1"/>
      <c r="C82" s="7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</row>
    <row r="83" spans="1:82" x14ac:dyDescent="0.25">
      <c r="A83" s="1"/>
      <c r="B83" s="1"/>
      <c r="C83" s="7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</row>
    <row r="84" spans="1:82" x14ac:dyDescent="0.25">
      <c r="A84" s="1"/>
      <c r="B84" s="1"/>
      <c r="C84" s="7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</row>
    <row r="85" spans="1:82" x14ac:dyDescent="0.25">
      <c r="A85" s="1"/>
      <c r="B85" s="1"/>
      <c r="C85" s="7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</row>
    <row r="86" spans="1:82" x14ac:dyDescent="0.25">
      <c r="A86" s="1"/>
      <c r="B86" s="1"/>
      <c r="C86" s="7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</row>
    <row r="87" spans="1:82" x14ac:dyDescent="0.25">
      <c r="A87" s="1"/>
      <c r="B87" s="1"/>
      <c r="C87" s="7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</row>
    <row r="88" spans="1:82" x14ac:dyDescent="0.25">
      <c r="A88" s="1"/>
      <c r="B88" s="1"/>
      <c r="C88" s="7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</row>
    <row r="89" spans="1:82" x14ac:dyDescent="0.25">
      <c r="A89" s="1"/>
      <c r="B89" s="1"/>
      <c r="C89" s="7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</row>
    <row r="90" spans="1:82" x14ac:dyDescent="0.25">
      <c r="A90" s="1"/>
      <c r="B90" s="1"/>
      <c r="C90" s="7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</row>
    <row r="91" spans="1:82" x14ac:dyDescent="0.25">
      <c r="A91" s="1"/>
      <c r="B91" s="1"/>
      <c r="C91" s="7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</row>
    <row r="92" spans="1:82" x14ac:dyDescent="0.25">
      <c r="A92" s="1"/>
      <c r="B92" s="1"/>
      <c r="C92" s="7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</row>
    <row r="93" spans="1:82" x14ac:dyDescent="0.25">
      <c r="A93" s="1"/>
      <c r="B93" s="1"/>
      <c r="C93" s="7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</row>
    <row r="94" spans="1:82" x14ac:dyDescent="0.25">
      <c r="A94" s="1"/>
      <c r="B94" s="1"/>
      <c r="C94" s="7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</row>
    <row r="95" spans="1:82" x14ac:dyDescent="0.25">
      <c r="A95" s="1"/>
      <c r="B95" s="1"/>
      <c r="C95" s="7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</row>
    <row r="96" spans="1:82" x14ac:dyDescent="0.25">
      <c r="A96" s="1"/>
      <c r="B96" s="1"/>
      <c r="C96" s="7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</row>
    <row r="97" spans="1:82" x14ac:dyDescent="0.25">
      <c r="A97" s="1"/>
      <c r="B97" s="1"/>
      <c r="C97" s="7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</row>
    <row r="98" spans="1:82" x14ac:dyDescent="0.25">
      <c r="A98" s="1"/>
      <c r="B98" s="1"/>
      <c r="C98" s="7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</row>
    <row r="99" spans="1:82" x14ac:dyDescent="0.25">
      <c r="A99" s="1"/>
      <c r="B99" s="1"/>
      <c r="C99" s="7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</row>
    <row r="100" spans="1:82" x14ac:dyDescent="0.25">
      <c r="A100" s="1"/>
      <c r="B100" s="1"/>
      <c r="C100" s="7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</row>
    <row r="101" spans="1:82" x14ac:dyDescent="0.25">
      <c r="A101" s="1"/>
      <c r="B101" s="1"/>
      <c r="C101" s="7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</row>
    <row r="102" spans="1:82" x14ac:dyDescent="0.25">
      <c r="A102" s="1"/>
      <c r="B102" s="1"/>
      <c r="C102" s="7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</row>
    <row r="103" spans="1:82" x14ac:dyDescent="0.25">
      <c r="A103" s="1"/>
      <c r="B103" s="1"/>
      <c r="C103" s="7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</row>
    <row r="104" spans="1:82" x14ac:dyDescent="0.25">
      <c r="A104" s="1"/>
      <c r="B104" s="1"/>
      <c r="C104" s="7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</row>
    <row r="105" spans="1:82" x14ac:dyDescent="0.25">
      <c r="A105" s="1"/>
      <c r="B105" s="1"/>
      <c r="C105" s="7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</row>
    <row r="106" spans="1:82" x14ac:dyDescent="0.25">
      <c r="A106" s="1"/>
      <c r="B106" s="1"/>
      <c r="C106" s="7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</row>
    <row r="107" spans="1:82" x14ac:dyDescent="0.25">
      <c r="A107" s="1"/>
      <c r="B107" s="1"/>
      <c r="C107" s="7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</row>
    <row r="108" spans="1:82" x14ac:dyDescent="0.25">
      <c r="A108" s="1"/>
      <c r="B108" s="1"/>
      <c r="C108" s="7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</row>
    <row r="109" spans="1:82" x14ac:dyDescent="0.25">
      <c r="A109" s="1"/>
      <c r="B109" s="1"/>
      <c r="C109" s="7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</row>
    <row r="110" spans="1:82" x14ac:dyDescent="0.25">
      <c r="A110" s="1"/>
      <c r="B110" s="1"/>
      <c r="C110" s="7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</row>
    <row r="111" spans="1:82" x14ac:dyDescent="0.25">
      <c r="A111" s="1"/>
      <c r="B111" s="1"/>
      <c r="C111" s="72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</row>
    <row r="112" spans="1:82" x14ac:dyDescent="0.25">
      <c r="A112" s="1"/>
      <c r="B112" s="1"/>
      <c r="C112" s="7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</row>
    <row r="113" spans="1:82" x14ac:dyDescent="0.25">
      <c r="A113" s="1"/>
      <c r="B113" s="1"/>
      <c r="C113" s="7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</row>
    <row r="114" spans="1:82" x14ac:dyDescent="0.25">
      <c r="A114" s="1"/>
      <c r="B114" s="1"/>
      <c r="C114" s="7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</row>
    <row r="115" spans="1:82" x14ac:dyDescent="0.25">
      <c r="A115" s="1"/>
      <c r="B115" s="1"/>
      <c r="C115" s="7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</row>
    <row r="116" spans="1:82" x14ac:dyDescent="0.25">
      <c r="A116" s="1"/>
      <c r="B116" s="1"/>
      <c r="C116" s="7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</row>
    <row r="117" spans="1:82" x14ac:dyDescent="0.25">
      <c r="A117" s="1"/>
      <c r="B117" s="1"/>
      <c r="C117" s="7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</row>
    <row r="118" spans="1:82" x14ac:dyDescent="0.25">
      <c r="A118" s="1"/>
      <c r="B118" s="1"/>
      <c r="C118" s="7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</row>
    <row r="119" spans="1:82" x14ac:dyDescent="0.25">
      <c r="A119" s="1"/>
      <c r="B119" s="1"/>
      <c r="C119" s="7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</row>
    <row r="120" spans="1:82" x14ac:dyDescent="0.25">
      <c r="A120" s="1"/>
      <c r="B120" s="1"/>
      <c r="C120" s="7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</row>
    <row r="121" spans="1:82" x14ac:dyDescent="0.25">
      <c r="A121" s="1"/>
      <c r="B121" s="1"/>
      <c r="C121" s="7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</row>
    <row r="122" spans="1:82" x14ac:dyDescent="0.25">
      <c r="A122" s="1"/>
      <c r="B122" s="1"/>
      <c r="C122" s="7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</row>
    <row r="123" spans="1:82" x14ac:dyDescent="0.25">
      <c r="A123" s="1"/>
      <c r="B123" s="1"/>
      <c r="C123" s="7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</row>
    <row r="124" spans="1:82" x14ac:dyDescent="0.25">
      <c r="A124" s="1"/>
      <c r="B124" s="1"/>
      <c r="C124" s="7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</row>
    <row r="125" spans="1:82" x14ac:dyDescent="0.25">
      <c r="A125" s="1"/>
      <c r="B125" s="1"/>
      <c r="C125" s="7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</row>
  </sheetData>
  <sheetProtection algorithmName="SHA-512" hashValue="AgbFCAbf6wppVifUPashVRcQMqAKFMWlpdpvOCF+WmU852q8Yp/WSVvRmygB8yw8Jm74yMarWea6eXX8PDwKQQ==" saltValue="K9P22syyHHuyUrhLjUP0s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2E76B"/>
  </sheetPr>
  <dimension ref="A1:BO119"/>
  <sheetViews>
    <sheetView zoomScale="90" zoomScaleNormal="90" workbookViewId="0">
      <selection activeCell="C21" activeCellId="3" sqref="D14:D16 C15:C16 B15:B16 C21:C22"/>
    </sheetView>
  </sheetViews>
  <sheetFormatPr defaultColWidth="9.140625" defaultRowHeight="15" x14ac:dyDescent="0.25"/>
  <cols>
    <col min="1" max="1" width="4" style="2" customWidth="1"/>
    <col min="2" max="2" width="73.85546875" style="2" customWidth="1"/>
    <col min="3" max="3" width="26.7109375" style="2" customWidth="1"/>
    <col min="4" max="4" width="21" style="2" bestFit="1" customWidth="1"/>
    <col min="5" max="5" width="24.85546875" style="2" bestFit="1" customWidth="1"/>
    <col min="6" max="6" width="23.85546875" style="2" customWidth="1"/>
    <col min="7" max="7" width="26.42578125" style="1" bestFit="1" customWidth="1"/>
    <col min="8" max="8" width="29.7109375" style="1" customWidth="1"/>
    <col min="9" max="67" width="9.140625" style="1"/>
    <col min="68" max="16384" width="9.140625" style="2"/>
  </cols>
  <sheetData>
    <row r="1" spans="1:8" ht="15" customHeight="1" x14ac:dyDescent="0.25">
      <c r="A1" s="237" t="s">
        <v>91</v>
      </c>
      <c r="B1" s="237"/>
      <c r="C1" s="237"/>
      <c r="D1" s="237"/>
      <c r="E1" s="237"/>
      <c r="F1" s="237"/>
      <c r="G1" s="237"/>
      <c r="H1" s="237"/>
    </row>
    <row r="2" spans="1:8" ht="15" customHeight="1" x14ac:dyDescent="0.25">
      <c r="A2" s="237"/>
      <c r="B2" s="237"/>
      <c r="C2" s="237"/>
      <c r="D2" s="237"/>
      <c r="E2" s="237"/>
      <c r="F2" s="237"/>
      <c r="G2" s="237"/>
      <c r="H2" s="237"/>
    </row>
    <row r="3" spans="1:8" ht="15" customHeight="1" x14ac:dyDescent="0.4">
      <c r="A3" s="9"/>
      <c r="B3" s="9"/>
      <c r="C3" s="9"/>
      <c r="D3" s="9"/>
      <c r="E3" s="9"/>
      <c r="F3" s="9"/>
      <c r="G3" s="9"/>
      <c r="H3" s="9"/>
    </row>
    <row r="4" spans="1:8" ht="15" customHeight="1" x14ac:dyDescent="0.4">
      <c r="A4" s="9"/>
      <c r="B4" s="9"/>
      <c r="C4" s="9"/>
      <c r="D4" s="9"/>
      <c r="E4" s="9"/>
      <c r="F4" s="9"/>
      <c r="G4" s="9"/>
      <c r="H4" s="9"/>
    </row>
    <row r="5" spans="1:8" ht="15" customHeight="1" x14ac:dyDescent="0.4">
      <c r="A5" s="9"/>
      <c r="B5" s="9"/>
      <c r="C5" s="9"/>
      <c r="D5" s="9"/>
      <c r="E5" s="9"/>
      <c r="F5" s="9"/>
      <c r="G5" s="9"/>
      <c r="H5" s="9"/>
    </row>
    <row r="6" spans="1:8" ht="15" customHeight="1" x14ac:dyDescent="0.4">
      <c r="A6" s="9"/>
      <c r="B6" s="9"/>
      <c r="C6" s="9"/>
      <c r="D6" s="9"/>
      <c r="E6" s="9"/>
      <c r="F6" s="9"/>
      <c r="G6" s="9"/>
      <c r="H6" s="9"/>
    </row>
    <row r="7" spans="1:8" ht="15" customHeight="1" x14ac:dyDescent="0.4">
      <c r="A7" s="9"/>
      <c r="B7" s="9"/>
      <c r="C7" s="9"/>
      <c r="D7" s="9"/>
      <c r="E7" s="9"/>
      <c r="F7" s="9"/>
      <c r="G7" s="9"/>
      <c r="H7" s="9"/>
    </row>
    <row r="8" spans="1:8" ht="15" customHeight="1" x14ac:dyDescent="0.4">
      <c r="A8" s="9"/>
      <c r="B8" s="9"/>
      <c r="C8" s="9"/>
      <c r="D8" s="9"/>
      <c r="E8" s="9"/>
      <c r="F8" s="9"/>
      <c r="G8" s="9"/>
      <c r="H8" s="9"/>
    </row>
    <row r="9" spans="1:8" ht="15" customHeight="1" x14ac:dyDescent="0.4">
      <c r="A9" s="9"/>
      <c r="B9" s="9"/>
      <c r="C9" s="9"/>
      <c r="D9" s="9"/>
      <c r="E9" s="9"/>
      <c r="F9" s="9"/>
      <c r="G9" s="9"/>
      <c r="H9" s="9"/>
    </row>
    <row r="10" spans="1:8" ht="15" customHeight="1" x14ac:dyDescent="0.4">
      <c r="A10" s="9"/>
      <c r="B10" s="9"/>
      <c r="C10" s="9"/>
      <c r="D10" s="9"/>
      <c r="E10" s="9"/>
      <c r="F10" s="9"/>
      <c r="G10" s="9"/>
      <c r="H10" s="9"/>
    </row>
    <row r="11" spans="1:8" ht="15" customHeight="1" x14ac:dyDescent="0.4">
      <c r="A11" s="9"/>
      <c r="B11" s="9"/>
      <c r="C11" s="9"/>
      <c r="D11" s="9"/>
      <c r="E11" s="9"/>
      <c r="F11" s="9"/>
      <c r="G11" s="9"/>
      <c r="H11" s="9"/>
    </row>
    <row r="12" spans="1:8" ht="24" x14ac:dyDescent="0.4">
      <c r="A12" s="10" t="s">
        <v>26</v>
      </c>
      <c r="B12" s="11"/>
      <c r="C12" s="12"/>
      <c r="D12" s="13"/>
      <c r="E12" s="13"/>
      <c r="F12" s="14"/>
      <c r="G12" s="9"/>
      <c r="H12" s="9"/>
    </row>
    <row r="13" spans="1:8" ht="24" x14ac:dyDescent="0.4">
      <c r="A13" s="15"/>
      <c r="B13" s="16" t="s">
        <v>18</v>
      </c>
      <c r="C13" s="16" t="s">
        <v>28</v>
      </c>
      <c r="D13" s="17" t="s">
        <v>95</v>
      </c>
      <c r="E13" s="17" t="s">
        <v>96</v>
      </c>
      <c r="F13" s="14" t="s">
        <v>15</v>
      </c>
      <c r="G13" s="9"/>
      <c r="H13" s="9"/>
    </row>
    <row r="14" spans="1:8" ht="24" x14ac:dyDescent="0.4">
      <c r="A14" s="18" t="s">
        <v>16</v>
      </c>
      <c r="B14" s="18" t="s">
        <v>37</v>
      </c>
      <c r="C14" s="19">
        <v>36</v>
      </c>
      <c r="D14" s="74"/>
      <c r="E14" s="20">
        <f>C14*D14</f>
        <v>0</v>
      </c>
      <c r="F14" s="21"/>
      <c r="G14" s="9"/>
      <c r="H14" s="9"/>
    </row>
    <row r="15" spans="1:8" ht="24" x14ac:dyDescent="0.4">
      <c r="A15" s="22" t="s">
        <v>17</v>
      </c>
      <c r="B15" s="79" t="s">
        <v>97</v>
      </c>
      <c r="C15" s="77">
        <v>1</v>
      </c>
      <c r="D15" s="75"/>
      <c r="E15" s="20">
        <f t="shared" ref="E15:E16" si="0">C15*D15</f>
        <v>0</v>
      </c>
      <c r="F15" s="21"/>
      <c r="G15" s="9"/>
      <c r="H15" s="9"/>
    </row>
    <row r="16" spans="1:8" ht="24" x14ac:dyDescent="0.4">
      <c r="A16" s="23" t="s">
        <v>19</v>
      </c>
      <c r="B16" s="79" t="s">
        <v>97</v>
      </c>
      <c r="C16" s="78">
        <v>1</v>
      </c>
      <c r="D16" s="76"/>
      <c r="E16" s="20">
        <f t="shared" si="0"/>
        <v>0</v>
      </c>
      <c r="F16" s="21"/>
      <c r="G16" s="9"/>
      <c r="H16" s="9"/>
    </row>
    <row r="17" spans="1:8" ht="24" x14ac:dyDescent="0.4">
      <c r="A17" s="24"/>
      <c r="B17" s="240" t="s">
        <v>30</v>
      </c>
      <c r="C17" s="240"/>
      <c r="D17" s="240"/>
      <c r="E17" s="25">
        <f>SUM(E14:E16)</f>
        <v>0</v>
      </c>
      <c r="F17" s="21"/>
      <c r="G17" s="9"/>
      <c r="H17" s="9"/>
    </row>
    <row r="18" spans="1:8" ht="15" customHeight="1" x14ac:dyDescent="0.4">
      <c r="A18" s="9"/>
      <c r="B18" s="9"/>
      <c r="C18" s="9"/>
      <c r="D18" s="9"/>
      <c r="E18" s="9"/>
      <c r="F18" s="9"/>
      <c r="G18" s="9"/>
      <c r="H18" s="9"/>
    </row>
    <row r="19" spans="1:8" ht="24" x14ac:dyDescent="0.4">
      <c r="A19" s="26" t="s">
        <v>41</v>
      </c>
      <c r="B19" s="3"/>
      <c r="C19" s="8"/>
      <c r="D19" s="27"/>
      <c r="E19" s="9"/>
      <c r="F19" s="9"/>
      <c r="G19" s="9"/>
      <c r="H19" s="9"/>
    </row>
    <row r="20" spans="1:8" ht="15" customHeight="1" x14ac:dyDescent="0.4">
      <c r="A20" s="15"/>
      <c r="B20" s="16" t="s">
        <v>18</v>
      </c>
      <c r="C20" s="44" t="s">
        <v>27</v>
      </c>
      <c r="D20" s="1"/>
      <c r="E20" s="9"/>
      <c r="F20" s="9"/>
      <c r="G20" s="9"/>
      <c r="H20" s="9"/>
    </row>
    <row r="21" spans="1:8" ht="24" x14ac:dyDescent="0.4">
      <c r="A21" s="18" t="s">
        <v>16</v>
      </c>
      <c r="B21" s="18" t="s">
        <v>102</v>
      </c>
      <c r="C21" s="80"/>
      <c r="D21" s="1"/>
      <c r="E21" s="9"/>
      <c r="F21" s="9"/>
      <c r="G21" s="9"/>
      <c r="H21" s="9"/>
    </row>
    <row r="22" spans="1:8" ht="24" x14ac:dyDescent="0.4">
      <c r="A22" s="22" t="s">
        <v>17</v>
      </c>
      <c r="B22" s="22" t="s">
        <v>103</v>
      </c>
      <c r="C22" s="81"/>
      <c r="D22" s="1"/>
      <c r="E22" s="9"/>
      <c r="F22" s="9"/>
      <c r="G22" s="9"/>
      <c r="H22" s="9"/>
    </row>
    <row r="23" spans="1:8" ht="15" customHeight="1" x14ac:dyDescent="0.4">
      <c r="A23" s="9"/>
      <c r="B23" s="9"/>
      <c r="C23" s="9"/>
      <c r="D23" s="9"/>
      <c r="E23" s="9"/>
      <c r="F23" s="9"/>
      <c r="G23" s="9"/>
      <c r="H23" s="9"/>
    </row>
    <row r="24" spans="1:8" ht="15" customHeight="1" x14ac:dyDescent="0.4">
      <c r="A24" s="9"/>
      <c r="B24" s="9"/>
      <c r="C24" s="9"/>
      <c r="D24" s="9"/>
      <c r="E24" s="9"/>
      <c r="F24" s="9"/>
      <c r="G24" s="9"/>
      <c r="H24" s="9"/>
    </row>
    <row r="25" spans="1:8" ht="18.75" x14ac:dyDescent="0.3">
      <c r="A25" s="238" t="s">
        <v>42</v>
      </c>
      <c r="B25" s="239"/>
      <c r="C25" s="239"/>
      <c r="D25" s="239"/>
      <c r="E25" s="239"/>
      <c r="F25" s="239"/>
      <c r="G25" s="13"/>
    </row>
    <row r="26" spans="1:8" ht="18.75" x14ac:dyDescent="0.3">
      <c r="A26" s="15"/>
      <c r="B26" s="16" t="s">
        <v>38</v>
      </c>
      <c r="C26" s="28" t="s">
        <v>39</v>
      </c>
      <c r="D26" s="28" t="s">
        <v>40</v>
      </c>
      <c r="E26" s="29" t="s">
        <v>44</v>
      </c>
      <c r="F26" s="29" t="s">
        <v>45</v>
      </c>
      <c r="G26" s="30" t="s">
        <v>43</v>
      </c>
    </row>
    <row r="27" spans="1:8" x14ac:dyDescent="0.25">
      <c r="A27" s="31"/>
      <c r="B27" s="32"/>
      <c r="C27" s="33">
        <v>500</v>
      </c>
      <c r="D27" s="33">
        <v>4000</v>
      </c>
      <c r="E27" s="34">
        <f t="shared" ref="E27" si="1">C27*$C$21</f>
        <v>0</v>
      </c>
      <c r="F27" s="34">
        <f t="shared" ref="F27" si="2">D27*$C$22</f>
        <v>0</v>
      </c>
      <c r="G27" s="34">
        <f>E27+F27</f>
        <v>0</v>
      </c>
    </row>
    <row r="28" spans="1:8" ht="18.75" x14ac:dyDescent="0.3">
      <c r="A28" s="35"/>
      <c r="B28" s="36" t="s">
        <v>46</v>
      </c>
      <c r="C28" s="37">
        <f>SUM(C27:C27)</f>
        <v>500</v>
      </c>
      <c r="D28" s="37">
        <f>SUM(D27:D27)</f>
        <v>4000</v>
      </c>
      <c r="E28" s="38">
        <f>SUM(E27:E27)</f>
        <v>0</v>
      </c>
      <c r="F28" s="38">
        <f>SUM(F27:F27)</f>
        <v>0</v>
      </c>
      <c r="G28" s="38">
        <f>SUM(G27:G27)</f>
        <v>0</v>
      </c>
    </row>
    <row r="29" spans="1:8" x14ac:dyDescent="0.25">
      <c r="A29" s="1"/>
      <c r="B29" s="1"/>
      <c r="C29" s="1"/>
      <c r="D29" s="1"/>
      <c r="E29" s="1"/>
      <c r="F29" s="1"/>
    </row>
    <row r="30" spans="1:8" ht="18.75" x14ac:dyDescent="0.3">
      <c r="A30" s="1"/>
      <c r="B30" s="1"/>
      <c r="C30" s="1"/>
      <c r="D30" s="1"/>
      <c r="E30" s="243" t="s">
        <v>98</v>
      </c>
      <c r="F30" s="243"/>
      <c r="G30" s="39">
        <f>G28</f>
        <v>0</v>
      </c>
    </row>
    <row r="31" spans="1:8" x14ac:dyDescent="0.25">
      <c r="A31" s="1"/>
      <c r="B31" s="1"/>
      <c r="C31" s="1"/>
      <c r="D31" s="1"/>
      <c r="E31" s="1"/>
      <c r="F31" s="1"/>
    </row>
    <row r="32" spans="1:8" ht="23.25" customHeight="1" x14ac:dyDescent="0.3">
      <c r="A32" s="10" t="s">
        <v>27</v>
      </c>
      <c r="B32" s="11"/>
      <c r="C32" s="40" t="s">
        <v>27</v>
      </c>
      <c r="D32" s="1"/>
      <c r="E32" s="1"/>
      <c r="F32" s="1"/>
    </row>
    <row r="33" spans="1:6" ht="23.25" customHeight="1" x14ac:dyDescent="0.25">
      <c r="A33" s="41" t="s">
        <v>16</v>
      </c>
      <c r="B33" s="41" t="s">
        <v>30</v>
      </c>
      <c r="C33" s="42">
        <f>E17</f>
        <v>0</v>
      </c>
      <c r="D33" s="1"/>
      <c r="E33" s="1"/>
      <c r="F33" s="1"/>
    </row>
    <row r="34" spans="1:6" ht="23.25" customHeight="1" x14ac:dyDescent="0.25">
      <c r="A34" s="41" t="s">
        <v>17</v>
      </c>
      <c r="B34" s="41" t="s">
        <v>29</v>
      </c>
      <c r="C34" s="42">
        <f>G30</f>
        <v>0</v>
      </c>
      <c r="D34" s="1"/>
      <c r="E34" s="1"/>
      <c r="F34" s="1"/>
    </row>
    <row r="35" spans="1:6" ht="27" customHeight="1" x14ac:dyDescent="0.25">
      <c r="A35" s="241" t="s">
        <v>127</v>
      </c>
      <c r="B35" s="242"/>
      <c r="C35" s="43">
        <f>SUM(C33:C34)</f>
        <v>0</v>
      </c>
      <c r="D35" s="1"/>
      <c r="E35" s="1"/>
      <c r="F35" s="1"/>
    </row>
    <row r="36" spans="1:6" x14ac:dyDescent="0.25">
      <c r="A36" s="1"/>
      <c r="B36" s="1"/>
      <c r="C36" s="1"/>
      <c r="D36" s="1"/>
      <c r="E36" s="1"/>
      <c r="F36" s="1"/>
    </row>
    <row r="37" spans="1:6" x14ac:dyDescent="0.25">
      <c r="A37" s="1"/>
      <c r="B37" s="1"/>
      <c r="C37" s="1"/>
      <c r="D37" s="1"/>
      <c r="E37" s="1"/>
      <c r="F37" s="1"/>
    </row>
    <row r="38" spans="1:6" x14ac:dyDescent="0.25">
      <c r="A38" s="1"/>
      <c r="B38" s="1"/>
      <c r="C38" s="1"/>
      <c r="D38" s="1"/>
      <c r="E38" s="1"/>
      <c r="F38" s="1"/>
    </row>
    <row r="39" spans="1:6" x14ac:dyDescent="0.25">
      <c r="A39" s="1"/>
      <c r="B39" s="1"/>
      <c r="C39" s="1"/>
      <c r="D39" s="1"/>
      <c r="E39" s="1"/>
      <c r="F39" s="1"/>
    </row>
    <row r="40" spans="1:6" x14ac:dyDescent="0.25">
      <c r="A40" s="1"/>
      <c r="B40" s="1"/>
      <c r="C40" s="1"/>
      <c r="D40" s="1"/>
      <c r="E40" s="1"/>
      <c r="F40" s="1"/>
    </row>
    <row r="41" spans="1:6" x14ac:dyDescent="0.25">
      <c r="A41" s="1"/>
      <c r="B41" s="1"/>
      <c r="C41" s="1"/>
      <c r="D41" s="1"/>
      <c r="E41" s="1"/>
      <c r="F41" s="1"/>
    </row>
    <row r="42" spans="1:6" x14ac:dyDescent="0.25">
      <c r="A42" s="1"/>
      <c r="B42" s="1"/>
      <c r="C42" s="1"/>
      <c r="D42" s="1"/>
      <c r="E42" s="1"/>
      <c r="F42" s="1"/>
    </row>
    <row r="43" spans="1:6" x14ac:dyDescent="0.25">
      <c r="A43" s="1"/>
      <c r="B43" s="1"/>
      <c r="C43" s="1"/>
      <c r="D43" s="1"/>
      <c r="E43" s="1"/>
      <c r="F43" s="1"/>
    </row>
    <row r="44" spans="1:6" x14ac:dyDescent="0.25">
      <c r="A44" s="1"/>
      <c r="B44" s="1"/>
      <c r="C44" s="1"/>
      <c r="D44" s="1"/>
      <c r="E44" s="1"/>
      <c r="F44" s="1"/>
    </row>
    <row r="45" spans="1:6" x14ac:dyDescent="0.25">
      <c r="A45" s="1"/>
      <c r="B45" s="1"/>
      <c r="C45" s="1"/>
      <c r="D45" s="1"/>
      <c r="E45" s="1"/>
      <c r="F45" s="1"/>
    </row>
    <row r="46" spans="1:6" x14ac:dyDescent="0.25">
      <c r="A46" s="1"/>
      <c r="B46" s="1"/>
      <c r="C46" s="1"/>
      <c r="D46" s="1"/>
      <c r="E46" s="1"/>
      <c r="F46" s="1"/>
    </row>
    <row r="47" spans="1:6" x14ac:dyDescent="0.25">
      <c r="A47" s="1"/>
      <c r="B47" s="1"/>
      <c r="C47" s="1"/>
      <c r="D47" s="1"/>
      <c r="E47" s="1"/>
      <c r="F47" s="1"/>
    </row>
    <row r="48" spans="1:6" x14ac:dyDescent="0.25">
      <c r="A48" s="1"/>
      <c r="B48" s="1"/>
      <c r="C48" s="1"/>
      <c r="D48" s="1"/>
      <c r="E48" s="1"/>
      <c r="F48" s="1"/>
    </row>
    <row r="49" spans="1:6" x14ac:dyDescent="0.25">
      <c r="A49" s="1"/>
      <c r="B49" s="1"/>
      <c r="C49" s="1"/>
      <c r="D49" s="1"/>
      <c r="E49" s="1"/>
      <c r="F49" s="1"/>
    </row>
    <row r="50" spans="1:6" x14ac:dyDescent="0.25">
      <c r="A50" s="1"/>
      <c r="B50" s="1"/>
      <c r="C50" s="1"/>
      <c r="D50" s="1"/>
      <c r="E50" s="1"/>
      <c r="F50" s="1"/>
    </row>
    <row r="51" spans="1:6" x14ac:dyDescent="0.25">
      <c r="A51" s="1"/>
      <c r="B51" s="1"/>
      <c r="C51" s="1"/>
      <c r="D51" s="1"/>
      <c r="E51" s="1"/>
      <c r="F51" s="1"/>
    </row>
    <row r="52" spans="1:6" x14ac:dyDescent="0.25">
      <c r="A52" s="1"/>
      <c r="B52" s="1"/>
      <c r="C52" s="1"/>
      <c r="D52" s="1"/>
      <c r="E52" s="1"/>
      <c r="F52" s="1"/>
    </row>
    <row r="53" spans="1:6" x14ac:dyDescent="0.25">
      <c r="A53" s="1"/>
      <c r="B53" s="1"/>
      <c r="C53" s="1"/>
      <c r="D53" s="1"/>
      <c r="E53" s="1"/>
      <c r="F53" s="1"/>
    </row>
    <row r="54" spans="1:6" x14ac:dyDescent="0.25">
      <c r="A54" s="1"/>
      <c r="B54" s="1"/>
      <c r="C54" s="1"/>
      <c r="D54" s="1"/>
      <c r="E54" s="1"/>
      <c r="F54" s="1"/>
    </row>
    <row r="55" spans="1:6" x14ac:dyDescent="0.25">
      <c r="A55" s="1"/>
      <c r="B55" s="1"/>
      <c r="C55" s="1"/>
      <c r="D55" s="1"/>
      <c r="E55" s="1"/>
      <c r="F55" s="1"/>
    </row>
    <row r="56" spans="1:6" x14ac:dyDescent="0.25">
      <c r="A56" s="1"/>
      <c r="B56" s="1"/>
      <c r="C56" s="1"/>
      <c r="D56" s="1"/>
      <c r="E56" s="1"/>
      <c r="F56" s="1"/>
    </row>
    <row r="57" spans="1:6" x14ac:dyDescent="0.25">
      <c r="A57" s="1"/>
      <c r="B57" s="1"/>
      <c r="C57" s="1"/>
      <c r="D57" s="1"/>
      <c r="E57" s="1"/>
      <c r="F57" s="1"/>
    </row>
    <row r="58" spans="1:6" x14ac:dyDescent="0.25">
      <c r="A58" s="1"/>
      <c r="B58" s="1"/>
      <c r="C58" s="1"/>
      <c r="D58" s="1"/>
      <c r="E58" s="1"/>
      <c r="F58" s="1"/>
    </row>
    <row r="59" spans="1:6" x14ac:dyDescent="0.25">
      <c r="A59" s="1"/>
      <c r="B59" s="1"/>
      <c r="C59" s="1"/>
      <c r="D59" s="1"/>
      <c r="E59" s="1"/>
      <c r="F59" s="1"/>
    </row>
    <row r="60" spans="1:6" x14ac:dyDescent="0.25">
      <c r="A60" s="1"/>
      <c r="B60" s="1"/>
      <c r="C60" s="1"/>
      <c r="D60" s="1"/>
      <c r="E60" s="1"/>
      <c r="F60" s="1"/>
    </row>
    <row r="61" spans="1:6" x14ac:dyDescent="0.25">
      <c r="A61" s="1"/>
      <c r="B61" s="1"/>
      <c r="C61" s="1"/>
      <c r="D61" s="1"/>
      <c r="E61" s="1"/>
      <c r="F61" s="1"/>
    </row>
    <row r="62" spans="1:6" x14ac:dyDescent="0.25">
      <c r="A62" s="1"/>
      <c r="B62" s="1"/>
      <c r="C62" s="1"/>
      <c r="D62" s="1"/>
      <c r="E62" s="1"/>
      <c r="F62" s="1"/>
    </row>
    <row r="63" spans="1:6" x14ac:dyDescent="0.25">
      <c r="A63" s="1"/>
      <c r="B63" s="1"/>
      <c r="C63" s="1"/>
      <c r="D63" s="1"/>
      <c r="E63" s="1"/>
      <c r="F63" s="1"/>
    </row>
    <row r="64" spans="1:6" x14ac:dyDescent="0.25">
      <c r="A64" s="1"/>
      <c r="B64" s="1"/>
      <c r="C64" s="1"/>
      <c r="D64" s="1"/>
      <c r="E64" s="1"/>
      <c r="F64" s="1"/>
    </row>
    <row r="65" spans="1:6" x14ac:dyDescent="0.25">
      <c r="A65" s="1"/>
      <c r="B65" s="1"/>
      <c r="C65" s="1"/>
      <c r="D65" s="1"/>
      <c r="E65" s="1"/>
      <c r="F65" s="1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1"/>
      <c r="B67" s="1"/>
      <c r="C67" s="1"/>
      <c r="D67" s="1"/>
      <c r="E67" s="1"/>
      <c r="F67" s="1"/>
    </row>
    <row r="68" spans="1:6" x14ac:dyDescent="0.25">
      <c r="A68" s="1"/>
      <c r="B68" s="1"/>
      <c r="C68" s="1"/>
      <c r="D68" s="1"/>
      <c r="E68" s="1"/>
      <c r="F68" s="1"/>
    </row>
    <row r="69" spans="1:6" x14ac:dyDescent="0.25">
      <c r="A69" s="1"/>
      <c r="B69" s="1"/>
      <c r="C69" s="1"/>
      <c r="D69" s="1"/>
      <c r="E69" s="1"/>
      <c r="F69" s="1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</sheetData>
  <sheetProtection algorithmName="SHA-512" hashValue="ITNK86gjAZ5rE58wA7bNpBrtdwceoJVAkd8tLV94rssJ77pCsHEhXNxz0/FcHZZsTAvplcUJr9uMigmmew8WYA==" saltValue="OjMIQQSfX5276/SzUtiXUg==" spinCount="100000" sheet="1" objects="1" scenarios="1"/>
  <mergeCells count="5">
    <mergeCell ref="A1:H2"/>
    <mergeCell ref="A25:F25"/>
    <mergeCell ref="B17:D17"/>
    <mergeCell ref="A35:B35"/>
    <mergeCell ref="E30:F30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2E76B"/>
  </sheetPr>
  <dimension ref="A1:BP102"/>
  <sheetViews>
    <sheetView topLeftCell="A10" zoomScale="80" zoomScaleNormal="80" workbookViewId="0">
      <selection activeCell="I10" sqref="I10:I14"/>
    </sheetView>
  </sheetViews>
  <sheetFormatPr defaultColWidth="9.140625" defaultRowHeight="15" x14ac:dyDescent="0.25"/>
  <cols>
    <col min="1" max="1" width="2.5703125" style="113" bestFit="1" customWidth="1"/>
    <col min="2" max="2" width="38.85546875" style="2" customWidth="1"/>
    <col min="3" max="3" width="11.7109375" style="2" customWidth="1"/>
    <col min="4" max="4" width="31" style="2" customWidth="1"/>
    <col min="5" max="5" width="19.5703125" style="2" customWidth="1"/>
    <col min="6" max="6" width="31.28515625" style="2" customWidth="1"/>
    <col min="7" max="7" width="45.85546875" style="1" customWidth="1"/>
    <col min="8" max="8" width="23.140625" style="85" customWidth="1"/>
    <col min="9" max="9" width="24.28515625" style="85" customWidth="1"/>
    <col min="10" max="10" width="25.7109375" style="86" customWidth="1"/>
    <col min="11" max="68" width="9.140625" style="1"/>
    <col min="69" max="16384" width="9.140625" style="2"/>
  </cols>
  <sheetData>
    <row r="1" spans="1:10" ht="15" customHeight="1" x14ac:dyDescent="0.4">
      <c r="A1" s="237" t="s">
        <v>128</v>
      </c>
      <c r="B1" s="237"/>
      <c r="C1" s="237"/>
      <c r="D1" s="237"/>
      <c r="E1" s="237"/>
      <c r="F1" s="237"/>
      <c r="G1" s="237"/>
      <c r="H1" s="237"/>
      <c r="I1" s="237"/>
      <c r="J1" s="82"/>
    </row>
    <row r="2" spans="1:10" ht="15" customHeight="1" x14ac:dyDescent="0.4">
      <c r="A2" s="237"/>
      <c r="B2" s="237"/>
      <c r="C2" s="237"/>
      <c r="D2" s="237"/>
      <c r="E2" s="237"/>
      <c r="F2" s="237"/>
      <c r="G2" s="237"/>
      <c r="H2" s="237"/>
      <c r="I2" s="237"/>
      <c r="J2" s="82"/>
    </row>
    <row r="3" spans="1:10" ht="15" customHeight="1" x14ac:dyDescent="0.4">
      <c r="A3" s="83"/>
      <c r="B3" s="49"/>
      <c r="C3" s="49"/>
      <c r="D3" s="49"/>
      <c r="E3" s="49"/>
      <c r="F3" s="49"/>
      <c r="G3" s="49"/>
      <c r="H3" s="49"/>
      <c r="I3" s="49"/>
      <c r="J3" s="82"/>
    </row>
    <row r="4" spans="1:10" s="1" customFormat="1" x14ac:dyDescent="0.25">
      <c r="A4" s="84"/>
      <c r="H4" s="85"/>
      <c r="I4" s="85"/>
      <c r="J4" s="86"/>
    </row>
    <row r="5" spans="1:10" s="1" customFormat="1" x14ac:dyDescent="0.25">
      <c r="A5" s="84"/>
      <c r="H5" s="85"/>
      <c r="I5" s="85"/>
      <c r="J5" s="86"/>
    </row>
    <row r="6" spans="1:10" s="1" customFormat="1" x14ac:dyDescent="0.25">
      <c r="A6" s="84"/>
      <c r="H6" s="85"/>
      <c r="I6" s="85"/>
      <c r="J6" s="86"/>
    </row>
    <row r="7" spans="1:10" s="1" customFormat="1" x14ac:dyDescent="0.25">
      <c r="A7" s="84"/>
      <c r="H7" s="85"/>
      <c r="I7" s="85"/>
      <c r="J7" s="86"/>
    </row>
    <row r="8" spans="1:10" s="1" customFormat="1" x14ac:dyDescent="0.25">
      <c r="A8" s="84"/>
      <c r="H8" s="85"/>
      <c r="I8" s="85"/>
      <c r="J8" s="86"/>
    </row>
    <row r="9" spans="1:10" s="1" customFormat="1" ht="18.75" x14ac:dyDescent="0.3">
      <c r="A9" s="87"/>
      <c r="B9" s="3" t="s">
        <v>20</v>
      </c>
      <c r="C9" s="3" t="s">
        <v>21</v>
      </c>
      <c r="D9" s="3"/>
      <c r="E9" s="3"/>
      <c r="F9" s="3" t="s">
        <v>22</v>
      </c>
      <c r="G9" s="3" t="s">
        <v>23</v>
      </c>
      <c r="H9" s="88" t="s">
        <v>126</v>
      </c>
      <c r="I9" s="89" t="s">
        <v>177</v>
      </c>
      <c r="J9" s="90" t="s">
        <v>125</v>
      </c>
    </row>
    <row r="10" spans="1:10" s="100" customFormat="1" ht="39" customHeight="1" x14ac:dyDescent="0.25">
      <c r="A10" s="91" t="s">
        <v>16</v>
      </c>
      <c r="B10" s="92" t="s">
        <v>119</v>
      </c>
      <c r="C10" s="251" t="s">
        <v>119</v>
      </c>
      <c r="D10" s="252"/>
      <c r="E10" s="253"/>
      <c r="F10" s="96"/>
      <c r="G10" s="97"/>
      <c r="H10" s="98">
        <v>25</v>
      </c>
      <c r="I10" s="114"/>
      <c r="J10" s="99">
        <f>H10*I10</f>
        <v>0</v>
      </c>
    </row>
    <row r="11" spans="1:10" s="100" customFormat="1" ht="38.25" customHeight="1" x14ac:dyDescent="0.25">
      <c r="A11" s="91">
        <v>2</v>
      </c>
      <c r="B11" s="92" t="s">
        <v>123</v>
      </c>
      <c r="C11" s="93" t="s">
        <v>124</v>
      </c>
      <c r="D11" s="94"/>
      <c r="E11" s="95"/>
      <c r="F11" s="96"/>
      <c r="G11" s="97"/>
      <c r="H11" s="98">
        <v>25</v>
      </c>
      <c r="I11" s="114"/>
      <c r="J11" s="99">
        <f t="shared" ref="J11:J14" si="0">H11*I11</f>
        <v>0</v>
      </c>
    </row>
    <row r="12" spans="1:10" s="100" customFormat="1" ht="48.6" customHeight="1" x14ac:dyDescent="0.25">
      <c r="A12" s="91">
        <v>3</v>
      </c>
      <c r="B12" s="92" t="s">
        <v>178</v>
      </c>
      <c r="C12" s="245" t="s">
        <v>179</v>
      </c>
      <c r="D12" s="246"/>
      <c r="E12" s="254"/>
      <c r="F12" s="96"/>
      <c r="G12" s="97"/>
      <c r="H12" s="101">
        <v>2000</v>
      </c>
      <c r="I12" s="114"/>
      <c r="J12" s="99">
        <f t="shared" si="0"/>
        <v>0</v>
      </c>
    </row>
    <row r="13" spans="1:10" s="100" customFormat="1" ht="195" x14ac:dyDescent="0.25">
      <c r="A13" s="91">
        <v>4</v>
      </c>
      <c r="B13" s="102" t="s">
        <v>120</v>
      </c>
      <c r="C13" s="245" t="s">
        <v>122</v>
      </c>
      <c r="D13" s="246"/>
      <c r="E13" s="247"/>
      <c r="F13" s="103" t="s">
        <v>35</v>
      </c>
      <c r="G13" s="103" t="s">
        <v>24</v>
      </c>
      <c r="H13" s="104">
        <v>25</v>
      </c>
      <c r="I13" s="115"/>
      <c r="J13" s="99">
        <f t="shared" si="0"/>
        <v>0</v>
      </c>
    </row>
    <row r="14" spans="1:10" s="84" customFormat="1" ht="183.75" customHeight="1" x14ac:dyDescent="0.25">
      <c r="A14" s="91">
        <v>5</v>
      </c>
      <c r="B14" s="105" t="s">
        <v>121</v>
      </c>
      <c r="C14" s="248" t="s">
        <v>14</v>
      </c>
      <c r="D14" s="249"/>
      <c r="E14" s="250"/>
      <c r="F14" s="106" t="s">
        <v>36</v>
      </c>
      <c r="G14" s="106" t="s">
        <v>25</v>
      </c>
      <c r="H14" s="107">
        <v>25</v>
      </c>
      <c r="I14" s="116"/>
      <c r="J14" s="108">
        <f t="shared" si="0"/>
        <v>0</v>
      </c>
    </row>
    <row r="15" spans="1:10" s="112" customFormat="1" ht="37.5" customHeight="1" x14ac:dyDescent="0.25">
      <c r="A15" s="109"/>
      <c r="B15" s="110"/>
      <c r="C15" s="110"/>
      <c r="D15" s="110"/>
      <c r="E15" s="110"/>
      <c r="F15" s="110"/>
      <c r="G15" s="110"/>
      <c r="H15" s="244" t="s">
        <v>127</v>
      </c>
      <c r="I15" s="244"/>
      <c r="J15" s="111">
        <f>SUM(J10:J14)</f>
        <v>0</v>
      </c>
    </row>
    <row r="16" spans="1:10" s="1" customFormat="1" x14ac:dyDescent="0.25">
      <c r="A16" s="84"/>
      <c r="H16" s="85"/>
      <c r="I16" s="85"/>
      <c r="J16" s="86"/>
    </row>
    <row r="17" spans="1:10" s="1" customFormat="1" x14ac:dyDescent="0.25">
      <c r="A17" s="84"/>
      <c r="H17" s="85"/>
      <c r="I17" s="85"/>
      <c r="J17" s="86"/>
    </row>
    <row r="18" spans="1:10" s="1" customFormat="1" x14ac:dyDescent="0.25">
      <c r="A18" s="84"/>
      <c r="H18" s="85"/>
      <c r="I18" s="85"/>
      <c r="J18" s="86"/>
    </row>
    <row r="19" spans="1:10" s="1" customFormat="1" x14ac:dyDescent="0.25">
      <c r="A19" s="84"/>
      <c r="H19" s="85"/>
      <c r="I19" s="85"/>
      <c r="J19" s="86"/>
    </row>
    <row r="20" spans="1:10" s="1" customFormat="1" x14ac:dyDescent="0.25">
      <c r="A20" s="84"/>
      <c r="H20" s="85"/>
      <c r="I20" s="85"/>
      <c r="J20" s="86"/>
    </row>
    <row r="21" spans="1:10" s="1" customFormat="1" x14ac:dyDescent="0.25">
      <c r="A21" s="84"/>
      <c r="H21" s="85"/>
      <c r="I21" s="85"/>
      <c r="J21" s="86"/>
    </row>
    <row r="22" spans="1:10" s="1" customFormat="1" x14ac:dyDescent="0.25">
      <c r="A22" s="84"/>
      <c r="H22" s="85"/>
      <c r="I22" s="85"/>
      <c r="J22" s="86"/>
    </row>
    <row r="23" spans="1:10" s="1" customFormat="1" x14ac:dyDescent="0.25">
      <c r="A23" s="84"/>
      <c r="H23" s="85"/>
      <c r="I23" s="85"/>
      <c r="J23" s="86"/>
    </row>
    <row r="24" spans="1:10" s="1" customFormat="1" x14ac:dyDescent="0.25">
      <c r="A24" s="84"/>
      <c r="H24" s="85"/>
      <c r="I24" s="85"/>
      <c r="J24" s="86"/>
    </row>
    <row r="25" spans="1:10" s="1" customFormat="1" x14ac:dyDescent="0.25">
      <c r="A25" s="84"/>
      <c r="H25" s="85"/>
      <c r="I25" s="85"/>
      <c r="J25" s="86"/>
    </row>
    <row r="26" spans="1:10" s="1" customFormat="1" x14ac:dyDescent="0.25">
      <c r="A26" s="84"/>
      <c r="H26" s="85"/>
      <c r="I26" s="85"/>
      <c r="J26" s="86"/>
    </row>
    <row r="27" spans="1:10" s="1" customFormat="1" x14ac:dyDescent="0.25">
      <c r="A27" s="84"/>
      <c r="H27" s="85"/>
      <c r="I27" s="85"/>
      <c r="J27" s="86"/>
    </row>
    <row r="28" spans="1:10" s="1" customFormat="1" x14ac:dyDescent="0.25">
      <c r="A28" s="84"/>
      <c r="H28" s="85"/>
      <c r="I28" s="85"/>
      <c r="J28" s="86"/>
    </row>
    <row r="29" spans="1:10" s="1" customFormat="1" x14ac:dyDescent="0.25">
      <c r="A29" s="84"/>
      <c r="H29" s="85"/>
      <c r="I29" s="85"/>
      <c r="J29" s="86"/>
    </row>
    <row r="30" spans="1:10" s="1" customFormat="1" x14ac:dyDescent="0.25">
      <c r="A30" s="84"/>
      <c r="H30" s="85"/>
      <c r="I30" s="85"/>
      <c r="J30" s="86"/>
    </row>
    <row r="31" spans="1:10" s="1" customFormat="1" x14ac:dyDescent="0.25">
      <c r="A31" s="84"/>
      <c r="H31" s="85"/>
      <c r="I31" s="85"/>
      <c r="J31" s="86"/>
    </row>
    <row r="32" spans="1:10" s="1" customFormat="1" x14ac:dyDescent="0.25">
      <c r="A32" s="84"/>
      <c r="H32" s="85"/>
      <c r="I32" s="85"/>
      <c r="J32" s="86"/>
    </row>
    <row r="33" spans="1:10" s="1" customFormat="1" x14ac:dyDescent="0.25">
      <c r="A33" s="84"/>
      <c r="H33" s="85"/>
      <c r="I33" s="85"/>
      <c r="J33" s="86"/>
    </row>
    <row r="34" spans="1:10" s="1" customFormat="1" x14ac:dyDescent="0.25">
      <c r="A34" s="84"/>
      <c r="H34" s="85"/>
      <c r="I34" s="85"/>
      <c r="J34" s="86"/>
    </row>
    <row r="35" spans="1:10" s="1" customFormat="1" x14ac:dyDescent="0.25">
      <c r="A35" s="84"/>
      <c r="H35" s="85"/>
      <c r="I35" s="85"/>
      <c r="J35" s="86"/>
    </row>
    <row r="36" spans="1:10" s="1" customFormat="1" x14ac:dyDescent="0.25">
      <c r="A36" s="84"/>
      <c r="H36" s="85"/>
      <c r="I36" s="85"/>
      <c r="J36" s="86"/>
    </row>
    <row r="37" spans="1:10" s="1" customFormat="1" x14ac:dyDescent="0.25">
      <c r="A37" s="84"/>
      <c r="H37" s="85"/>
      <c r="I37" s="85"/>
      <c r="J37" s="86"/>
    </row>
    <row r="38" spans="1:10" s="1" customFormat="1" x14ac:dyDescent="0.25">
      <c r="A38" s="84"/>
      <c r="H38" s="85"/>
      <c r="I38" s="85"/>
      <c r="J38" s="86"/>
    </row>
    <row r="39" spans="1:10" s="1" customFormat="1" x14ac:dyDescent="0.25">
      <c r="A39" s="84"/>
      <c r="H39" s="85"/>
      <c r="I39" s="85"/>
      <c r="J39" s="86"/>
    </row>
    <row r="40" spans="1:10" s="1" customFormat="1" x14ac:dyDescent="0.25">
      <c r="A40" s="84"/>
      <c r="H40" s="85"/>
      <c r="I40" s="85"/>
      <c r="J40" s="86"/>
    </row>
    <row r="41" spans="1:10" s="1" customFormat="1" x14ac:dyDescent="0.25">
      <c r="A41" s="84"/>
      <c r="H41" s="85"/>
      <c r="I41" s="85"/>
      <c r="J41" s="86"/>
    </row>
    <row r="42" spans="1:10" s="1" customFormat="1" x14ac:dyDescent="0.25">
      <c r="A42" s="84"/>
      <c r="H42" s="85"/>
      <c r="I42" s="85"/>
      <c r="J42" s="86"/>
    </row>
    <row r="43" spans="1:10" s="1" customFormat="1" x14ac:dyDescent="0.25">
      <c r="A43" s="84"/>
      <c r="H43" s="85"/>
      <c r="I43" s="85"/>
      <c r="J43" s="86"/>
    </row>
    <row r="44" spans="1:10" s="1" customFormat="1" x14ac:dyDescent="0.25">
      <c r="A44" s="84"/>
      <c r="H44" s="85"/>
      <c r="I44" s="85"/>
      <c r="J44" s="86"/>
    </row>
    <row r="45" spans="1:10" s="1" customFormat="1" x14ac:dyDescent="0.25">
      <c r="A45" s="84"/>
      <c r="H45" s="85"/>
      <c r="I45" s="85"/>
      <c r="J45" s="86"/>
    </row>
    <row r="46" spans="1:10" s="1" customFormat="1" x14ac:dyDescent="0.25">
      <c r="A46" s="84"/>
      <c r="H46" s="85"/>
      <c r="I46" s="85"/>
      <c r="J46" s="86"/>
    </row>
    <row r="47" spans="1:10" s="1" customFormat="1" x14ac:dyDescent="0.25">
      <c r="A47" s="84"/>
      <c r="H47" s="85"/>
      <c r="I47" s="85"/>
      <c r="J47" s="86"/>
    </row>
    <row r="48" spans="1:10" s="1" customFormat="1" x14ac:dyDescent="0.25">
      <c r="A48" s="84"/>
      <c r="H48" s="85"/>
      <c r="I48" s="85"/>
      <c r="J48" s="86"/>
    </row>
    <row r="49" spans="1:10" s="1" customFormat="1" x14ac:dyDescent="0.25">
      <c r="A49" s="84"/>
      <c r="H49" s="85"/>
      <c r="I49" s="85"/>
      <c r="J49" s="86"/>
    </row>
    <row r="50" spans="1:10" s="1" customFormat="1" x14ac:dyDescent="0.25">
      <c r="A50" s="84"/>
      <c r="H50" s="85"/>
      <c r="I50" s="85"/>
      <c r="J50" s="86"/>
    </row>
    <row r="51" spans="1:10" s="1" customFormat="1" x14ac:dyDescent="0.25">
      <c r="A51" s="84"/>
      <c r="H51" s="85"/>
      <c r="I51" s="85"/>
      <c r="J51" s="86"/>
    </row>
    <row r="52" spans="1:10" s="1" customFormat="1" x14ac:dyDescent="0.25">
      <c r="A52" s="84"/>
      <c r="H52" s="85"/>
      <c r="I52" s="85"/>
      <c r="J52" s="86"/>
    </row>
    <row r="53" spans="1:10" s="1" customFormat="1" x14ac:dyDescent="0.25">
      <c r="A53" s="84"/>
      <c r="H53" s="85"/>
      <c r="I53" s="85"/>
      <c r="J53" s="86"/>
    </row>
    <row r="54" spans="1:10" s="1" customFormat="1" x14ac:dyDescent="0.25">
      <c r="A54" s="84"/>
      <c r="H54" s="85"/>
      <c r="I54" s="85"/>
      <c r="J54" s="86"/>
    </row>
    <row r="55" spans="1:10" s="1" customFormat="1" x14ac:dyDescent="0.25">
      <c r="A55" s="84"/>
      <c r="H55" s="85"/>
      <c r="I55" s="85"/>
      <c r="J55" s="86"/>
    </row>
    <row r="56" spans="1:10" s="1" customFormat="1" x14ac:dyDescent="0.25">
      <c r="A56" s="84"/>
      <c r="H56" s="85"/>
      <c r="I56" s="85"/>
      <c r="J56" s="86"/>
    </row>
    <row r="57" spans="1:10" s="1" customFormat="1" x14ac:dyDescent="0.25">
      <c r="A57" s="84"/>
      <c r="H57" s="85"/>
      <c r="I57" s="85"/>
      <c r="J57" s="86"/>
    </row>
    <row r="58" spans="1:10" s="1" customFormat="1" x14ac:dyDescent="0.25">
      <c r="A58" s="84"/>
      <c r="H58" s="85"/>
      <c r="I58" s="85"/>
      <c r="J58" s="86"/>
    </row>
    <row r="59" spans="1:10" s="1" customFormat="1" x14ac:dyDescent="0.25">
      <c r="A59" s="84"/>
      <c r="H59" s="85"/>
      <c r="I59" s="85"/>
      <c r="J59" s="86"/>
    </row>
    <row r="60" spans="1:10" s="1" customFormat="1" x14ac:dyDescent="0.25">
      <c r="A60" s="84"/>
      <c r="H60" s="85"/>
      <c r="I60" s="85"/>
      <c r="J60" s="86"/>
    </row>
    <row r="61" spans="1:10" s="1" customFormat="1" x14ac:dyDescent="0.25">
      <c r="A61" s="84"/>
      <c r="H61" s="85"/>
      <c r="I61" s="85"/>
      <c r="J61" s="86"/>
    </row>
    <row r="62" spans="1:10" s="1" customFormat="1" x14ac:dyDescent="0.25">
      <c r="A62" s="84"/>
      <c r="H62" s="85"/>
      <c r="I62" s="85"/>
      <c r="J62" s="86"/>
    </row>
    <row r="63" spans="1:10" s="1" customFormat="1" x14ac:dyDescent="0.25">
      <c r="A63" s="84"/>
      <c r="H63" s="85"/>
      <c r="I63" s="85"/>
      <c r="J63" s="86"/>
    </row>
    <row r="64" spans="1:10" s="1" customFormat="1" x14ac:dyDescent="0.25">
      <c r="A64" s="84"/>
      <c r="H64" s="85"/>
      <c r="I64" s="85"/>
      <c r="J64" s="86"/>
    </row>
    <row r="65" spans="1:10" s="1" customFormat="1" x14ac:dyDescent="0.25">
      <c r="A65" s="84"/>
      <c r="H65" s="85"/>
      <c r="I65" s="85"/>
      <c r="J65" s="86"/>
    </row>
    <row r="66" spans="1:10" s="1" customFormat="1" x14ac:dyDescent="0.25">
      <c r="A66" s="84"/>
      <c r="H66" s="85"/>
      <c r="I66" s="85"/>
      <c r="J66" s="86"/>
    </row>
    <row r="67" spans="1:10" s="1" customFormat="1" x14ac:dyDescent="0.25">
      <c r="A67" s="84"/>
      <c r="H67" s="85"/>
      <c r="I67" s="85"/>
      <c r="J67" s="86"/>
    </row>
    <row r="68" spans="1:10" s="1" customFormat="1" x14ac:dyDescent="0.25">
      <c r="A68" s="84"/>
      <c r="H68" s="85"/>
      <c r="I68" s="85"/>
      <c r="J68" s="86"/>
    </row>
    <row r="69" spans="1:10" s="1" customFormat="1" x14ac:dyDescent="0.25">
      <c r="A69" s="84"/>
      <c r="H69" s="85"/>
      <c r="I69" s="85"/>
      <c r="J69" s="86"/>
    </row>
    <row r="70" spans="1:10" s="1" customFormat="1" x14ac:dyDescent="0.25">
      <c r="A70" s="84"/>
      <c r="H70" s="85"/>
      <c r="I70" s="85"/>
      <c r="J70" s="86"/>
    </row>
    <row r="71" spans="1:10" s="1" customFormat="1" x14ac:dyDescent="0.25">
      <c r="A71" s="84"/>
      <c r="H71" s="85"/>
      <c r="I71" s="85"/>
      <c r="J71" s="86"/>
    </row>
    <row r="72" spans="1:10" s="1" customFormat="1" x14ac:dyDescent="0.25">
      <c r="A72" s="84"/>
      <c r="H72" s="85"/>
      <c r="I72" s="85"/>
      <c r="J72" s="86"/>
    </row>
    <row r="73" spans="1:10" s="1" customFormat="1" x14ac:dyDescent="0.25">
      <c r="A73" s="84"/>
      <c r="H73" s="85"/>
      <c r="I73" s="85"/>
      <c r="J73" s="86"/>
    </row>
    <row r="74" spans="1:10" s="1" customFormat="1" x14ac:dyDescent="0.25">
      <c r="A74" s="84"/>
      <c r="H74" s="85"/>
      <c r="I74" s="85"/>
      <c r="J74" s="86"/>
    </row>
    <row r="75" spans="1:10" s="1" customFormat="1" x14ac:dyDescent="0.25">
      <c r="A75" s="84"/>
      <c r="H75" s="85"/>
      <c r="I75" s="85"/>
      <c r="J75" s="86"/>
    </row>
    <row r="76" spans="1:10" s="1" customFormat="1" x14ac:dyDescent="0.25">
      <c r="A76" s="84"/>
      <c r="H76" s="85"/>
      <c r="I76" s="85"/>
      <c r="J76" s="86"/>
    </row>
    <row r="77" spans="1:10" s="1" customFormat="1" x14ac:dyDescent="0.25">
      <c r="A77" s="84"/>
      <c r="H77" s="85"/>
      <c r="I77" s="85"/>
      <c r="J77" s="86"/>
    </row>
    <row r="78" spans="1:10" s="1" customFormat="1" x14ac:dyDescent="0.25">
      <c r="A78" s="84"/>
      <c r="H78" s="85"/>
      <c r="I78" s="85"/>
      <c r="J78" s="86"/>
    </row>
    <row r="79" spans="1:10" s="1" customFormat="1" x14ac:dyDescent="0.25">
      <c r="A79" s="84"/>
      <c r="H79" s="85"/>
      <c r="I79" s="85"/>
      <c r="J79" s="86"/>
    </row>
    <row r="80" spans="1:10" s="1" customFormat="1" x14ac:dyDescent="0.25">
      <c r="A80" s="84"/>
      <c r="H80" s="85"/>
      <c r="I80" s="85"/>
      <c r="J80" s="86"/>
    </row>
    <row r="81" spans="1:10" s="1" customFormat="1" x14ac:dyDescent="0.25">
      <c r="A81" s="84"/>
      <c r="H81" s="85"/>
      <c r="I81" s="85"/>
      <c r="J81" s="86"/>
    </row>
    <row r="82" spans="1:10" s="1" customFormat="1" x14ac:dyDescent="0.25">
      <c r="A82" s="84"/>
      <c r="H82" s="85"/>
      <c r="I82" s="85"/>
      <c r="J82" s="86"/>
    </row>
    <row r="83" spans="1:10" s="1" customFormat="1" x14ac:dyDescent="0.25">
      <c r="A83" s="84"/>
      <c r="H83" s="85"/>
      <c r="I83" s="85"/>
      <c r="J83" s="86"/>
    </row>
    <row r="84" spans="1:10" s="1" customFormat="1" x14ac:dyDescent="0.25">
      <c r="A84" s="84"/>
      <c r="H84" s="85"/>
      <c r="I84" s="85"/>
      <c r="J84" s="86"/>
    </row>
    <row r="85" spans="1:10" s="1" customFormat="1" x14ac:dyDescent="0.25">
      <c r="A85" s="84"/>
      <c r="H85" s="85"/>
      <c r="I85" s="85"/>
      <c r="J85" s="86"/>
    </row>
    <row r="86" spans="1:10" s="1" customFormat="1" x14ac:dyDescent="0.25">
      <c r="A86" s="84"/>
      <c r="H86" s="85"/>
      <c r="I86" s="85"/>
      <c r="J86" s="86"/>
    </row>
    <row r="87" spans="1:10" s="1" customFormat="1" x14ac:dyDescent="0.25">
      <c r="A87" s="84"/>
      <c r="H87" s="85"/>
      <c r="I87" s="85"/>
      <c r="J87" s="86"/>
    </row>
    <row r="88" spans="1:10" s="1" customFormat="1" x14ac:dyDescent="0.25">
      <c r="A88" s="84"/>
      <c r="H88" s="85"/>
      <c r="I88" s="85"/>
      <c r="J88" s="86"/>
    </row>
    <row r="89" spans="1:10" s="1" customFormat="1" x14ac:dyDescent="0.25">
      <c r="A89" s="84"/>
      <c r="H89" s="85"/>
      <c r="I89" s="85"/>
      <c r="J89" s="86"/>
    </row>
    <row r="90" spans="1:10" s="1" customFormat="1" x14ac:dyDescent="0.25">
      <c r="A90" s="84"/>
      <c r="H90" s="85"/>
      <c r="I90" s="85"/>
      <c r="J90" s="86"/>
    </row>
    <row r="91" spans="1:10" s="1" customFormat="1" x14ac:dyDescent="0.25">
      <c r="A91" s="84"/>
      <c r="H91" s="85"/>
      <c r="I91" s="85"/>
      <c r="J91" s="86"/>
    </row>
    <row r="92" spans="1:10" s="1" customFormat="1" x14ac:dyDescent="0.25">
      <c r="A92" s="84"/>
      <c r="H92" s="85"/>
      <c r="I92" s="85"/>
      <c r="J92" s="86"/>
    </row>
    <row r="93" spans="1:10" s="1" customFormat="1" x14ac:dyDescent="0.25">
      <c r="A93" s="84"/>
      <c r="H93" s="85"/>
      <c r="I93" s="85"/>
      <c r="J93" s="86"/>
    </row>
    <row r="94" spans="1:10" s="1" customFormat="1" x14ac:dyDescent="0.25">
      <c r="A94" s="84"/>
      <c r="H94" s="85"/>
      <c r="I94" s="85"/>
      <c r="J94" s="86"/>
    </row>
    <row r="95" spans="1:10" s="1" customFormat="1" x14ac:dyDescent="0.25">
      <c r="A95" s="84"/>
      <c r="H95" s="85"/>
      <c r="I95" s="85"/>
      <c r="J95" s="86"/>
    </row>
    <row r="96" spans="1:10" s="1" customFormat="1" x14ac:dyDescent="0.25">
      <c r="A96" s="84"/>
      <c r="H96" s="85"/>
      <c r="I96" s="85"/>
      <c r="J96" s="86"/>
    </row>
    <row r="97" spans="1:10" s="1" customFormat="1" x14ac:dyDescent="0.25">
      <c r="A97" s="84"/>
      <c r="H97" s="85"/>
      <c r="I97" s="85"/>
      <c r="J97" s="86"/>
    </row>
    <row r="98" spans="1:10" s="1" customFormat="1" x14ac:dyDescent="0.25">
      <c r="A98" s="84"/>
      <c r="H98" s="85"/>
      <c r="I98" s="85"/>
      <c r="J98" s="86"/>
    </row>
    <row r="99" spans="1:10" s="1" customFormat="1" x14ac:dyDescent="0.25">
      <c r="A99" s="84"/>
      <c r="H99" s="85"/>
      <c r="I99" s="85"/>
      <c r="J99" s="86"/>
    </row>
    <row r="100" spans="1:10" s="1" customFormat="1" x14ac:dyDescent="0.25">
      <c r="A100" s="84"/>
      <c r="H100" s="85"/>
      <c r="I100" s="85"/>
      <c r="J100" s="86"/>
    </row>
    <row r="101" spans="1:10" s="1" customFormat="1" x14ac:dyDescent="0.25">
      <c r="A101" s="84"/>
      <c r="H101" s="85"/>
      <c r="I101" s="85"/>
      <c r="J101" s="86"/>
    </row>
    <row r="102" spans="1:10" s="1" customFormat="1" x14ac:dyDescent="0.25">
      <c r="A102" s="84"/>
      <c r="H102" s="85"/>
      <c r="I102" s="85"/>
      <c r="J102" s="86"/>
    </row>
  </sheetData>
  <sheetProtection algorithmName="SHA-512" hashValue="g+tC6D+3xnuFTw0iXMJkXBHTA2BAfzxbh5tY5WX4sQzdHWE3qNwTRszZRSQCn4Orj3/Hl+ifyrIm6dU4t444Lw==" saltValue="V6C38sC47DJf2NubQXK7RQ==" spinCount="100000" sheet="1" objects="1" scenarios="1"/>
  <mergeCells count="6">
    <mergeCell ref="H15:I15"/>
    <mergeCell ref="C13:E13"/>
    <mergeCell ref="C14:E14"/>
    <mergeCell ref="A1:I2"/>
    <mergeCell ref="C10:E10"/>
    <mergeCell ref="C12:E12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2E76B"/>
  </sheetPr>
  <dimension ref="A1:BO102"/>
  <sheetViews>
    <sheetView tabSelected="1" zoomScale="80" zoomScaleNormal="80" workbookViewId="0">
      <selection activeCell="H20" sqref="H20"/>
    </sheetView>
  </sheetViews>
  <sheetFormatPr defaultRowHeight="15" x14ac:dyDescent="0.25"/>
  <cols>
    <col min="1" max="1" width="4" customWidth="1"/>
    <col min="2" max="2" width="73.85546875" customWidth="1"/>
    <col min="3" max="3" width="32.42578125" bestFit="1" customWidth="1"/>
    <col min="4" max="4" width="28.7109375" customWidth="1"/>
    <col min="5" max="5" width="31.5703125" customWidth="1"/>
    <col min="6" max="6" width="31.28515625" customWidth="1"/>
    <col min="7" max="7" width="26.42578125" style="192" bestFit="1" customWidth="1"/>
    <col min="8" max="8" width="29.7109375" style="192" customWidth="1"/>
    <col min="9" max="67" width="9.140625" style="192"/>
  </cols>
  <sheetData>
    <row r="1" spans="1:8" ht="15" customHeight="1" x14ac:dyDescent="0.25">
      <c r="A1" s="259" t="s">
        <v>90</v>
      </c>
      <c r="B1" s="259"/>
      <c r="C1" s="259"/>
      <c r="D1" s="259"/>
      <c r="E1" s="259"/>
      <c r="F1" s="259"/>
      <c r="G1" s="259"/>
      <c r="H1" s="259"/>
    </row>
    <row r="2" spans="1:8" ht="15" customHeight="1" x14ac:dyDescent="0.25">
      <c r="A2" s="259"/>
      <c r="B2" s="259"/>
      <c r="C2" s="259"/>
      <c r="D2" s="259"/>
      <c r="E2" s="259"/>
      <c r="F2" s="259"/>
      <c r="G2" s="259"/>
      <c r="H2" s="259"/>
    </row>
    <row r="3" spans="1:8" ht="15" customHeight="1" x14ac:dyDescent="0.35">
      <c r="A3" s="193"/>
      <c r="B3" s="193"/>
      <c r="C3" s="193"/>
      <c r="D3" s="193"/>
      <c r="E3" s="193"/>
      <c r="F3" s="193"/>
      <c r="G3" s="193"/>
      <c r="H3" s="193"/>
    </row>
    <row r="4" spans="1:8" ht="15" customHeight="1" x14ac:dyDescent="0.35">
      <c r="A4" s="193"/>
      <c r="B4" s="193"/>
      <c r="C4" s="193"/>
      <c r="D4" s="193"/>
      <c r="E4" s="193"/>
      <c r="F4" s="193"/>
      <c r="G4" s="193"/>
      <c r="H4" s="193"/>
    </row>
    <row r="5" spans="1:8" ht="15" customHeight="1" x14ac:dyDescent="0.35">
      <c r="A5" s="193"/>
      <c r="B5" s="193"/>
      <c r="C5" s="193"/>
      <c r="D5" s="193"/>
      <c r="E5" s="193"/>
      <c r="F5" s="193"/>
      <c r="G5" s="193"/>
      <c r="H5" s="193"/>
    </row>
    <row r="6" spans="1:8" ht="15" customHeight="1" x14ac:dyDescent="0.35">
      <c r="A6" s="193"/>
      <c r="B6" s="193"/>
      <c r="C6" s="193"/>
      <c r="D6" s="193"/>
      <c r="E6" s="193"/>
      <c r="F6" s="193"/>
      <c r="G6" s="193"/>
      <c r="H6" s="193"/>
    </row>
    <row r="7" spans="1:8" ht="15" customHeight="1" x14ac:dyDescent="0.35">
      <c r="A7" s="193"/>
      <c r="B7" s="193"/>
      <c r="C7" s="193"/>
      <c r="D7" s="193"/>
      <c r="E7" s="193"/>
      <c r="F7" s="193"/>
      <c r="G7" s="193"/>
      <c r="H7" s="193"/>
    </row>
    <row r="8" spans="1:8" ht="15" customHeight="1" x14ac:dyDescent="0.35">
      <c r="A8" s="193"/>
      <c r="B8" s="193"/>
      <c r="C8" s="193"/>
      <c r="D8" s="193"/>
      <c r="E8" s="193"/>
      <c r="F8" s="193"/>
      <c r="G8" s="193"/>
      <c r="H8" s="193"/>
    </row>
    <row r="9" spans="1:8" ht="15" customHeight="1" x14ac:dyDescent="0.35">
      <c r="A9" s="193"/>
      <c r="B9" s="193"/>
      <c r="C9" s="193"/>
      <c r="D9" s="193"/>
      <c r="E9" s="193"/>
      <c r="F9" s="193"/>
      <c r="G9" s="193"/>
      <c r="H9" s="193"/>
    </row>
    <row r="10" spans="1:8" ht="15" customHeight="1" x14ac:dyDescent="0.35">
      <c r="A10" s="193"/>
      <c r="B10" s="193"/>
      <c r="C10" s="193"/>
      <c r="D10" s="193"/>
      <c r="E10" s="193"/>
      <c r="F10" s="193"/>
      <c r="G10" s="193"/>
      <c r="H10" s="193"/>
    </row>
    <row r="11" spans="1:8" ht="15" customHeight="1" x14ac:dyDescent="0.35">
      <c r="A11" s="193"/>
      <c r="B11" s="193"/>
      <c r="C11" s="193"/>
      <c r="D11" s="193"/>
      <c r="E11" s="193"/>
      <c r="F11" s="193"/>
      <c r="G11" s="193"/>
      <c r="H11" s="193"/>
    </row>
    <row r="12" spans="1:8" ht="23.25" x14ac:dyDescent="0.35">
      <c r="A12" s="194" t="s">
        <v>181</v>
      </c>
      <c r="B12" s="195"/>
      <c r="C12" s="196"/>
      <c r="D12" s="197"/>
      <c r="E12" s="197"/>
      <c r="F12" s="198"/>
      <c r="G12" s="193"/>
      <c r="H12" s="193"/>
    </row>
    <row r="13" spans="1:8" ht="23.25" x14ac:dyDescent="0.35">
      <c r="A13" s="199"/>
      <c r="B13" s="200" t="s">
        <v>18</v>
      </c>
      <c r="C13" s="201" t="s">
        <v>182</v>
      </c>
      <c r="D13" s="202" t="s">
        <v>183</v>
      </c>
      <c r="E13" s="203" t="s">
        <v>101</v>
      </c>
      <c r="F13" s="198" t="s">
        <v>15</v>
      </c>
      <c r="G13" s="193"/>
      <c r="H13" s="193"/>
    </row>
    <row r="14" spans="1:8" ht="23.25" x14ac:dyDescent="0.35">
      <c r="A14" s="204" t="s">
        <v>16</v>
      </c>
      <c r="B14" s="204" t="s">
        <v>99</v>
      </c>
      <c r="C14" s="205">
        <v>36</v>
      </c>
      <c r="D14" s="117"/>
      <c r="E14" s="206">
        <f>SUM(C14*D14)</f>
        <v>0</v>
      </c>
      <c r="F14" s="207"/>
      <c r="G14" s="193"/>
      <c r="H14" s="193"/>
    </row>
    <row r="15" spans="1:8" ht="23.25" x14ac:dyDescent="0.35">
      <c r="A15" s="208" t="s">
        <v>17</v>
      </c>
      <c r="B15" s="209" t="s">
        <v>97</v>
      </c>
      <c r="C15" s="118">
        <v>1</v>
      </c>
      <c r="D15" s="210"/>
      <c r="E15" s="206">
        <f t="shared" ref="E15:E16" si="0">SUM(C15*D15)</f>
        <v>0</v>
      </c>
      <c r="F15" s="207"/>
      <c r="G15" s="193"/>
      <c r="H15" s="193"/>
    </row>
    <row r="16" spans="1:8" ht="23.25" x14ac:dyDescent="0.35">
      <c r="A16" s="211" t="s">
        <v>19</v>
      </c>
      <c r="B16" s="212" t="s">
        <v>97</v>
      </c>
      <c r="C16" s="119">
        <v>1</v>
      </c>
      <c r="D16" s="120"/>
      <c r="E16" s="206">
        <f t="shared" si="0"/>
        <v>0</v>
      </c>
      <c r="F16" s="207"/>
      <c r="G16" s="193"/>
      <c r="H16" s="193"/>
    </row>
    <row r="17" spans="1:8" ht="23.25" x14ac:dyDescent="0.35">
      <c r="A17" s="213"/>
      <c r="B17" s="262" t="s">
        <v>30</v>
      </c>
      <c r="C17" s="262"/>
      <c r="D17" s="263"/>
      <c r="E17" s="214">
        <f>SUM(E14:E16)</f>
        <v>0</v>
      </c>
      <c r="F17" s="207"/>
      <c r="G17" s="193"/>
      <c r="H17" s="193"/>
    </row>
    <row r="18" spans="1:8" ht="15" customHeight="1" x14ac:dyDescent="0.35">
      <c r="A18" s="193"/>
      <c r="B18" s="193"/>
      <c r="C18" s="193"/>
      <c r="D18" s="193"/>
      <c r="E18" s="193"/>
      <c r="F18" s="193"/>
      <c r="G18" s="193"/>
      <c r="H18" s="193"/>
    </row>
    <row r="19" spans="1:8" ht="15" customHeight="1" x14ac:dyDescent="0.35">
      <c r="A19" s="193"/>
      <c r="B19" s="193"/>
      <c r="C19" s="193"/>
      <c r="D19" s="193"/>
      <c r="E19" s="193"/>
      <c r="F19" s="193"/>
      <c r="G19" s="193"/>
      <c r="H19" s="193"/>
    </row>
    <row r="20" spans="1:8" ht="18.75" x14ac:dyDescent="0.3">
      <c r="A20" s="260" t="s">
        <v>186</v>
      </c>
      <c r="B20" s="261"/>
      <c r="C20" s="261"/>
      <c r="D20" s="197"/>
      <c r="E20" s="215"/>
      <c r="F20" s="192"/>
    </row>
    <row r="21" spans="1:8" ht="35.450000000000003" customHeight="1" x14ac:dyDescent="0.3">
      <c r="A21" s="216"/>
      <c r="B21" s="217" t="s">
        <v>18</v>
      </c>
      <c r="C21" s="218" t="s">
        <v>182</v>
      </c>
      <c r="D21" s="218" t="s">
        <v>183</v>
      </c>
      <c r="E21" s="219" t="s">
        <v>100</v>
      </c>
      <c r="G21" s="220"/>
    </row>
    <row r="22" spans="1:8" s="192" customFormat="1" ht="18.75" x14ac:dyDescent="0.3">
      <c r="A22" s="208" t="s">
        <v>16</v>
      </c>
      <c r="B22" s="208" t="s">
        <v>184</v>
      </c>
      <c r="C22" s="221">
        <v>36</v>
      </c>
      <c r="D22" s="191"/>
      <c r="E22" s="222">
        <f>C22*D22</f>
        <v>0</v>
      </c>
    </row>
    <row r="23" spans="1:8" s="192" customFormat="1" ht="18.75" x14ac:dyDescent="0.3">
      <c r="A23" s="223"/>
      <c r="B23" s="255" t="s">
        <v>185</v>
      </c>
      <c r="C23" s="256"/>
      <c r="D23" s="257"/>
      <c r="E23" s="224">
        <f>SUM(E22:E22)</f>
        <v>0</v>
      </c>
    </row>
    <row r="24" spans="1:8" s="192" customFormat="1" ht="18.75" x14ac:dyDescent="0.3">
      <c r="A24" s="225"/>
      <c r="B24" s="258" t="s">
        <v>187</v>
      </c>
      <c r="C24" s="258"/>
      <c r="D24" s="258"/>
      <c r="E24" s="226">
        <f>E23*4</f>
        <v>0</v>
      </c>
    </row>
    <row r="25" spans="1:8" s="192" customFormat="1" x14ac:dyDescent="0.25"/>
    <row r="26" spans="1:8" s="192" customFormat="1" x14ac:dyDescent="0.25"/>
    <row r="27" spans="1:8" s="192" customFormat="1" ht="18.75" x14ac:dyDescent="0.3">
      <c r="A27" s="194" t="s">
        <v>27</v>
      </c>
      <c r="B27" s="195"/>
      <c r="C27" s="227" t="s">
        <v>27</v>
      </c>
    </row>
    <row r="28" spans="1:8" s="192" customFormat="1" ht="18.75" x14ac:dyDescent="0.3">
      <c r="A28" s="208" t="s">
        <v>16</v>
      </c>
      <c r="B28" s="228" t="s">
        <v>26</v>
      </c>
      <c r="C28" s="229">
        <f>E17</f>
        <v>0</v>
      </c>
    </row>
    <row r="29" spans="1:8" s="192" customFormat="1" ht="39.75" customHeight="1" x14ac:dyDescent="0.25">
      <c r="A29" s="234" t="s">
        <v>17</v>
      </c>
      <c r="B29" s="235" t="s">
        <v>188</v>
      </c>
      <c r="C29" s="236">
        <f>E24</f>
        <v>0</v>
      </c>
    </row>
    <row r="30" spans="1:8" s="233" customFormat="1" ht="36.75" customHeight="1" x14ac:dyDescent="0.25">
      <c r="A30" s="230"/>
      <c r="B30" s="231" t="s">
        <v>127</v>
      </c>
      <c r="C30" s="232">
        <f>SUM(C28:C29)</f>
        <v>0</v>
      </c>
    </row>
    <row r="31" spans="1:8" s="192" customFormat="1" x14ac:dyDescent="0.25"/>
    <row r="32" spans="1:8" s="192" customFormat="1" x14ac:dyDescent="0.25"/>
    <row r="33" s="192" customFormat="1" x14ac:dyDescent="0.25"/>
    <row r="34" s="192" customFormat="1" x14ac:dyDescent="0.25"/>
    <row r="35" s="192" customFormat="1" x14ac:dyDescent="0.25"/>
    <row r="36" s="192" customFormat="1" x14ac:dyDescent="0.25"/>
    <row r="37" s="192" customFormat="1" x14ac:dyDescent="0.25"/>
    <row r="38" s="192" customFormat="1" x14ac:dyDescent="0.25"/>
    <row r="39" s="192" customFormat="1" x14ac:dyDescent="0.25"/>
    <row r="40" s="192" customFormat="1" x14ac:dyDescent="0.25"/>
    <row r="41" s="192" customFormat="1" x14ac:dyDescent="0.25"/>
    <row r="42" s="192" customFormat="1" x14ac:dyDescent="0.25"/>
    <row r="43" s="192" customFormat="1" x14ac:dyDescent="0.25"/>
    <row r="44" s="192" customFormat="1" x14ac:dyDescent="0.25"/>
    <row r="45" s="192" customFormat="1" x14ac:dyDescent="0.25"/>
    <row r="46" s="192" customFormat="1" x14ac:dyDescent="0.25"/>
    <row r="47" s="192" customFormat="1" x14ac:dyDescent="0.25"/>
    <row r="48" s="192" customFormat="1" x14ac:dyDescent="0.25"/>
    <row r="49" s="192" customFormat="1" x14ac:dyDescent="0.25"/>
    <row r="50" s="192" customFormat="1" x14ac:dyDescent="0.25"/>
    <row r="51" s="192" customFormat="1" x14ac:dyDescent="0.25"/>
    <row r="52" s="192" customFormat="1" x14ac:dyDescent="0.25"/>
    <row r="53" s="192" customFormat="1" x14ac:dyDescent="0.25"/>
    <row r="54" s="192" customFormat="1" x14ac:dyDescent="0.25"/>
    <row r="55" s="192" customFormat="1" x14ac:dyDescent="0.25"/>
    <row r="56" s="192" customFormat="1" x14ac:dyDescent="0.25"/>
    <row r="57" s="192" customFormat="1" x14ac:dyDescent="0.25"/>
    <row r="58" s="192" customFormat="1" x14ac:dyDescent="0.25"/>
    <row r="59" s="192" customFormat="1" x14ac:dyDescent="0.25"/>
    <row r="60" s="192" customFormat="1" x14ac:dyDescent="0.25"/>
    <row r="61" s="192" customFormat="1" x14ac:dyDescent="0.25"/>
    <row r="62" s="192" customFormat="1" x14ac:dyDescent="0.25"/>
    <row r="63" s="192" customFormat="1" x14ac:dyDescent="0.25"/>
    <row r="64" s="192" customFormat="1" x14ac:dyDescent="0.25"/>
    <row r="65" s="192" customFormat="1" x14ac:dyDescent="0.25"/>
    <row r="66" s="192" customFormat="1" x14ac:dyDescent="0.25"/>
    <row r="67" s="192" customFormat="1" x14ac:dyDescent="0.25"/>
    <row r="68" s="192" customFormat="1" x14ac:dyDescent="0.25"/>
    <row r="69" s="192" customFormat="1" x14ac:dyDescent="0.25"/>
    <row r="70" s="192" customFormat="1" x14ac:dyDescent="0.25"/>
    <row r="71" s="192" customFormat="1" x14ac:dyDescent="0.25"/>
    <row r="72" s="192" customFormat="1" x14ac:dyDescent="0.25"/>
    <row r="73" s="192" customFormat="1" x14ac:dyDescent="0.25"/>
    <row r="74" s="192" customFormat="1" x14ac:dyDescent="0.25"/>
    <row r="75" s="192" customFormat="1" x14ac:dyDescent="0.25"/>
    <row r="76" s="192" customFormat="1" x14ac:dyDescent="0.25"/>
    <row r="77" s="192" customFormat="1" x14ac:dyDescent="0.25"/>
    <row r="78" s="192" customFormat="1" x14ac:dyDescent="0.25"/>
    <row r="79" s="192" customFormat="1" x14ac:dyDescent="0.25"/>
    <row r="80" s="192" customFormat="1" x14ac:dyDescent="0.25"/>
    <row r="81" s="192" customFormat="1" x14ac:dyDescent="0.25"/>
    <row r="82" s="192" customFormat="1" x14ac:dyDescent="0.25"/>
    <row r="83" s="192" customFormat="1" x14ac:dyDescent="0.25"/>
    <row r="84" s="192" customFormat="1" x14ac:dyDescent="0.25"/>
    <row r="85" s="192" customFormat="1" x14ac:dyDescent="0.25"/>
    <row r="86" s="192" customFormat="1" x14ac:dyDescent="0.25"/>
    <row r="87" s="192" customFormat="1" x14ac:dyDescent="0.25"/>
    <row r="88" s="192" customFormat="1" x14ac:dyDescent="0.25"/>
    <row r="89" s="192" customFormat="1" x14ac:dyDescent="0.25"/>
    <row r="90" s="192" customFormat="1" x14ac:dyDescent="0.25"/>
    <row r="91" s="192" customFormat="1" x14ac:dyDescent="0.25"/>
    <row r="92" s="192" customFormat="1" x14ac:dyDescent="0.25"/>
    <row r="93" s="192" customFormat="1" x14ac:dyDescent="0.25"/>
    <row r="94" s="192" customFormat="1" x14ac:dyDescent="0.25"/>
    <row r="95" s="192" customFormat="1" x14ac:dyDescent="0.25"/>
    <row r="96" s="192" customFormat="1" x14ac:dyDescent="0.25"/>
    <row r="97" s="192" customFormat="1" x14ac:dyDescent="0.25"/>
    <row r="98" s="192" customFormat="1" x14ac:dyDescent="0.25"/>
    <row r="99" s="192" customFormat="1" x14ac:dyDescent="0.25"/>
    <row r="100" s="192" customFormat="1" x14ac:dyDescent="0.25"/>
    <row r="101" s="192" customFormat="1" x14ac:dyDescent="0.25"/>
    <row r="102" s="192" customFormat="1" x14ac:dyDescent="0.25"/>
  </sheetData>
  <sheetProtection algorithmName="SHA-512" hashValue="3ka+gNKRVWGbOnYtznXck+YWn8XCB12TcretUGPZHcZBmMugZIL/1bXvF7fa9koDkPGhrOlihXyE7HXhPqIHYQ==" saltValue="KxdzBBI532cZf2tBhECHCQ==" spinCount="100000" sheet="1" objects="1" scenarios="1"/>
  <mergeCells count="5">
    <mergeCell ref="B23:D23"/>
    <mergeCell ref="B24:D24"/>
    <mergeCell ref="A1:H2"/>
    <mergeCell ref="A20:C20"/>
    <mergeCell ref="B17:D17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2E76B"/>
    <pageSetUpPr fitToPage="1"/>
  </sheetPr>
  <dimension ref="A1:S42"/>
  <sheetViews>
    <sheetView zoomScale="80" zoomScaleNormal="80" zoomScaleSheetLayoutView="85" workbookViewId="0">
      <selection activeCell="D23" sqref="D23"/>
    </sheetView>
  </sheetViews>
  <sheetFormatPr defaultColWidth="9.140625" defaultRowHeight="15" customHeight="1" x14ac:dyDescent="0.25"/>
  <cols>
    <col min="1" max="1" width="7.42578125" style="1" customWidth="1"/>
    <col min="2" max="2" width="45.7109375" style="1" customWidth="1"/>
    <col min="3" max="3" width="111" style="1" bestFit="1" customWidth="1"/>
    <col min="4" max="4" width="27.7109375" style="1" customWidth="1"/>
    <col min="5" max="5" width="19.5703125" style="1" customWidth="1"/>
    <col min="6" max="6" width="27.5703125" style="1" bestFit="1" customWidth="1"/>
    <col min="7" max="7" width="26.7109375" style="1" bestFit="1" customWidth="1"/>
    <col min="8" max="8" width="20.85546875" style="1" customWidth="1"/>
    <col min="9" max="16384" width="9.140625" style="1"/>
  </cols>
  <sheetData>
    <row r="1" spans="1:3" ht="30" customHeight="1" x14ac:dyDescent="0.4">
      <c r="A1" s="121"/>
      <c r="B1" s="264" t="s">
        <v>131</v>
      </c>
      <c r="C1" s="265"/>
    </row>
    <row r="2" spans="1:3" ht="25.5" customHeight="1" x14ac:dyDescent="0.4">
      <c r="A2" s="122" t="s">
        <v>105</v>
      </c>
      <c r="B2" s="123" t="s">
        <v>131</v>
      </c>
      <c r="C2" s="124"/>
    </row>
    <row r="3" spans="1:3" ht="15" customHeight="1" x14ac:dyDescent="0.25">
      <c r="A3" s="125"/>
      <c r="B3" s="126" t="s">
        <v>142</v>
      </c>
      <c r="C3" s="127" t="s">
        <v>47</v>
      </c>
    </row>
    <row r="4" spans="1:3" ht="15" customHeight="1" x14ac:dyDescent="0.25">
      <c r="A4" s="128"/>
      <c r="B4" s="129" t="s">
        <v>80</v>
      </c>
      <c r="C4" s="130" t="s">
        <v>81</v>
      </c>
    </row>
    <row r="5" spans="1:3" ht="15" customHeight="1" x14ac:dyDescent="0.25">
      <c r="A5" s="128"/>
      <c r="B5" s="129" t="s">
        <v>50</v>
      </c>
      <c r="C5" s="130" t="s">
        <v>82</v>
      </c>
    </row>
    <row r="6" spans="1:3" ht="15" customHeight="1" x14ac:dyDescent="0.25">
      <c r="A6" s="128"/>
      <c r="B6" s="129" t="s">
        <v>83</v>
      </c>
      <c r="C6" s="130" t="s">
        <v>84</v>
      </c>
    </row>
    <row r="7" spans="1:3" ht="15" customHeight="1" x14ac:dyDescent="0.25">
      <c r="A7" s="128"/>
      <c r="B7" s="129" t="s">
        <v>51</v>
      </c>
      <c r="C7" s="131" t="s">
        <v>133</v>
      </c>
    </row>
    <row r="8" spans="1:3" ht="15" customHeight="1" x14ac:dyDescent="0.25">
      <c r="A8" s="128"/>
      <c r="B8" s="129" t="s">
        <v>52</v>
      </c>
      <c r="C8" s="130" t="s">
        <v>53</v>
      </c>
    </row>
    <row r="9" spans="1:3" ht="15" customHeight="1" x14ac:dyDescent="0.3">
      <c r="A9" s="132"/>
      <c r="B9" s="52" t="s">
        <v>114</v>
      </c>
      <c r="C9" s="124"/>
    </row>
    <row r="10" spans="1:3" ht="19.5" customHeight="1" x14ac:dyDescent="0.25">
      <c r="A10" s="133"/>
      <c r="B10" s="134" t="s">
        <v>134</v>
      </c>
      <c r="C10" s="45"/>
    </row>
    <row r="11" spans="1:3" ht="15" customHeight="1" x14ac:dyDescent="0.25">
      <c r="A11" s="133"/>
      <c r="B11" s="129" t="s">
        <v>141</v>
      </c>
      <c r="C11" s="135">
        <v>75000</v>
      </c>
    </row>
    <row r="12" spans="1:3" ht="15" customHeight="1" x14ac:dyDescent="0.25">
      <c r="A12" s="132"/>
      <c r="B12" s="129" t="s">
        <v>125</v>
      </c>
      <c r="C12" s="135">
        <f>C11*C10+C11</f>
        <v>75000</v>
      </c>
    </row>
    <row r="13" spans="1:3" ht="15" customHeight="1" x14ac:dyDescent="0.25">
      <c r="A13" s="136"/>
    </row>
    <row r="14" spans="1:3" ht="24" x14ac:dyDescent="0.4">
      <c r="A14" s="137" t="s">
        <v>106</v>
      </c>
      <c r="B14" s="138" t="s">
        <v>135</v>
      </c>
      <c r="C14" s="139"/>
    </row>
    <row r="15" spans="1:3" ht="15" customHeight="1" x14ac:dyDescent="0.25">
      <c r="A15" s="125"/>
      <c r="B15" s="126" t="s">
        <v>132</v>
      </c>
      <c r="C15" s="127" t="s">
        <v>47</v>
      </c>
    </row>
    <row r="16" spans="1:3" ht="15" customHeight="1" x14ac:dyDescent="0.25">
      <c r="A16" s="140"/>
      <c r="B16" s="141" t="s">
        <v>68</v>
      </c>
      <c r="C16" s="142" t="s">
        <v>85</v>
      </c>
    </row>
    <row r="17" spans="1:3" ht="15" customHeight="1" x14ac:dyDescent="0.25">
      <c r="A17" s="140"/>
      <c r="B17" s="141" t="s">
        <v>86</v>
      </c>
      <c r="C17" s="142" t="s">
        <v>87</v>
      </c>
    </row>
    <row r="18" spans="1:3" ht="15" customHeight="1" x14ac:dyDescent="0.25">
      <c r="A18" s="140"/>
      <c r="B18" s="143" t="s">
        <v>70</v>
      </c>
      <c r="C18" s="142" t="s">
        <v>88</v>
      </c>
    </row>
    <row r="19" spans="1:3" ht="15" customHeight="1" x14ac:dyDescent="0.25">
      <c r="A19" s="140"/>
      <c r="B19" s="143" t="s">
        <v>52</v>
      </c>
      <c r="C19" s="142" t="s">
        <v>89</v>
      </c>
    </row>
    <row r="20" spans="1:3" ht="15" customHeight="1" x14ac:dyDescent="0.25">
      <c r="A20" s="140"/>
      <c r="B20" s="143" t="s">
        <v>75</v>
      </c>
      <c r="C20" s="144" t="s">
        <v>136</v>
      </c>
    </row>
    <row r="21" spans="1:3" ht="15" customHeight="1" x14ac:dyDescent="0.25">
      <c r="A21" s="140"/>
      <c r="B21" s="143" t="s">
        <v>77</v>
      </c>
      <c r="C21" s="142" t="s">
        <v>137</v>
      </c>
    </row>
    <row r="22" spans="1:3" ht="15" customHeight="1" x14ac:dyDescent="0.3">
      <c r="A22" s="140"/>
      <c r="B22" s="52" t="s">
        <v>138</v>
      </c>
      <c r="C22" s="145"/>
    </row>
    <row r="23" spans="1:3" ht="19.5" customHeight="1" x14ac:dyDescent="0.25">
      <c r="A23" s="145"/>
      <c r="B23" s="141" t="s">
        <v>139</v>
      </c>
      <c r="C23" s="45"/>
    </row>
    <row r="24" spans="1:3" ht="15" customHeight="1" x14ac:dyDescent="0.25">
      <c r="A24" s="133"/>
      <c r="B24" s="129" t="s">
        <v>141</v>
      </c>
      <c r="C24" s="135">
        <v>20000</v>
      </c>
    </row>
    <row r="25" spans="1:3" ht="15" customHeight="1" x14ac:dyDescent="0.25">
      <c r="A25" s="132"/>
      <c r="B25" s="129" t="s">
        <v>125</v>
      </c>
      <c r="C25" s="135">
        <f>C24*C23+C24</f>
        <v>20000</v>
      </c>
    </row>
    <row r="26" spans="1:3" s="100" customFormat="1" ht="28.5" customHeight="1" x14ac:dyDescent="0.25">
      <c r="A26" s="146"/>
      <c r="B26" s="147" t="s">
        <v>140</v>
      </c>
      <c r="C26" s="148">
        <f>SUM(C12+C25)</f>
        <v>95000</v>
      </c>
    </row>
    <row r="42" spans="4:19" ht="15" customHeight="1" x14ac:dyDescent="0.25"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</sheetData>
  <sheetProtection algorithmName="SHA-512" hashValue="iqjUfFguCntDD7id95leSYtGZ2gm/CWXmxKPzLDsRqcsd/bcnf0Io6AKPcJ+T39aR9yhADiwtK+6l772yP9cZQ==" saltValue="MKYHR/4s6b8WOEalw0Q3Ww==" spinCount="100000" sheet="1" objects="1" scenarios="1"/>
  <mergeCells count="1">
    <mergeCell ref="B1:C1"/>
  </mergeCells>
  <pageMargins left="0.7" right="0.7" top="0.75" bottom="0.75" header="0.3" footer="0.3"/>
  <pageSetup paperSize="9" orientation="landscape" verticalDpi="0" r:id="rId1"/>
  <headerFooter>
    <oddFooter>&amp;L&amp;X1)&amp;X aantallen zijn indicatief</oddFooter>
  </headerFooter>
  <ignoredErrors>
    <ignoredError sqref="C12 C25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6CC39-C1CB-4183-AC09-8FE1DE6E9B62}">
  <sheetPr>
    <tabColor rgb="FFC2E76B"/>
    <pageSetUpPr fitToPage="1"/>
  </sheetPr>
  <dimension ref="A1:AB179"/>
  <sheetViews>
    <sheetView zoomScale="80" zoomScaleNormal="80" zoomScaleSheetLayoutView="85" workbookViewId="0">
      <selection activeCell="B33" sqref="B33"/>
    </sheetView>
  </sheetViews>
  <sheetFormatPr defaultColWidth="9.140625" defaultRowHeight="15" customHeight="1" x14ac:dyDescent="0.25"/>
  <cols>
    <col min="1" max="1" width="39" style="2" bestFit="1" customWidth="1"/>
    <col min="2" max="2" width="86.7109375" style="2" customWidth="1"/>
    <col min="3" max="3" width="69.140625" style="2" customWidth="1"/>
    <col min="4" max="14" width="9.140625" style="2"/>
    <col min="15" max="28" width="9.140625" style="1"/>
    <col min="29" max="16384" width="9.140625" style="2"/>
  </cols>
  <sheetData>
    <row r="1" spans="1:14" ht="24" x14ac:dyDescent="0.4">
      <c r="A1" s="138" t="s">
        <v>143</v>
      </c>
      <c r="B1" s="1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126" t="s">
        <v>132</v>
      </c>
      <c r="B2" s="127" t="s">
        <v>47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25">
      <c r="A3" s="129" t="s">
        <v>48</v>
      </c>
      <c r="B3" s="130" t="s">
        <v>49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25">
      <c r="A4" s="129" t="s">
        <v>50</v>
      </c>
      <c r="B4" s="130" t="s">
        <v>144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25">
      <c r="A5" s="129" t="s">
        <v>51</v>
      </c>
      <c r="B5" s="130" t="s">
        <v>133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25">
      <c r="A6" s="149" t="s">
        <v>52</v>
      </c>
      <c r="B6" s="150" t="s">
        <v>53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18.75" x14ac:dyDescent="0.3">
      <c r="A7" s="16" t="s">
        <v>145</v>
      </c>
      <c r="B7" s="15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19.5" customHeight="1" x14ac:dyDescent="0.25">
      <c r="A8" s="141" t="s">
        <v>134</v>
      </c>
      <c r="B8" s="45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25">
      <c r="A9" s="31" t="s">
        <v>141</v>
      </c>
      <c r="B9" s="152">
        <v>75000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25">
      <c r="A10" s="31" t="s">
        <v>125</v>
      </c>
      <c r="B10" s="153">
        <f>B9*B8+B9</f>
        <v>75000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24" x14ac:dyDescent="0.4">
      <c r="A12" s="123" t="s">
        <v>146</v>
      </c>
      <c r="B12" s="124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25">
      <c r="A13" s="126" t="s">
        <v>132</v>
      </c>
      <c r="B13" s="127" t="s">
        <v>47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25">
      <c r="A14" s="129" t="s">
        <v>48</v>
      </c>
      <c r="B14" s="130" t="s">
        <v>54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25">
      <c r="A15" s="129" t="s">
        <v>50</v>
      </c>
      <c r="B15" s="130" t="s">
        <v>144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25">
      <c r="A16" s="129" t="s">
        <v>51</v>
      </c>
      <c r="B16" s="131" t="s">
        <v>133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129" t="s">
        <v>55</v>
      </c>
      <c r="B17" s="130" t="s">
        <v>56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25">
      <c r="A18" s="149" t="s">
        <v>52</v>
      </c>
      <c r="B18" s="150" t="s">
        <v>53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18.75" x14ac:dyDescent="0.3">
      <c r="A19" s="16" t="s">
        <v>147</v>
      </c>
      <c r="B19" s="154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9.5" customHeight="1" x14ac:dyDescent="0.25">
      <c r="A20" s="141" t="s">
        <v>134</v>
      </c>
      <c r="B20" s="4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25">
      <c r="A21" s="31" t="s">
        <v>141</v>
      </c>
      <c r="B21" s="155">
        <v>40000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25">
      <c r="A22" s="31" t="s">
        <v>125</v>
      </c>
      <c r="B22" s="34">
        <f>B21*B20+B21</f>
        <v>40000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24" x14ac:dyDescent="0.4">
      <c r="A24" s="138" t="s">
        <v>148</v>
      </c>
      <c r="B24" s="1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25">
      <c r="A25" s="126" t="s">
        <v>132</v>
      </c>
      <c r="B25" s="127" t="s">
        <v>47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25">
      <c r="A26" s="129" t="s">
        <v>57</v>
      </c>
      <c r="B26" s="130" t="s">
        <v>58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25">
      <c r="A27" s="129" t="s">
        <v>59</v>
      </c>
      <c r="B27" s="130" t="s">
        <v>60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25">
      <c r="A28" s="129" t="s">
        <v>51</v>
      </c>
      <c r="B28" s="130" t="s">
        <v>133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25">
      <c r="A29" s="156" t="s">
        <v>75</v>
      </c>
      <c r="B29" s="157" t="s">
        <v>149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25">
      <c r="A30" s="129" t="s">
        <v>61</v>
      </c>
      <c r="B30" s="130" t="s">
        <v>150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25">
      <c r="A31" s="129" t="s">
        <v>62</v>
      </c>
      <c r="B31" s="130" t="s">
        <v>63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ht="18.75" x14ac:dyDescent="0.3">
      <c r="A32" s="16" t="s">
        <v>151</v>
      </c>
      <c r="B32" s="15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28" ht="19.5" customHeight="1" x14ac:dyDescent="0.25">
      <c r="A33" s="141" t="s">
        <v>134</v>
      </c>
      <c r="B33" s="4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28" x14ac:dyDescent="0.25">
      <c r="A34" s="31" t="s">
        <v>141</v>
      </c>
      <c r="B34" s="155">
        <v>20000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28" x14ac:dyDescent="0.25">
      <c r="A35" s="31" t="s">
        <v>125</v>
      </c>
      <c r="B35" s="34">
        <f>B34*B33+B34</f>
        <v>20000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28" x14ac:dyDescent="0.25">
      <c r="A36" s="1"/>
      <c r="B36" s="86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28" s="160" customFormat="1" ht="28.5" customHeight="1" x14ac:dyDescent="0.25">
      <c r="A37" s="158" t="s">
        <v>152</v>
      </c>
      <c r="B37" s="159">
        <f>SUM(B10+B22+B35)</f>
        <v>135000</v>
      </c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0"/>
      <c r="Z37" s="100"/>
      <c r="AA37" s="100"/>
      <c r="AB37" s="100"/>
    </row>
    <row r="38" spans="1:28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28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28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28" s="1" customFormat="1" x14ac:dyDescent="0.25"/>
    <row r="42" spans="1:28" s="1" customFormat="1" x14ac:dyDescent="0.25"/>
    <row r="43" spans="1:28" s="1" customFormat="1" x14ac:dyDescent="0.25"/>
    <row r="44" spans="1:28" s="1" customFormat="1" x14ac:dyDescent="0.25"/>
    <row r="45" spans="1:28" s="1" customFormat="1" x14ac:dyDescent="0.25"/>
    <row r="46" spans="1:28" s="1" customFormat="1" x14ac:dyDescent="0.25"/>
    <row r="47" spans="1:28" s="1" customFormat="1" x14ac:dyDescent="0.25"/>
    <row r="48" spans="1:2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</sheetData>
  <sheetProtection algorithmName="SHA-512" hashValue="z3rOYY5uZW8r257fsL7hQHwwIZiu6bYYjuXaJ0jIO7gqac8kxeAbUyOYQekgSIjoiulzMEYLO00dTET+BxmVvQ==" saltValue="Mi+4cWkljcV7njwfus/HtQ==" spinCount="100000" sheet="1" objects="1" scenarios="1"/>
  <pageMargins left="0.7" right="0.7" top="0.75" bottom="0.75" header="0.3" footer="0.3"/>
  <pageSetup paperSize="9" orientation="landscape" verticalDpi="0" r:id="rId1"/>
  <headerFooter>
    <oddFooter>&amp;L&amp;X1)&amp;X aantallen zijn indicatief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82E7A-2933-40E3-A6BD-91C31A9D1AF7}">
  <sheetPr>
    <tabColor rgb="FFC2E76B"/>
    <pageSetUpPr fitToPage="1"/>
  </sheetPr>
  <dimension ref="A1:BB178"/>
  <sheetViews>
    <sheetView zoomScale="80" zoomScaleNormal="80" zoomScaleSheetLayoutView="85" workbookViewId="0">
      <selection activeCell="C27" sqref="C27"/>
    </sheetView>
  </sheetViews>
  <sheetFormatPr defaultColWidth="9.140625" defaultRowHeight="15" customHeight="1" x14ac:dyDescent="0.25"/>
  <cols>
    <col min="1" max="1" width="39" style="2" bestFit="1" customWidth="1"/>
    <col min="2" max="2" width="72.7109375" style="2" bestFit="1" customWidth="1"/>
    <col min="3" max="3" width="34.42578125" style="2" customWidth="1"/>
    <col min="4" max="15" width="9.140625" style="2"/>
    <col min="16" max="54" width="9.140625" style="1"/>
    <col min="55" max="16384" width="9.140625" style="2"/>
  </cols>
  <sheetData>
    <row r="1" spans="1:15" ht="24" x14ac:dyDescent="0.4">
      <c r="A1" s="264" t="s">
        <v>153</v>
      </c>
      <c r="B1" s="265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32.25" customHeight="1" x14ac:dyDescent="0.25">
      <c r="A2" s="161" t="s">
        <v>154</v>
      </c>
      <c r="B2" s="124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26" t="s">
        <v>132</v>
      </c>
      <c r="B3" s="127" t="s">
        <v>47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30" x14ac:dyDescent="0.25">
      <c r="A4" s="141" t="s">
        <v>64</v>
      </c>
      <c r="B4" s="130" t="s">
        <v>155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25">
      <c r="A5" s="141" t="s">
        <v>65</v>
      </c>
      <c r="B5" s="162" t="s">
        <v>156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x14ac:dyDescent="0.25">
      <c r="A6" s="141" t="s">
        <v>66</v>
      </c>
      <c r="B6" s="162" t="s">
        <v>67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8.75" x14ac:dyDescent="0.3">
      <c r="A7" s="52" t="s">
        <v>157</v>
      </c>
      <c r="B7" s="124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x14ac:dyDescent="0.25">
      <c r="A8" s="163" t="s">
        <v>158</v>
      </c>
      <c r="B8" s="46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s="1" customFormat="1" x14ac:dyDescent="0.25">
      <c r="A9" s="31" t="s">
        <v>141</v>
      </c>
      <c r="B9" s="155">
        <v>75000</v>
      </c>
    </row>
    <row r="10" spans="1:15" s="1" customFormat="1" x14ac:dyDescent="0.25">
      <c r="A10" s="31" t="s">
        <v>159</v>
      </c>
      <c r="B10" s="155">
        <f>B8*B9</f>
        <v>0</v>
      </c>
    </row>
    <row r="11" spans="1:15" s="1" customFormat="1" x14ac:dyDescent="0.25">
      <c r="A11" s="31" t="s">
        <v>125</v>
      </c>
      <c r="B11" s="34">
        <f>B9-B10</f>
        <v>75000</v>
      </c>
    </row>
    <row r="12" spans="1:15" s="1" customFormat="1" x14ac:dyDescent="0.25"/>
    <row r="13" spans="1:15" s="1" customFormat="1" ht="24" x14ac:dyDescent="0.25">
      <c r="A13" s="161" t="s">
        <v>160</v>
      </c>
      <c r="B13" s="124"/>
    </row>
    <row r="14" spans="1:15" s="1" customFormat="1" x14ac:dyDescent="0.25">
      <c r="A14" s="126" t="s">
        <v>132</v>
      </c>
      <c r="B14" s="127" t="s">
        <v>47</v>
      </c>
    </row>
    <row r="15" spans="1:15" s="1" customFormat="1" ht="33" customHeight="1" x14ac:dyDescent="0.25">
      <c r="A15" s="164" t="s">
        <v>64</v>
      </c>
      <c r="B15" s="165" t="s">
        <v>161</v>
      </c>
    </row>
    <row r="16" spans="1:15" s="1" customFormat="1" x14ac:dyDescent="0.25">
      <c r="A16" s="141" t="s">
        <v>66</v>
      </c>
      <c r="B16" s="162" t="s">
        <v>67</v>
      </c>
    </row>
    <row r="17" spans="1:2" s="1" customFormat="1" ht="18.75" x14ac:dyDescent="0.3">
      <c r="A17" s="52" t="s">
        <v>165</v>
      </c>
      <c r="B17" s="124"/>
    </row>
    <row r="18" spans="1:2" s="1" customFormat="1" x14ac:dyDescent="0.25">
      <c r="A18" s="163" t="s">
        <v>158</v>
      </c>
      <c r="B18" s="46"/>
    </row>
    <row r="19" spans="1:2" s="1" customFormat="1" x14ac:dyDescent="0.25">
      <c r="A19" s="31" t="s">
        <v>141</v>
      </c>
      <c r="B19" s="155">
        <v>20000</v>
      </c>
    </row>
    <row r="20" spans="1:2" s="1" customFormat="1" x14ac:dyDescent="0.25">
      <c r="A20" s="31" t="s">
        <v>162</v>
      </c>
      <c r="B20" s="155">
        <f>B18*B19</f>
        <v>0</v>
      </c>
    </row>
    <row r="21" spans="1:2" s="1" customFormat="1" x14ac:dyDescent="0.25">
      <c r="A21" s="31" t="s">
        <v>125</v>
      </c>
      <c r="B21" s="34">
        <f>B19-B20</f>
        <v>20000</v>
      </c>
    </row>
    <row r="22" spans="1:2" s="1" customFormat="1" x14ac:dyDescent="0.25"/>
    <row r="23" spans="1:2" s="1" customFormat="1" ht="24" x14ac:dyDescent="0.25">
      <c r="A23" s="166" t="s">
        <v>163</v>
      </c>
      <c r="B23" s="139"/>
    </row>
    <row r="24" spans="1:2" s="1" customFormat="1" x14ac:dyDescent="0.25">
      <c r="A24" s="65" t="s">
        <v>132</v>
      </c>
      <c r="B24" s="167" t="s">
        <v>47</v>
      </c>
    </row>
    <row r="25" spans="1:2" s="1" customFormat="1" x14ac:dyDescent="0.25">
      <c r="A25" s="2" t="s">
        <v>68</v>
      </c>
      <c r="B25" s="168" t="s">
        <v>69</v>
      </c>
    </row>
    <row r="26" spans="1:2" s="1" customFormat="1" x14ac:dyDescent="0.25">
      <c r="A26" s="143" t="s">
        <v>70</v>
      </c>
      <c r="B26" s="142" t="s">
        <v>71</v>
      </c>
    </row>
    <row r="27" spans="1:2" s="1" customFormat="1" x14ac:dyDescent="0.25">
      <c r="A27" s="143" t="s">
        <v>72</v>
      </c>
      <c r="B27" s="142" t="s">
        <v>73</v>
      </c>
    </row>
    <row r="28" spans="1:2" s="1" customFormat="1" x14ac:dyDescent="0.25">
      <c r="A28" s="143" t="s">
        <v>52</v>
      </c>
      <c r="B28" s="142" t="s">
        <v>74</v>
      </c>
    </row>
    <row r="29" spans="1:2" s="171" customFormat="1" ht="33" customHeight="1" x14ac:dyDescent="0.25">
      <c r="A29" s="169" t="s">
        <v>75</v>
      </c>
      <c r="B29" s="170" t="s">
        <v>76</v>
      </c>
    </row>
    <row r="30" spans="1:2" s="1" customFormat="1" x14ac:dyDescent="0.25">
      <c r="A30" s="143" t="s">
        <v>77</v>
      </c>
      <c r="B30" s="142" t="s">
        <v>78</v>
      </c>
    </row>
    <row r="31" spans="1:2" s="1" customFormat="1" ht="18.75" x14ac:dyDescent="0.3">
      <c r="A31" s="52" t="s">
        <v>138</v>
      </c>
      <c r="B31" s="172"/>
    </row>
    <row r="32" spans="1:2" s="1" customFormat="1" x14ac:dyDescent="0.25">
      <c r="A32" s="143" t="s">
        <v>134</v>
      </c>
      <c r="B32" s="46"/>
    </row>
    <row r="33" spans="1:2" s="1" customFormat="1" x14ac:dyDescent="0.25">
      <c r="A33" s="31" t="s">
        <v>141</v>
      </c>
      <c r="B33" s="155">
        <v>20000</v>
      </c>
    </row>
    <row r="34" spans="1:2" s="1" customFormat="1" x14ac:dyDescent="0.25">
      <c r="A34" s="31" t="s">
        <v>125</v>
      </c>
      <c r="B34" s="34">
        <f>B33*B32+B33</f>
        <v>20000</v>
      </c>
    </row>
    <row r="35" spans="1:2" s="1" customFormat="1" x14ac:dyDescent="0.25">
      <c r="B35" s="173"/>
    </row>
    <row r="36" spans="1:2" s="100" customFormat="1" ht="30" customHeight="1" x14ac:dyDescent="0.25">
      <c r="A36" s="158" t="s">
        <v>164</v>
      </c>
      <c r="B36" s="159">
        <f>SUM(B11+B21+B34)</f>
        <v>115000</v>
      </c>
    </row>
    <row r="37" spans="1:2" s="1" customFormat="1" x14ac:dyDescent="0.25"/>
    <row r="38" spans="1:2" s="1" customFormat="1" x14ac:dyDescent="0.25"/>
    <row r="39" spans="1:2" s="1" customFormat="1" x14ac:dyDescent="0.25"/>
    <row r="40" spans="1:2" s="1" customFormat="1" x14ac:dyDescent="0.25"/>
    <row r="41" spans="1:2" s="1" customFormat="1" x14ac:dyDescent="0.25"/>
    <row r="42" spans="1:2" s="1" customFormat="1" x14ac:dyDescent="0.25"/>
    <row r="43" spans="1:2" s="1" customFormat="1" x14ac:dyDescent="0.25"/>
    <row r="44" spans="1:2" s="1" customFormat="1" x14ac:dyDescent="0.25"/>
    <row r="45" spans="1:2" s="1" customFormat="1" x14ac:dyDescent="0.25"/>
    <row r="46" spans="1:2" s="1" customFormat="1" x14ac:dyDescent="0.25"/>
    <row r="47" spans="1:2" s="1" customFormat="1" x14ac:dyDescent="0.25"/>
    <row r="48" spans="1:2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pans="1:15" s="1" customFormat="1" x14ac:dyDescent="0.25"/>
    <row r="66" spans="1:15" s="1" customFormat="1" x14ac:dyDescent="0.25"/>
    <row r="67" spans="1:15" s="1" customFormat="1" x14ac:dyDescent="0.25"/>
    <row r="68" spans="1:15" s="1" customFormat="1" x14ac:dyDescent="0.25"/>
    <row r="69" spans="1:15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x14ac:dyDescent="0.25">
      <c r="A70" s="1"/>
      <c r="B70" s="1"/>
    </row>
    <row r="71" spans="1:15" x14ac:dyDescent="0.25">
      <c r="A71" s="1"/>
      <c r="B71" s="1"/>
    </row>
    <row r="72" spans="1:15" x14ac:dyDescent="0.25"/>
    <row r="73" spans="1:15" x14ac:dyDescent="0.25"/>
    <row r="74" spans="1:15" x14ac:dyDescent="0.25"/>
    <row r="75" spans="1:15" x14ac:dyDescent="0.25"/>
    <row r="76" spans="1:15" x14ac:dyDescent="0.25"/>
    <row r="77" spans="1:15" x14ac:dyDescent="0.25"/>
    <row r="78" spans="1:15" x14ac:dyDescent="0.25"/>
    <row r="79" spans="1:15" x14ac:dyDescent="0.25"/>
    <row r="80" spans="1:15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</sheetData>
  <sheetProtection algorithmName="SHA-512" hashValue="9RW59PC9TZJnCT3mP9/yQmqzzXYgc3/tEdWSGjtxapa4Wiq6yGgx7sv7y9OXLqxjUv2Da7ezIESav+6l/TeXnw==" saltValue="IIVSh5Gklc2I4AkN91bCzA==" spinCount="100000" sheet="1" objects="1" scenarios="1"/>
  <mergeCells count="1">
    <mergeCell ref="A1:B1"/>
  </mergeCells>
  <pageMargins left="0.7" right="0.7" top="0.75" bottom="0.75" header="0.3" footer="0.3"/>
  <pageSetup paperSize="9" orientation="landscape" verticalDpi="0" r:id="rId1"/>
  <headerFooter>
    <oddFooter>&amp;L&amp;X1)&amp;X aantallen zijn indicatief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72DD3-DA4E-48CC-A469-AF0E9DC3E298}">
  <sheetPr>
    <tabColor rgb="FFC2E76B"/>
    <pageSetUpPr fitToPage="1"/>
  </sheetPr>
  <dimension ref="A1:AT179"/>
  <sheetViews>
    <sheetView zoomScale="90" zoomScaleNormal="90" zoomScaleSheetLayoutView="85" workbookViewId="0">
      <selection activeCell="C5" sqref="C5"/>
    </sheetView>
  </sheetViews>
  <sheetFormatPr defaultColWidth="9.140625" defaultRowHeight="15" customHeight="1" x14ac:dyDescent="0.25"/>
  <cols>
    <col min="1" max="1" width="40.28515625" style="2" bestFit="1" customWidth="1"/>
    <col min="2" max="2" width="86" style="2" bestFit="1" customWidth="1"/>
    <col min="3" max="3" width="69.140625" style="2" customWidth="1"/>
    <col min="4" max="15" width="9.140625" style="2"/>
    <col min="16" max="46" width="9.140625" style="1"/>
    <col min="47" max="16384" width="9.140625" style="2"/>
  </cols>
  <sheetData>
    <row r="1" spans="1:46" ht="30" customHeight="1" x14ac:dyDescent="0.25">
      <c r="A1" s="266" t="s">
        <v>166</v>
      </c>
      <c r="B1" s="266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46" ht="51" customHeight="1" x14ac:dyDescent="0.25">
      <c r="A2" s="267" t="s">
        <v>167</v>
      </c>
      <c r="B2" s="267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46" ht="33" customHeight="1" x14ac:dyDescent="0.25">
      <c r="A3" s="267" t="s">
        <v>79</v>
      </c>
      <c r="B3" s="26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46" ht="18.75" customHeight="1" x14ac:dyDescent="0.3">
      <c r="A4" s="26" t="s">
        <v>168</v>
      </c>
      <c r="B4" s="8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46" x14ac:dyDescent="0.25">
      <c r="A5" s="129" t="s">
        <v>134</v>
      </c>
      <c r="B5" s="46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46" x14ac:dyDescent="0.25">
      <c r="A6" s="129" t="s">
        <v>141</v>
      </c>
      <c r="B6" s="174">
        <v>20000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46" s="160" customFormat="1" ht="30" customHeight="1" x14ac:dyDescent="0.25">
      <c r="A7" s="158" t="s">
        <v>169</v>
      </c>
      <c r="B7" s="175">
        <f>B6*B5+B6</f>
        <v>20000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</row>
    <row r="8" spans="1:4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4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46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46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4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4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4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4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4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</sheetData>
  <sheetProtection algorithmName="SHA-512" hashValue="xSYmwCPN/QHbS9CFN7u0Snoo5GPhQ18Urv3ue4iGoa1YJBFyTJe5OvsSL+0iOf4CTYJ6sdnsRpWPOlW5qPG8gA==" saltValue="QFXgB1UnsvlzcJ0tgOT8EA==" spinCount="100000" sheet="1" objects="1" scenarios="1"/>
  <mergeCells count="3">
    <mergeCell ref="A1:B1"/>
    <mergeCell ref="A2:B2"/>
    <mergeCell ref="A3:B3"/>
  </mergeCells>
  <pageMargins left="0.7" right="0.7" top="0.75" bottom="0.75" header="0.3" footer="0.3"/>
  <pageSetup paperSize="9" orientation="landscape" verticalDpi="0" r:id="rId1"/>
  <headerFooter>
    <oddFooter>&amp;L&amp;X1)&amp;X aantallen zijn indicatief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10</vt:i4>
      </vt:variant>
      <vt:variant>
        <vt:lpstr>Benoemde bereiken</vt:lpstr>
      </vt:variant>
      <vt:variant>
        <vt:i4>1</vt:i4>
      </vt:variant>
    </vt:vector>
  </HeadingPairs>
  <TitlesOfParts>
    <vt:vector size="11" baseType="lpstr">
      <vt:lpstr>Basisgegevens</vt:lpstr>
      <vt:lpstr>Totaalblad </vt:lpstr>
      <vt:lpstr>1. Prijzen beheer</vt:lpstr>
      <vt:lpstr>2. Prijzen additionele diensten</vt:lpstr>
      <vt:lpstr>3. Prijzen Wifi</vt:lpstr>
      <vt:lpstr>4, Prijzen Chromebooks</vt:lpstr>
      <vt:lpstr>5. Prijzen Windows</vt:lpstr>
      <vt:lpstr>6. Prijzen Apple</vt:lpstr>
      <vt:lpstr>7. Prijzen accessoires</vt:lpstr>
      <vt:lpstr>8. Prijzen reparatie</vt:lpstr>
      <vt:lpstr>Basisgegevens!Afdrukbereik</vt:lpstr>
    </vt:vector>
  </TitlesOfParts>
  <Company>Alpha Adviesbureau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Jakob Burgler</dc:creator>
  <cp:lastModifiedBy>Bernd Grave</cp:lastModifiedBy>
  <cp:lastPrinted>2018-03-23T12:12:43Z</cp:lastPrinted>
  <dcterms:created xsi:type="dcterms:W3CDTF">2016-01-15T15:27:11Z</dcterms:created>
  <dcterms:modified xsi:type="dcterms:W3CDTF">2025-05-06T08:50:28Z</dcterms:modified>
</cp:coreProperties>
</file>