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bastianen_hollandinkoopprofessionals_nl/Documents/Documenten/Opdrachten/ROC Aventus/EA Surveillance diensten (exp. 01-09-2025)/RFP/"/>
    </mc:Choice>
  </mc:AlternateContent>
  <xr:revisionPtr revIDLastSave="97" documentId="8_{91D8983D-2F68-4E7C-97E3-7053C75E93AE}" xr6:coauthVersionLast="47" xr6:coauthVersionMax="47" xr10:uidLastSave="{BCBFA546-6018-404A-ADF2-0D5495802BA6}"/>
  <bookViews>
    <workbookView xWindow="41158" yWindow="-107" windowWidth="20848" windowHeight="11111" xr2:uid="{64669403-B46F-44E6-8E5C-BF071E560D57}"/>
  </bookViews>
  <sheets>
    <sheet name="Prijzenblad herzien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8" i="2" l="1"/>
  <c r="V9" i="2" s="1"/>
  <c r="S8" i="2"/>
  <c r="S9" i="2" s="1"/>
  <c r="K8" i="2" l="1"/>
  <c r="K9" i="2" s="1"/>
  <c r="N8" i="2"/>
  <c r="N9" i="2"/>
  <c r="D8" i="2"/>
  <c r="D9" i="2" s="1"/>
  <c r="G8" i="2"/>
  <c r="G9" i="2" s="1"/>
  <c r="G11" i="2" l="1"/>
  <c r="V11" i="2"/>
  <c r="V16" i="2"/>
  <c r="V13" i="2"/>
  <c r="V15" i="2"/>
  <c r="V14" i="2"/>
  <c r="V12" i="2"/>
  <c r="K11" i="2"/>
  <c r="S12" i="2"/>
  <c r="S16" i="2"/>
  <c r="S11" i="2"/>
  <c r="S13" i="2"/>
  <c r="S15" i="2"/>
  <c r="S14" i="2"/>
  <c r="D13" i="2"/>
  <c r="K15" i="2"/>
  <c r="D16" i="2"/>
  <c r="K16" i="2"/>
  <c r="D12" i="2"/>
  <c r="N16" i="2"/>
  <c r="G15" i="2"/>
  <c r="N13" i="2"/>
  <c r="N12" i="2"/>
  <c r="G12" i="2"/>
  <c r="N14" i="2"/>
  <c r="G16" i="2"/>
  <c r="N15" i="2"/>
  <c r="K14" i="2"/>
  <c r="D11" i="2"/>
  <c r="K13" i="2"/>
  <c r="N11" i="2"/>
  <c r="G13" i="2"/>
  <c r="D15" i="2"/>
  <c r="G14" i="2"/>
  <c r="K12" i="2"/>
  <c r="D14" i="2"/>
  <c r="S17" i="2" l="1"/>
  <c r="K17" i="2"/>
  <c r="G17" i="2"/>
  <c r="G22" i="2" s="1"/>
  <c r="N17" i="2"/>
  <c r="N19" i="2" s="1"/>
  <c r="N20" i="2" s="1"/>
  <c r="D17" i="2"/>
  <c r="D19" i="2" s="1"/>
  <c r="D20" i="2" s="1"/>
  <c r="N22" i="2"/>
  <c r="S22" i="2"/>
  <c r="S19" i="2"/>
  <c r="S20" i="2" s="1"/>
  <c r="S23" i="2" s="1"/>
  <c r="V17" i="2"/>
  <c r="K22" i="2"/>
  <c r="K19" i="2"/>
  <c r="K20" i="2" s="1"/>
  <c r="K23" i="2" s="1"/>
  <c r="D22" i="2"/>
  <c r="D23" i="2" l="1"/>
  <c r="N23" i="2"/>
  <c r="G19" i="2"/>
  <c r="G20" i="2" s="1"/>
  <c r="S32" i="2"/>
  <c r="S26" i="2"/>
  <c r="S30" i="2"/>
  <c r="S29" i="2"/>
  <c r="S28" i="2"/>
  <c r="S33" i="2"/>
  <c r="S37" i="2"/>
  <c r="S31" i="2"/>
  <c r="S25" i="2"/>
  <c r="S38" i="2" s="1"/>
  <c r="S40" i="2" s="1"/>
  <c r="S42" i="2" s="1"/>
  <c r="S36" i="2"/>
  <c r="S35" i="2"/>
  <c r="S34" i="2"/>
  <c r="S27" i="2"/>
  <c r="V19" i="2"/>
  <c r="V20" i="2" s="1"/>
  <c r="V22" i="2"/>
  <c r="G23" i="2"/>
  <c r="N30" i="2" s="1"/>
  <c r="K30" i="2"/>
  <c r="D29" i="2"/>
  <c r="D26" i="2"/>
  <c r="K34" i="2"/>
  <c r="K28" i="2"/>
  <c r="D28" i="2"/>
  <c r="K29" i="2"/>
  <c r="K31" i="2"/>
  <c r="D33" i="2"/>
  <c r="K36" i="2"/>
  <c r="D32" i="2"/>
  <c r="K32" i="2"/>
  <c r="D37" i="2"/>
  <c r="D34" i="2"/>
  <c r="K27" i="2"/>
  <c r="D25" i="2"/>
  <c r="D38" i="2" s="1"/>
  <c r="D40" i="2" s="1"/>
  <c r="D42" i="2" s="1"/>
  <c r="K33" i="2"/>
  <c r="D36" i="2"/>
  <c r="K35" i="2"/>
  <c r="K25" i="2"/>
  <c r="K37" i="2"/>
  <c r="D35" i="2"/>
  <c r="K26" i="2"/>
  <c r="D31" i="2"/>
  <c r="D30" i="2"/>
  <c r="D27" i="2"/>
  <c r="G27" i="2" l="1"/>
  <c r="G35" i="2"/>
  <c r="N32" i="2"/>
  <c r="N29" i="2"/>
  <c r="N28" i="2"/>
  <c r="G36" i="2"/>
  <c r="G31" i="2"/>
  <c r="N37" i="2"/>
  <c r="G25" i="2"/>
  <c r="G34" i="2"/>
  <c r="N31" i="2"/>
  <c r="G29" i="2"/>
  <c r="G38" i="2" s="1"/>
  <c r="G40" i="2" s="1"/>
  <c r="G42" i="2" s="1"/>
  <c r="D45" i="2" s="1"/>
  <c r="G32" i="2"/>
  <c r="N35" i="2"/>
  <c r="N25" i="2"/>
  <c r="V23" i="2"/>
  <c r="N34" i="2"/>
  <c r="G33" i="2"/>
  <c r="K38" i="2"/>
  <c r="K40" i="2" s="1"/>
  <c r="K42" i="2" s="1"/>
  <c r="G37" i="2"/>
  <c r="G28" i="2"/>
  <c r="N33" i="2"/>
  <c r="V37" i="2"/>
  <c r="V31" i="2"/>
  <c r="V25" i="2"/>
  <c r="V28" i="2"/>
  <c r="V26" i="2"/>
  <c r="V30" i="2"/>
  <c r="V33" i="2"/>
  <c r="V36" i="2"/>
  <c r="V29" i="2"/>
  <c r="V35" i="2"/>
  <c r="V34" i="2"/>
  <c r="V27" i="2"/>
  <c r="V32" i="2"/>
  <c r="N26" i="2"/>
  <c r="N27" i="2"/>
  <c r="N36" i="2"/>
  <c r="G30" i="2"/>
  <c r="G26" i="2"/>
  <c r="V38" i="2" l="1"/>
  <c r="V40" i="2" s="1"/>
  <c r="V42" i="2" s="1"/>
  <c r="S45" i="2" s="1"/>
  <c r="N38" i="2"/>
  <c r="N40" i="2" s="1"/>
  <c r="N42" i="2" s="1"/>
  <c r="K45" i="2" s="1"/>
  <c r="Q50" i="2" l="1"/>
</calcChain>
</file>

<file path=xl/sharedStrings.xml><?xml version="1.0" encoding="utf-8"?>
<sst xmlns="http://schemas.openxmlformats.org/spreadsheetml/2006/main" count="213" uniqueCount="54">
  <si>
    <t>Percentage</t>
  </si>
  <si>
    <t>Wachtdag(en)</t>
  </si>
  <si>
    <t>Algemeen</t>
  </si>
  <si>
    <t>Reserveringen</t>
  </si>
  <si>
    <t>Bijdrage</t>
  </si>
  <si>
    <t>Feestdagen</t>
  </si>
  <si>
    <t>Kort / Bijzonder verlof</t>
  </si>
  <si>
    <t>Vakantiegeld</t>
  </si>
  <si>
    <t>Ziekte</t>
  </si>
  <si>
    <t>Opleidingsdagen</t>
  </si>
  <si>
    <t>Wettelijke inhoudingen</t>
  </si>
  <si>
    <t>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</si>
  <si>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</si>
  <si>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</si>
  <si>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</si>
  <si>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</si>
  <si>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</si>
  <si>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</si>
  <si>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</si>
  <si>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</si>
  <si>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</si>
  <si>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Subtotaal</t>
  </si>
  <si>
    <t xml:space="preserve">Vakantiedagen </t>
  </si>
  <si>
    <t>Ondertekening:</t>
  </si>
  <si>
    <t>Naam Inschrijver:</t>
  </si>
  <si>
    <t xml:space="preserve">Gemiddelde Omrekenfactor (inschrijfprijs):   </t>
  </si>
  <si>
    <t>Leegloopdagen</t>
  </si>
  <si>
    <t>Aanvulling ziektewet</t>
  </si>
  <si>
    <t xml:space="preserve">Weging:   </t>
  </si>
  <si>
    <t>ZW Premie</t>
  </si>
  <si>
    <t>PAWW</t>
  </si>
  <si>
    <t xml:space="preserve">Eindejaarsuitkering </t>
  </si>
  <si>
    <t>Overig</t>
  </si>
  <si>
    <t xml:space="preserve">Omrekenfactor (exclusief marge):   </t>
  </si>
  <si>
    <r>
      <t xml:space="preserve">De vergelijking tussen inschrijvers vindt plaats op basis van de omrekenfactor </t>
    </r>
    <r>
      <rPr>
        <b/>
        <i/>
        <u/>
        <sz val="14"/>
        <color rgb="FFFF0000"/>
        <rFont val="Calibri"/>
        <family val="2"/>
        <scheme val="minor"/>
      </rPr>
      <t>zonder</t>
    </r>
    <r>
      <rPr>
        <b/>
        <i/>
        <sz val="14"/>
        <color rgb="FFFF0000"/>
        <rFont val="Calibri"/>
        <family val="2"/>
        <scheme val="minor"/>
      </rPr>
      <t xml:space="preserve"> het basisloon (100%)</t>
    </r>
  </si>
  <si>
    <t xml:space="preserve">Omrekenfactor (inclusief marge):   </t>
  </si>
  <si>
    <t xml:space="preserve">Marge:  </t>
  </si>
  <si>
    <t>Basisloon (Conform CAO MBO)</t>
  </si>
  <si>
    <t>ABU FASE A  / NBBU FASE 1-2
(tot 52 weken inzet bij zelfde onderneming)</t>
  </si>
  <si>
    <t>ABU FASE B of C / NBBU FASE 3-4
(vanaf 52 weken inzet bij zelfde onderneming)</t>
  </si>
  <si>
    <t>Timing Uitzenteam B.V.</t>
  </si>
  <si>
    <t>Surveillanten niet AOW</t>
  </si>
  <si>
    <t>Surveillanten AOW+</t>
  </si>
  <si>
    <t xml:space="preserve">Omrekenfactor (inschrijfprijs):   </t>
  </si>
  <si>
    <t>Bijlage 7 - Prijzenblad (herziend)</t>
  </si>
  <si>
    <t>Gelieve de gele cellen in te vullen</t>
  </si>
  <si>
    <t xml:space="preserve">Omrekenfactor niet-AOW   </t>
  </si>
  <si>
    <t>Omrekenfactor AOW+</t>
  </si>
  <si>
    <t>Ondertekening</t>
  </si>
  <si>
    <t>Inschrijver:</t>
  </si>
  <si>
    <t xml:space="preserve">Naam: </t>
  </si>
  <si>
    <t>Functie: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</si>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</sst>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2"/>
      <color rgb="FFFFC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365F9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4" fillId="0" borderId="0" xfId="0" applyFont="1"/>
    <xf numFmtId="0" fontId="2" fillId="3" borderId="1" xfId="0" applyFont="1" applyFill="1" applyBorder="1" applyAlignment="1">
      <alignment horizontal="left"/>
    </xf>
    <xf numFmtId="10" fontId="3" fillId="0" borderId="0" xfId="0" applyNumberFormat="1" applyFont="1" applyAlignment="1">
      <alignment horizontal="right"/>
    </xf>
    <xf numFmtId="2" fontId="0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6" fillId="0" borderId="0" xfId="0" applyFont="1"/>
    <xf numFmtId="0" fontId="5" fillId="0" borderId="0" xfId="0" applyFont="1"/>
    <xf numFmtId="2" fontId="5" fillId="4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Alignment="1">
      <alignment vertical="center"/>
    </xf>
    <xf numFmtId="9" fontId="9" fillId="7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2" fontId="10" fillId="8" borderId="2" xfId="0" applyNumberFormat="1" applyFont="1" applyFill="1" applyBorder="1" applyAlignment="1">
      <alignment horizontal="center" vertical="center"/>
    </xf>
    <xf numFmtId="0" fontId="11" fillId="0" borderId="0" xfId="0" applyFont="1"/>
    <xf numFmtId="0" fontId="17" fillId="9" borderId="1" xfId="0" applyFont="1" applyFill="1" applyBorder="1"/>
    <xf numFmtId="0" fontId="15" fillId="9" borderId="1" xfId="0" applyFont="1" applyFill="1" applyBorder="1" applyAlignment="1">
      <alignment horizontal="center"/>
    </xf>
    <xf numFmtId="2" fontId="15" fillId="9" borderId="1" xfId="0" applyNumberFormat="1" applyFont="1" applyFill="1" applyBorder="1" applyAlignment="1">
      <alignment horizontal="center"/>
    </xf>
    <xf numFmtId="0" fontId="16" fillId="0" borderId="0" xfId="0" applyFont="1"/>
    <xf numFmtId="0" fontId="6" fillId="0" borderId="0" xfId="0" applyFont="1" applyAlignment="1">
      <alignment vertical="top"/>
    </xf>
    <xf numFmtId="164" fontId="5" fillId="4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10" fontId="0" fillId="0" borderId="0" xfId="2" applyNumberFormat="1" applyFont="1"/>
    <xf numFmtId="2" fontId="20" fillId="9" borderId="1" xfId="0" applyNumberFormat="1" applyFont="1" applyFill="1" applyBorder="1" applyAlignment="1">
      <alignment horizontal="center"/>
    </xf>
    <xf numFmtId="2" fontId="11" fillId="2" borderId="6" xfId="0" applyNumberFormat="1" applyFont="1" applyFill="1" applyBorder="1" applyAlignment="1">
      <alignment horizontal="center" vertical="center"/>
    </xf>
    <xf numFmtId="2" fontId="8" fillId="5" borderId="0" xfId="0" applyNumberFormat="1" applyFont="1" applyFill="1" applyAlignment="1">
      <alignment vertical="center"/>
    </xf>
    <xf numFmtId="2" fontId="8" fillId="6" borderId="2" xfId="0" applyNumberFormat="1" applyFont="1" applyFill="1" applyBorder="1" applyAlignment="1">
      <alignment horizontal="center" vertical="center"/>
    </xf>
    <xf numFmtId="0" fontId="13" fillId="5" borderId="0" xfId="0" applyFont="1" applyFill="1" applyAlignment="1">
      <alignment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0" fillId="10" borderId="0" xfId="0" applyFill="1"/>
    <xf numFmtId="0" fontId="18" fillId="10" borderId="0" xfId="0" applyFont="1" applyFill="1"/>
    <xf numFmtId="9" fontId="13" fillId="7" borderId="2" xfId="0" applyNumberFormat="1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9" fillId="9" borderId="8" xfId="0" applyFont="1" applyFill="1" applyBorder="1" applyAlignment="1">
      <alignment horizontal="center" vertical="center" wrapText="1"/>
    </xf>
    <xf numFmtId="0" fontId="19" fillId="9" borderId="9" xfId="0" applyFont="1" applyFill="1" applyBorder="1" applyAlignment="1">
      <alignment horizontal="center" vertical="center" wrapText="1"/>
    </xf>
    <xf numFmtId="0" fontId="19" fillId="9" borderId="1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0" fontId="2" fillId="5" borderId="0" xfId="0" applyNumberFormat="1" applyFont="1" applyFill="1" applyAlignment="1">
      <alignment horizontal="center" wrapText="1"/>
    </xf>
    <xf numFmtId="0" fontId="15" fillId="9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5" fillId="9" borderId="7" xfId="0" applyFont="1" applyFill="1" applyBorder="1" applyAlignment="1">
      <alignment horizontal="center" vertical="center" wrapText="1"/>
    </xf>
    <xf numFmtId="0" fontId="15" fillId="9" borderId="7" xfId="0" applyFont="1" applyFill="1" applyBorder="1" applyAlignment="1">
      <alignment horizontal="center" vertical="center"/>
    </xf>
    <xf numFmtId="2" fontId="8" fillId="6" borderId="3" xfId="0" applyNumberFormat="1" applyFont="1" applyFill="1" applyBorder="1" applyAlignment="1">
      <alignment horizontal="center" vertical="center"/>
    </xf>
    <xf numFmtId="2" fontId="8" fillId="6" borderId="4" xfId="0" applyNumberFormat="1" applyFont="1" applyFill="1" applyBorder="1" applyAlignment="1">
      <alignment horizontal="center" vertical="center"/>
    </xf>
    <xf numFmtId="2" fontId="8" fillId="6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9" fontId="13" fillId="3" borderId="3" xfId="0" applyNumberFormat="1" applyFont="1" applyFill="1" applyBorder="1" applyAlignment="1">
      <alignment horizontal="center" vertical="center" wrapText="1"/>
    </xf>
    <xf numFmtId="0" fontId="22" fillId="11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right"/>
    </xf>
    <xf numFmtId="0" fontId="20" fillId="9" borderId="12" xfId="0" applyFont="1" applyFill="1" applyBorder="1" applyAlignment="1">
      <alignment horizontal="center" vertical="center"/>
    </xf>
    <xf numFmtId="0" fontId="20" fillId="9" borderId="0" xfId="0" applyFont="1" applyFill="1" applyBorder="1" applyAlignment="1">
      <alignment horizontal="center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365F91"/>
      <color rgb="FF43C1CF"/>
      <color rgb="FF7363AA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</xdr:row>
      <xdr:rowOff>79611</xdr:rowOff>
    </xdr:from>
    <xdr:to>
      <xdr:col>8</xdr:col>
      <xdr:colOff>2250675</xdr:colOff>
      <xdr:row>3</xdr:row>
      <xdr:rowOff>185220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D7780AC-F7DB-4A22-BFCF-28233E088C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694" b="22857"/>
        <a:stretch/>
      </xdr:blipFill>
      <xdr:spPr bwMode="auto">
        <a:xfrm>
          <a:off x="224214" y="547534"/>
          <a:ext cx="2250674" cy="73925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2:V60"/>
  <sheetViews>
    <sheetView showGridLines="0" tabSelected="1" topLeftCell="A42" zoomScale="50" zoomScaleNormal="50" zoomScaleSheetLayoutView="130" workbookViewId="0">
      <selection activeCell="Q56" sqref="Q56"/>
    </sheetView>
  </sheetViews>
  <sheetFormatPr defaultRowHeight="14" x14ac:dyDescent="0.3"/>
  <cols>
    <col min="1" max="1" width="3.296875" customWidth="1"/>
    <col min="2" max="2" width="49.8984375" hidden="1" customWidth="1"/>
    <col min="3" max="3" width="17.3984375" hidden="1" customWidth="1"/>
    <col min="4" max="4" width="28.8984375" style="17" hidden="1" customWidth="1"/>
    <col min="5" max="5" width="2.59765625" hidden="1" customWidth="1"/>
    <col min="6" max="6" width="17.3984375" hidden="1" customWidth="1"/>
    <col min="7" max="7" width="26.3984375" style="17" hidden="1" customWidth="1"/>
    <col min="8" max="8" width="20" hidden="1" customWidth="1"/>
    <col min="9" max="9" width="38.59765625" bestFit="1" customWidth="1"/>
    <col min="10" max="10" width="15" customWidth="1"/>
    <col min="11" max="11" width="18.09765625" customWidth="1"/>
    <col min="12" max="12" width="4.19921875" customWidth="1"/>
    <col min="13" max="13" width="19.3984375" customWidth="1"/>
    <col min="14" max="14" width="19.59765625" customWidth="1"/>
    <col min="15" max="15" width="3" customWidth="1"/>
    <col min="16" max="16" width="2.8984375" customWidth="1"/>
    <col min="17" max="17" width="38.69921875" customWidth="1"/>
    <col min="18" max="19" width="15" customWidth="1"/>
    <col min="20" max="20" width="5.296875" customWidth="1"/>
    <col min="21" max="22" width="15" customWidth="1"/>
  </cols>
  <sheetData>
    <row r="2" spans="2:22" ht="23.25" customHeight="1" x14ac:dyDescent="0.5">
      <c r="I2" s="11" t="s">
        <v>44</v>
      </c>
      <c r="L2" s="47"/>
    </row>
    <row r="3" spans="2:22" ht="50.25" customHeight="1" x14ac:dyDescent="0.3">
      <c r="I3" s="26"/>
      <c r="J3" s="39" t="s">
        <v>45</v>
      </c>
      <c r="K3" s="39"/>
      <c r="L3" s="47"/>
    </row>
    <row r="4" spans="2:22" ht="24.75" customHeight="1" x14ac:dyDescent="0.3">
      <c r="B4" s="10"/>
      <c r="C4" s="51">
        <v>2022</v>
      </c>
      <c r="D4" s="51"/>
      <c r="E4" s="51"/>
      <c r="F4" s="51"/>
      <c r="G4" s="51"/>
      <c r="I4" s="10"/>
      <c r="J4" s="43" t="s">
        <v>41</v>
      </c>
      <c r="K4" s="44"/>
      <c r="L4" s="44"/>
      <c r="M4" s="44"/>
      <c r="N4" s="45"/>
      <c r="Q4" s="10"/>
      <c r="R4" s="43" t="s">
        <v>42</v>
      </c>
      <c r="S4" s="44"/>
      <c r="T4" s="44"/>
      <c r="U4" s="44"/>
      <c r="V4" s="45"/>
    </row>
    <row r="5" spans="2:22" ht="66.8" customHeight="1" x14ac:dyDescent="0.3">
      <c r="C5" s="48" t="s">
        <v>38</v>
      </c>
      <c r="D5" s="49"/>
      <c r="F5" s="48" t="s">
        <v>39</v>
      </c>
      <c r="G5" s="49"/>
      <c r="J5" s="52" t="s">
        <v>38</v>
      </c>
      <c r="K5" s="53"/>
      <c r="M5" s="52" t="s">
        <v>39</v>
      </c>
      <c r="N5" s="53"/>
      <c r="R5" s="52" t="s">
        <v>38</v>
      </c>
      <c r="S5" s="53"/>
      <c r="U5" s="52" t="s">
        <v>39</v>
      </c>
      <c r="V5" s="53"/>
    </row>
    <row r="6" spans="2:22" ht="20.149999999999999" customHeight="1" x14ac:dyDescent="0.35">
      <c r="B6" s="22" t="s">
        <v>2</v>
      </c>
      <c r="C6" s="23" t="s">
        <v>0</v>
      </c>
      <c r="D6" s="23" t="s">
        <v>4</v>
      </c>
      <c r="E6" s="25"/>
      <c r="F6" s="23" t="s">
        <v>0</v>
      </c>
      <c r="G6" s="23" t="s">
        <v>4</v>
      </c>
      <c r="I6" s="22" t="s">
        <v>2</v>
      </c>
      <c r="J6" s="23" t="s">
        <v>0</v>
      </c>
      <c r="K6" s="23" t="s">
        <v>4</v>
      </c>
      <c r="L6" s="25"/>
      <c r="M6" s="23" t="s">
        <v>0</v>
      </c>
      <c r="N6" s="23" t="s">
        <v>4</v>
      </c>
      <c r="O6" s="36"/>
      <c r="P6" s="36"/>
      <c r="Q6" s="22" t="s">
        <v>2</v>
      </c>
      <c r="R6" s="23" t="s">
        <v>0</v>
      </c>
      <c r="S6" s="23" t="s">
        <v>4</v>
      </c>
      <c r="T6" s="25"/>
      <c r="U6" s="23" t="s">
        <v>0</v>
      </c>
      <c r="V6" s="23" t="s">
        <v>4</v>
      </c>
    </row>
    <row r="7" spans="2:22" ht="20.149999999999999" customHeight="1" x14ac:dyDescent="0.3">
      <c r="B7" s="1" t="s">
        <v>37</v>
      </c>
      <c r="C7" s="9">
        <v>1</v>
      </c>
      <c r="D7" s="6">
        <v>100</v>
      </c>
      <c r="F7" s="9">
        <v>1</v>
      </c>
      <c r="G7" s="6">
        <v>100</v>
      </c>
      <c r="I7" s="1" t="s">
        <v>37</v>
      </c>
      <c r="J7" s="9">
        <v>1</v>
      </c>
      <c r="K7" s="6">
        <v>100</v>
      </c>
      <c r="M7" s="9">
        <v>1</v>
      </c>
      <c r="N7" s="6">
        <v>100</v>
      </c>
      <c r="O7" s="36"/>
      <c r="P7" s="36"/>
      <c r="Q7" s="1" t="s">
        <v>37</v>
      </c>
      <c r="R7" s="9">
        <v>1</v>
      </c>
      <c r="S7" s="6">
        <v>100</v>
      </c>
      <c r="U7" s="9">
        <v>1</v>
      </c>
      <c r="V7" s="6">
        <v>100</v>
      </c>
    </row>
    <row r="8" spans="2:22" ht="20.149999999999999" customHeight="1" x14ac:dyDescent="0.3">
      <c r="B8" s="1" t="s">
        <v>1</v>
      </c>
      <c r="C8" s="8">
        <v>0</v>
      </c>
      <c r="D8" s="18">
        <f>C8*D7</f>
        <v>0</v>
      </c>
      <c r="F8" s="8">
        <v>0</v>
      </c>
      <c r="G8" s="18">
        <f>F8*G7</f>
        <v>0</v>
      </c>
      <c r="I8" s="1" t="s">
        <v>1</v>
      </c>
      <c r="J8" s="8"/>
      <c r="K8" s="18">
        <f>J8*K7</f>
        <v>0</v>
      </c>
      <c r="M8" s="8"/>
      <c r="N8" s="18">
        <f>M8*N7</f>
        <v>0</v>
      </c>
      <c r="O8" s="36"/>
      <c r="P8" s="36"/>
      <c r="Q8" s="1" t="s">
        <v>1</v>
      </c>
      <c r="R8" s="8"/>
      <c r="S8" s="18">
        <f>R8*S7</f>
        <v>0</v>
      </c>
      <c r="U8" s="8"/>
      <c r="V8" s="18">
        <f>U8*V7</f>
        <v>0</v>
      </c>
    </row>
    <row r="9" spans="2:22" ht="20.149999999999999" customHeight="1" x14ac:dyDescent="0.3">
      <c r="B9" s="2"/>
      <c r="C9" s="5" t="s">
        <v>21</v>
      </c>
      <c r="D9" s="7">
        <f>SUM(D7:D8)</f>
        <v>100</v>
      </c>
      <c r="F9" s="5" t="s">
        <v>21</v>
      </c>
      <c r="G9" s="7">
        <f>SUM(G7:G8)</f>
        <v>100</v>
      </c>
      <c r="I9" s="2"/>
      <c r="J9" s="5" t="s">
        <v>21</v>
      </c>
      <c r="K9" s="7">
        <f>SUM(K7:K8)</f>
        <v>100</v>
      </c>
      <c r="M9" s="5" t="s">
        <v>21</v>
      </c>
      <c r="N9" s="7">
        <f>SUM(N7:N8)</f>
        <v>100</v>
      </c>
      <c r="O9" s="36"/>
      <c r="P9" s="36"/>
      <c r="Q9" s="2"/>
      <c r="R9" s="5" t="s">
        <v>21</v>
      </c>
      <c r="S9" s="7">
        <f>SUM(S7:S8)</f>
        <v>100</v>
      </c>
      <c r="U9" s="5" t="s">
        <v>21</v>
      </c>
      <c r="V9" s="7">
        <f>SUM(V7:V8)</f>
        <v>100</v>
      </c>
    </row>
    <row r="10" spans="2:22" ht="20.149999999999999" customHeight="1" x14ac:dyDescent="0.35">
      <c r="B10" s="22" t="s">
        <v>3</v>
      </c>
      <c r="C10" s="23" t="s">
        <v>0</v>
      </c>
      <c r="D10" s="24" t="s">
        <v>4</v>
      </c>
      <c r="E10" s="25"/>
      <c r="F10" s="23" t="s">
        <v>0</v>
      </c>
      <c r="G10" s="24" t="s">
        <v>4</v>
      </c>
      <c r="I10" s="22" t="s">
        <v>3</v>
      </c>
      <c r="J10" s="23" t="s">
        <v>0</v>
      </c>
      <c r="K10" s="24" t="s">
        <v>4</v>
      </c>
      <c r="L10" s="25"/>
      <c r="M10" s="23" t="s">
        <v>0</v>
      </c>
      <c r="N10" s="24" t="s">
        <v>4</v>
      </c>
      <c r="O10" s="36"/>
      <c r="P10" s="36"/>
      <c r="Q10" s="22" t="s">
        <v>3</v>
      </c>
      <c r="R10" s="23" t="s">
        <v>0</v>
      </c>
      <c r="S10" s="24" t="s">
        <v>4</v>
      </c>
      <c r="T10" s="25"/>
      <c r="U10" s="23" t="s">
        <v>0</v>
      </c>
      <c r="V10" s="24" t="s">
        <v>4</v>
      </c>
    </row>
    <row r="11" spans="2:22" ht="20.149999999999999" customHeight="1" x14ac:dyDescent="0.3">
      <c r="B11" s="1" t="s">
        <v>22</v>
      </c>
      <c r="C11" s="8">
        <v>0.1087</v>
      </c>
      <c r="D11" s="18">
        <f t="shared" ref="D11:D16" si="0">C11*$D$9</f>
        <v>10.870000000000001</v>
      </c>
      <c r="F11" s="8">
        <v>0.1087</v>
      </c>
      <c r="G11" s="18">
        <f t="shared" ref="G11:G16" si="1">F11*$G$9</f>
        <v>10.870000000000001</v>
      </c>
      <c r="I11" s="1" t="s">
        <v>22</v>
      </c>
      <c r="J11" s="8"/>
      <c r="K11" s="18">
        <f t="shared" ref="K11:K16" si="2">J11*$D$9</f>
        <v>0</v>
      </c>
      <c r="M11" s="8"/>
      <c r="N11" s="18">
        <f t="shared" ref="N11:N16" si="3">M11*$G$9</f>
        <v>0</v>
      </c>
      <c r="O11" s="36"/>
      <c r="P11" s="36"/>
      <c r="Q11" s="1" t="s">
        <v>22</v>
      </c>
      <c r="R11" s="8"/>
      <c r="S11" s="18">
        <f t="shared" ref="S11:S16" si="4">R11*$D$9</f>
        <v>0</v>
      </c>
      <c r="U11" s="8"/>
      <c r="V11" s="18">
        <f t="shared" ref="V11:V16" si="5">U11*$G$9</f>
        <v>0</v>
      </c>
    </row>
    <row r="12" spans="2:22" ht="20.149999999999999" customHeight="1" x14ac:dyDescent="0.3">
      <c r="B12" s="1" t="s">
        <v>5</v>
      </c>
      <c r="C12" s="8">
        <v>2.1700000000000001E-2</v>
      </c>
      <c r="D12" s="18">
        <f t="shared" si="0"/>
        <v>2.17</v>
      </c>
      <c r="F12" s="8">
        <v>2.1700000000000001E-2</v>
      </c>
      <c r="G12" s="18">
        <f t="shared" si="1"/>
        <v>2.17</v>
      </c>
      <c r="I12" s="1" t="s">
        <v>5</v>
      </c>
      <c r="J12" s="8"/>
      <c r="K12" s="18">
        <f t="shared" si="2"/>
        <v>0</v>
      </c>
      <c r="M12" s="8"/>
      <c r="N12" s="18">
        <f t="shared" si="3"/>
        <v>0</v>
      </c>
      <c r="O12" s="36"/>
      <c r="P12" s="36"/>
      <c r="Q12" s="1" t="s">
        <v>5</v>
      </c>
      <c r="R12" s="8"/>
      <c r="S12" s="18">
        <f t="shared" si="4"/>
        <v>0</v>
      </c>
      <c r="U12" s="8"/>
      <c r="V12" s="18">
        <f t="shared" si="5"/>
        <v>0</v>
      </c>
    </row>
    <row r="13" spans="2:22" ht="20.149999999999999" customHeight="1" x14ac:dyDescent="0.3">
      <c r="B13" s="1" t="s">
        <v>9</v>
      </c>
      <c r="C13" s="8">
        <v>0</v>
      </c>
      <c r="D13" s="18">
        <f t="shared" si="0"/>
        <v>0</v>
      </c>
      <c r="F13" s="8">
        <v>0</v>
      </c>
      <c r="G13" s="18">
        <f t="shared" si="1"/>
        <v>0</v>
      </c>
      <c r="I13" s="1" t="s">
        <v>9</v>
      </c>
      <c r="J13" s="8"/>
      <c r="K13" s="18">
        <f t="shared" si="2"/>
        <v>0</v>
      </c>
      <c r="M13" s="8"/>
      <c r="N13" s="18">
        <f t="shared" si="3"/>
        <v>0</v>
      </c>
      <c r="O13" s="36"/>
      <c r="P13" s="36"/>
      <c r="Q13" s="1" t="s">
        <v>9</v>
      </c>
      <c r="R13" s="8"/>
      <c r="S13" s="18">
        <f t="shared" si="4"/>
        <v>0</v>
      </c>
      <c r="U13" s="8"/>
      <c r="V13" s="18">
        <f t="shared" si="5"/>
        <v>0</v>
      </c>
    </row>
    <row r="14" spans="2:22" ht="20.149999999999999" customHeight="1" x14ac:dyDescent="0.3">
      <c r="B14" s="1" t="s">
        <v>6</v>
      </c>
      <c r="C14" s="8">
        <v>6.0000000000000001E-3</v>
      </c>
      <c r="D14" s="18">
        <f t="shared" si="0"/>
        <v>0.6</v>
      </c>
      <c r="F14" s="8">
        <v>6.0000000000000001E-3</v>
      </c>
      <c r="G14" s="18">
        <f t="shared" si="1"/>
        <v>0.6</v>
      </c>
      <c r="I14" s="1" t="s">
        <v>6</v>
      </c>
      <c r="J14" s="8"/>
      <c r="K14" s="18">
        <f t="shared" si="2"/>
        <v>0</v>
      </c>
      <c r="M14" s="8"/>
      <c r="N14" s="18">
        <f t="shared" si="3"/>
        <v>0</v>
      </c>
      <c r="O14" s="36"/>
      <c r="P14" s="36"/>
      <c r="Q14" s="1" t="s">
        <v>6</v>
      </c>
      <c r="R14" s="8"/>
      <c r="S14" s="18">
        <f t="shared" si="4"/>
        <v>0</v>
      </c>
      <c r="U14" s="8"/>
      <c r="V14" s="18">
        <f t="shared" si="5"/>
        <v>0</v>
      </c>
    </row>
    <row r="15" spans="2:22" ht="20.149999999999999" customHeight="1" x14ac:dyDescent="0.3">
      <c r="B15" s="1" t="s">
        <v>8</v>
      </c>
      <c r="C15" s="8">
        <v>3.5000000000000003E-2</v>
      </c>
      <c r="D15" s="18">
        <f t="shared" si="0"/>
        <v>3.5000000000000004</v>
      </c>
      <c r="F15" s="8">
        <v>3.5000000000000003E-2</v>
      </c>
      <c r="G15" s="18">
        <f t="shared" si="1"/>
        <v>3.5000000000000004</v>
      </c>
      <c r="I15" s="1" t="s">
        <v>8</v>
      </c>
      <c r="J15" s="8"/>
      <c r="K15" s="18">
        <f t="shared" si="2"/>
        <v>0</v>
      </c>
      <c r="M15" s="8"/>
      <c r="N15" s="18">
        <f t="shared" si="3"/>
        <v>0</v>
      </c>
      <c r="O15" s="36"/>
      <c r="P15" s="36"/>
      <c r="Q15" s="1" t="s">
        <v>8</v>
      </c>
      <c r="R15" s="8"/>
      <c r="S15" s="18">
        <f t="shared" si="4"/>
        <v>0</v>
      </c>
      <c r="U15" s="8"/>
      <c r="V15" s="18">
        <f t="shared" si="5"/>
        <v>0</v>
      </c>
    </row>
    <row r="16" spans="2:22" ht="20.149999999999999" customHeight="1" x14ac:dyDescent="0.3">
      <c r="B16" s="1" t="s">
        <v>26</v>
      </c>
      <c r="C16" s="8">
        <v>0</v>
      </c>
      <c r="D16" s="18">
        <f t="shared" si="0"/>
        <v>0</v>
      </c>
      <c r="F16" s="8">
        <v>0</v>
      </c>
      <c r="G16" s="18">
        <f t="shared" si="1"/>
        <v>0</v>
      </c>
      <c r="I16" s="1" t="s">
        <v>26</v>
      </c>
      <c r="J16" s="8"/>
      <c r="K16" s="18">
        <f t="shared" si="2"/>
        <v>0</v>
      </c>
      <c r="M16" s="8"/>
      <c r="N16" s="18">
        <f t="shared" si="3"/>
        <v>0</v>
      </c>
      <c r="O16" s="36"/>
      <c r="P16" s="36"/>
      <c r="Q16" s="1" t="s">
        <v>26</v>
      </c>
      <c r="R16" s="8"/>
      <c r="S16" s="18">
        <f t="shared" si="4"/>
        <v>0</v>
      </c>
      <c r="U16" s="8"/>
      <c r="V16" s="18">
        <f t="shared" si="5"/>
        <v>0</v>
      </c>
    </row>
    <row r="17" spans="2:22" ht="20.149999999999999" customHeight="1" x14ac:dyDescent="0.3">
      <c r="B17" s="2"/>
      <c r="C17" s="5" t="s">
        <v>21</v>
      </c>
      <c r="D17" s="7">
        <f>SUM(D9,D11:D16)</f>
        <v>117.14</v>
      </c>
      <c r="F17" s="5" t="s">
        <v>21</v>
      </c>
      <c r="G17" s="7">
        <f>SUM(G9,G11:G16)</f>
        <v>117.14</v>
      </c>
      <c r="I17" s="2"/>
      <c r="J17" s="5" t="s">
        <v>21</v>
      </c>
      <c r="K17" s="7">
        <f>SUM(K9,K11:K16)</f>
        <v>100</v>
      </c>
      <c r="M17" s="5" t="s">
        <v>21</v>
      </c>
      <c r="N17" s="7">
        <f>SUM(N9,N11:N16)</f>
        <v>100</v>
      </c>
      <c r="O17" s="36"/>
      <c r="P17" s="36"/>
      <c r="Q17" s="2"/>
      <c r="R17" s="5" t="s">
        <v>21</v>
      </c>
      <c r="S17" s="7">
        <f>SUM(S9,S11:S16)</f>
        <v>100</v>
      </c>
      <c r="U17" s="5" t="s">
        <v>21</v>
      </c>
      <c r="V17" s="7">
        <f>SUM(V9,V11:V16)</f>
        <v>100</v>
      </c>
    </row>
    <row r="18" spans="2:22" ht="20.149999999999999" customHeight="1" x14ac:dyDescent="0.35">
      <c r="B18" s="22" t="s">
        <v>7</v>
      </c>
      <c r="C18" s="23" t="s">
        <v>0</v>
      </c>
      <c r="D18" s="24" t="s">
        <v>4</v>
      </c>
      <c r="F18" s="23" t="s">
        <v>0</v>
      </c>
      <c r="G18" s="24" t="s">
        <v>4</v>
      </c>
      <c r="I18" s="22" t="s">
        <v>7</v>
      </c>
      <c r="J18" s="23" t="s">
        <v>0</v>
      </c>
      <c r="K18" s="24" t="s">
        <v>4</v>
      </c>
      <c r="M18" s="23" t="s">
        <v>0</v>
      </c>
      <c r="N18" s="24" t="s">
        <v>4</v>
      </c>
      <c r="O18" s="36"/>
      <c r="P18" s="36"/>
      <c r="Q18" s="22" t="s">
        <v>7</v>
      </c>
      <c r="R18" s="23" t="s">
        <v>0</v>
      </c>
      <c r="S18" s="24" t="s">
        <v>4</v>
      </c>
      <c r="U18" s="23" t="s">
        <v>0</v>
      </c>
      <c r="V18" s="24" t="s">
        <v>4</v>
      </c>
    </row>
    <row r="19" spans="2:22" ht="20.149999999999999" customHeight="1" x14ac:dyDescent="0.3">
      <c r="B19" s="1" t="s">
        <v>7</v>
      </c>
      <c r="C19" s="8">
        <v>8.3299999999999999E-2</v>
      </c>
      <c r="D19" s="18">
        <f>C19*D17</f>
        <v>9.7577619999999996</v>
      </c>
      <c r="F19" s="8">
        <v>8.3299999999999999E-2</v>
      </c>
      <c r="G19" s="18">
        <f>F19*G17</f>
        <v>9.7577619999999996</v>
      </c>
      <c r="I19" s="1" t="s">
        <v>7</v>
      </c>
      <c r="J19" s="8"/>
      <c r="K19" s="18">
        <f>J19*K17</f>
        <v>0</v>
      </c>
      <c r="M19" s="8"/>
      <c r="N19" s="18">
        <f>M19*N17</f>
        <v>0</v>
      </c>
      <c r="O19" s="36"/>
      <c r="P19" s="36"/>
      <c r="Q19" s="1" t="s">
        <v>7</v>
      </c>
      <c r="R19" s="8"/>
      <c r="S19" s="18">
        <f>R19*S17</f>
        <v>0</v>
      </c>
      <c r="U19" s="8"/>
      <c r="V19" s="18">
        <f>U19*V17</f>
        <v>0</v>
      </c>
    </row>
    <row r="20" spans="2:22" ht="20.149999999999999" customHeight="1" x14ac:dyDescent="0.3">
      <c r="B20" s="3"/>
      <c r="C20" s="5" t="s">
        <v>21</v>
      </c>
      <c r="D20" s="7">
        <f>SUM(D17,D19)</f>
        <v>126.897762</v>
      </c>
      <c r="F20" s="5" t="s">
        <v>21</v>
      </c>
      <c r="G20" s="7">
        <f>SUM(G17,G19)</f>
        <v>126.897762</v>
      </c>
      <c r="I20" s="3"/>
      <c r="J20" s="5" t="s">
        <v>21</v>
      </c>
      <c r="K20" s="7">
        <f>SUM(K17,K19)</f>
        <v>100</v>
      </c>
      <c r="M20" s="5" t="s">
        <v>21</v>
      </c>
      <c r="N20" s="7">
        <f>SUM(N17,N19)</f>
        <v>100</v>
      </c>
      <c r="O20" s="36"/>
      <c r="P20" s="36"/>
      <c r="Q20" s="3"/>
      <c r="R20" s="5" t="s">
        <v>21</v>
      </c>
      <c r="S20" s="7">
        <f>SUM(S17,S19)</f>
        <v>100</v>
      </c>
      <c r="U20" s="5" t="s">
        <v>21</v>
      </c>
      <c r="V20" s="7">
        <f>SUM(V17,V19)</f>
        <v>100</v>
      </c>
    </row>
    <row r="21" spans="2:22" ht="20.149999999999999" customHeight="1" x14ac:dyDescent="0.35">
      <c r="B21" s="22" t="s">
        <v>32</v>
      </c>
      <c r="C21" s="23" t="s">
        <v>0</v>
      </c>
      <c r="D21" s="24" t="s">
        <v>4</v>
      </c>
      <c r="F21" s="23" t="s">
        <v>0</v>
      </c>
      <c r="G21" s="24" t="s">
        <v>4</v>
      </c>
      <c r="I21" s="22" t="s">
        <v>32</v>
      </c>
      <c r="J21" s="23" t="s">
        <v>0</v>
      </c>
      <c r="K21" s="24" t="s">
        <v>4</v>
      </c>
      <c r="M21" s="23" t="s">
        <v>0</v>
      </c>
      <c r="N21" s="24" t="s">
        <v>4</v>
      </c>
      <c r="O21" s="36"/>
      <c r="P21" s="36"/>
      <c r="Q21" s="22" t="s">
        <v>32</v>
      </c>
      <c r="R21" s="23" t="s">
        <v>0</v>
      </c>
      <c r="S21" s="24" t="s">
        <v>4</v>
      </c>
      <c r="U21" s="23" t="s">
        <v>0</v>
      </c>
      <c r="V21" s="24" t="s">
        <v>4</v>
      </c>
    </row>
    <row r="22" spans="2:22" ht="20.149999999999999" customHeight="1" x14ac:dyDescent="0.3">
      <c r="B22" s="1" t="s">
        <v>31</v>
      </c>
      <c r="C22" s="8">
        <v>8.3299999999999999E-2</v>
      </c>
      <c r="D22" s="18">
        <f>D17*C22</f>
        <v>9.7577619999999996</v>
      </c>
      <c r="F22" s="8">
        <v>8.3299999999999999E-2</v>
      </c>
      <c r="G22" s="18">
        <f>G17*F22</f>
        <v>9.7577619999999996</v>
      </c>
      <c r="I22" s="1" t="s">
        <v>31</v>
      </c>
      <c r="J22" s="8"/>
      <c r="K22" s="18">
        <f>K17*J22</f>
        <v>0</v>
      </c>
      <c r="M22" s="8"/>
      <c r="N22" s="18">
        <f>N17*M22</f>
        <v>0</v>
      </c>
      <c r="O22" s="36"/>
      <c r="P22" s="37"/>
      <c r="Q22" s="1" t="s">
        <v>31</v>
      </c>
      <c r="R22" s="8"/>
      <c r="S22" s="18">
        <f>S17*R22</f>
        <v>0</v>
      </c>
      <c r="U22" s="8"/>
      <c r="V22" s="18">
        <f>V17*U22</f>
        <v>0</v>
      </c>
    </row>
    <row r="23" spans="2:22" ht="20.149999999999999" customHeight="1" x14ac:dyDescent="0.3">
      <c r="B23" s="3"/>
      <c r="C23" s="5" t="s">
        <v>21</v>
      </c>
      <c r="D23" s="7">
        <f>SUM(D20,D22)</f>
        <v>136.65552400000001</v>
      </c>
      <c r="F23" s="5" t="s">
        <v>21</v>
      </c>
      <c r="G23" s="7">
        <f>SUM(G20,G22)</f>
        <v>136.65552400000001</v>
      </c>
      <c r="I23" s="3"/>
      <c r="J23" s="5" t="s">
        <v>21</v>
      </c>
      <c r="K23" s="7">
        <f>SUM(K20,K22)</f>
        <v>100</v>
      </c>
      <c r="M23" s="5" t="s">
        <v>21</v>
      </c>
      <c r="N23" s="7">
        <f>SUM(N20,N22)</f>
        <v>100</v>
      </c>
      <c r="O23" s="36"/>
      <c r="P23" s="36"/>
      <c r="Q23" s="3"/>
      <c r="R23" s="5" t="s">
        <v>21</v>
      </c>
      <c r="S23" s="7">
        <f>SUM(S20,S22)</f>
        <v>100</v>
      </c>
      <c r="U23" s="5" t="s">
        <v>21</v>
      </c>
      <c r="V23" s="7">
        <f>SUM(V20,V22)</f>
        <v>100</v>
      </c>
    </row>
    <row r="24" spans="2:22" ht="20.149999999999999" customHeight="1" x14ac:dyDescent="0.35">
      <c r="B24" s="22" t="s">
        <v>10</v>
      </c>
      <c r="C24" s="23" t="s">
        <v>0</v>
      </c>
      <c r="D24" s="24" t="s">
        <v>4</v>
      </c>
      <c r="F24" s="23" t="s">
        <v>0</v>
      </c>
      <c r="G24" s="24" t="s">
        <v>4</v>
      </c>
      <c r="I24" s="22" t="s">
        <v>10</v>
      </c>
      <c r="J24" s="23" t="s">
        <v>0</v>
      </c>
      <c r="K24" s="24" t="s">
        <v>4</v>
      </c>
      <c r="M24" s="23" t="s">
        <v>0</v>
      </c>
      <c r="N24" s="24" t="s">
        <v>4</v>
      </c>
      <c r="O24" s="36"/>
      <c r="P24" s="36"/>
      <c r="Q24" s="22" t="s">
        <v>10</v>
      </c>
      <c r="R24" s="23" t="s">
        <v>0</v>
      </c>
      <c r="S24" s="24" t="s">
        <v>4</v>
      </c>
      <c r="U24" s="23" t="s">
        <v>0</v>
      </c>
      <c r="V24" s="24" t="s">
        <v>4</v>
      </c>
    </row>
    <row r="25" spans="2:22" ht="20.149999999999999" customHeight="1" x14ac:dyDescent="0.3">
      <c r="B25" s="1" t="s">
        <v>11</v>
      </c>
      <c r="C25" s="8">
        <v>7.6999999999999999E-2</v>
      </c>
      <c r="D25" s="18">
        <f t="shared" ref="D25:D37" si="6">C25*$D$23</f>
        <v>10.522475348</v>
      </c>
      <c r="F25" s="8">
        <v>7.6999999999999999E-2</v>
      </c>
      <c r="G25" s="18">
        <f t="shared" ref="G25:G37" si="7">F25*$G$23</f>
        <v>10.522475348</v>
      </c>
      <c r="I25" s="1" t="s">
        <v>11</v>
      </c>
      <c r="J25" s="8"/>
      <c r="K25" s="18">
        <f t="shared" ref="K25:K37" si="8">J25*$D$23</f>
        <v>0</v>
      </c>
      <c r="M25" s="8"/>
      <c r="N25" s="18">
        <f t="shared" ref="N25:N37" si="9">M25*$G$23</f>
        <v>0</v>
      </c>
      <c r="O25" s="36"/>
      <c r="P25" s="36"/>
      <c r="Q25" s="1" t="s">
        <v>11</v>
      </c>
      <c r="R25" s="8"/>
      <c r="S25" s="18">
        <f t="shared" ref="S25:S37" si="10">R25*$D$23</f>
        <v>0</v>
      </c>
      <c r="U25" s="8"/>
      <c r="V25" s="18">
        <f t="shared" ref="V25:V37" si="11">U25*$G$23</f>
        <v>0</v>
      </c>
    </row>
    <row r="26" spans="2:22" ht="20.149999999999999" customHeight="1" x14ac:dyDescent="0.3">
      <c r="B26" s="1" t="s">
        <v>30</v>
      </c>
      <c r="C26" s="8">
        <v>2E-3</v>
      </c>
      <c r="D26" s="18">
        <f t="shared" si="6"/>
        <v>0.27331104800000006</v>
      </c>
      <c r="F26" s="8">
        <v>2E-3</v>
      </c>
      <c r="G26" s="18">
        <f t="shared" si="7"/>
        <v>0.27331104800000006</v>
      </c>
      <c r="I26" s="1" t="s">
        <v>30</v>
      </c>
      <c r="J26" s="8"/>
      <c r="K26" s="18">
        <f t="shared" si="8"/>
        <v>0</v>
      </c>
      <c r="M26" s="8"/>
      <c r="N26" s="18">
        <f t="shared" si="9"/>
        <v>0</v>
      </c>
      <c r="O26" s="36"/>
      <c r="P26" s="36"/>
      <c r="Q26" s="1" t="s">
        <v>30</v>
      </c>
      <c r="R26" s="8"/>
      <c r="S26" s="18">
        <f t="shared" si="10"/>
        <v>0</v>
      </c>
      <c r="U26" s="8"/>
      <c r="V26" s="18">
        <f t="shared" si="11"/>
        <v>0</v>
      </c>
    </row>
    <row r="27" spans="2:22" ht="20.149999999999999" customHeight="1" x14ac:dyDescent="0.3">
      <c r="B27" s="1" t="s">
        <v>12</v>
      </c>
      <c r="C27" s="8">
        <v>0</v>
      </c>
      <c r="D27" s="18">
        <f t="shared" si="6"/>
        <v>0</v>
      </c>
      <c r="F27" s="8">
        <v>0</v>
      </c>
      <c r="G27" s="18">
        <f t="shared" si="7"/>
        <v>0</v>
      </c>
      <c r="I27" s="1" t="s">
        <v>12</v>
      </c>
      <c r="J27" s="8"/>
      <c r="K27" s="18">
        <f t="shared" si="8"/>
        <v>0</v>
      </c>
      <c r="M27" s="8"/>
      <c r="N27" s="18">
        <f t="shared" si="9"/>
        <v>0</v>
      </c>
      <c r="O27" s="36"/>
      <c r="P27" s="36"/>
      <c r="Q27" s="1" t="s">
        <v>12</v>
      </c>
      <c r="R27" s="8"/>
      <c r="S27" s="18">
        <f t="shared" si="10"/>
        <v>0</v>
      </c>
      <c r="U27" s="8"/>
      <c r="V27" s="18">
        <f t="shared" si="11"/>
        <v>0</v>
      </c>
    </row>
    <row r="28" spans="2:22" ht="20.149999999999999" customHeight="1" x14ac:dyDescent="0.3">
      <c r="B28" s="1" t="s">
        <v>13</v>
      </c>
      <c r="C28" s="8">
        <v>7.5499999999999998E-2</v>
      </c>
      <c r="D28" s="18">
        <f t="shared" si="6"/>
        <v>10.317492062000001</v>
      </c>
      <c r="F28" s="8">
        <v>7.5499999999999998E-2</v>
      </c>
      <c r="G28" s="18">
        <f t="shared" si="7"/>
        <v>10.317492062000001</v>
      </c>
      <c r="I28" s="1" t="s">
        <v>13</v>
      </c>
      <c r="J28" s="8"/>
      <c r="K28" s="18">
        <f t="shared" si="8"/>
        <v>0</v>
      </c>
      <c r="M28" s="8"/>
      <c r="N28" s="18">
        <f t="shared" si="9"/>
        <v>0</v>
      </c>
      <c r="O28" s="36"/>
      <c r="P28" s="36"/>
      <c r="Q28" s="1" t="s">
        <v>13</v>
      </c>
      <c r="R28" s="8"/>
      <c r="S28" s="18">
        <f t="shared" si="10"/>
        <v>0</v>
      </c>
      <c r="U28" s="8"/>
      <c r="V28" s="18">
        <f t="shared" si="11"/>
        <v>0</v>
      </c>
    </row>
    <row r="29" spans="2:22" ht="20.149999999999999" customHeight="1" x14ac:dyDescent="0.3">
      <c r="B29" s="1" t="s">
        <v>14</v>
      </c>
      <c r="C29" s="8">
        <v>1.465E-2</v>
      </c>
      <c r="D29" s="18">
        <f t="shared" si="6"/>
        <v>2.0020034266</v>
      </c>
      <c r="F29" s="8">
        <v>1.465E-2</v>
      </c>
      <c r="G29" s="18">
        <f t="shared" si="7"/>
        <v>2.0020034266</v>
      </c>
      <c r="I29" s="1" t="s">
        <v>14</v>
      </c>
      <c r="J29" s="8"/>
      <c r="K29" s="18">
        <f t="shared" si="8"/>
        <v>0</v>
      </c>
      <c r="M29" s="8"/>
      <c r="N29" s="18">
        <f t="shared" si="9"/>
        <v>0</v>
      </c>
      <c r="O29" s="36"/>
      <c r="P29" s="36"/>
      <c r="Q29" s="1" t="s">
        <v>14</v>
      </c>
      <c r="R29" s="8"/>
      <c r="S29" s="18">
        <f t="shared" si="10"/>
        <v>0</v>
      </c>
      <c r="U29" s="8"/>
      <c r="V29" s="18">
        <f t="shared" si="11"/>
        <v>0</v>
      </c>
    </row>
    <row r="30" spans="2:22" ht="20.149999999999999" customHeight="1" x14ac:dyDescent="0.3">
      <c r="B30" s="1" t="s">
        <v>15</v>
      </c>
      <c r="C30" s="8">
        <v>1.43E-2</v>
      </c>
      <c r="D30" s="18">
        <f t="shared" si="6"/>
        <v>1.9541739932000002</v>
      </c>
      <c r="F30" s="8">
        <v>1.43E-2</v>
      </c>
      <c r="G30" s="18">
        <f t="shared" si="7"/>
        <v>1.9541739932000002</v>
      </c>
      <c r="I30" s="1" t="s">
        <v>15</v>
      </c>
      <c r="J30" s="8"/>
      <c r="K30" s="18">
        <f t="shared" si="8"/>
        <v>0</v>
      </c>
      <c r="M30" s="8"/>
      <c r="N30" s="18">
        <f t="shared" si="9"/>
        <v>0</v>
      </c>
      <c r="O30" s="36"/>
      <c r="P30" s="36"/>
      <c r="Q30" s="1" t="s">
        <v>15</v>
      </c>
      <c r="R30" s="8"/>
      <c r="S30" s="18">
        <f t="shared" si="10"/>
        <v>0</v>
      </c>
      <c r="U30" s="8"/>
      <c r="V30" s="18">
        <f t="shared" si="11"/>
        <v>0</v>
      </c>
    </row>
    <row r="31" spans="2:22" ht="20.149999999999999" customHeight="1" x14ac:dyDescent="0.3">
      <c r="B31" s="1" t="s">
        <v>16</v>
      </c>
      <c r="C31" s="8">
        <v>6.7000000000000004E-2</v>
      </c>
      <c r="D31" s="18">
        <f t="shared" si="6"/>
        <v>9.1559201080000019</v>
      </c>
      <c r="F31" s="8">
        <v>6.7000000000000004E-2</v>
      </c>
      <c r="G31" s="18">
        <f t="shared" si="7"/>
        <v>9.1559201080000019</v>
      </c>
      <c r="I31" s="1" t="s">
        <v>16</v>
      </c>
      <c r="J31" s="8"/>
      <c r="K31" s="18">
        <f t="shared" si="8"/>
        <v>0</v>
      </c>
      <c r="M31" s="8"/>
      <c r="N31" s="18">
        <f t="shared" si="9"/>
        <v>0</v>
      </c>
      <c r="O31" s="36"/>
      <c r="P31" s="36"/>
      <c r="Q31" s="1" t="s">
        <v>16</v>
      </c>
      <c r="R31" s="8"/>
      <c r="S31" s="18">
        <f t="shared" si="10"/>
        <v>0</v>
      </c>
      <c r="U31" s="8"/>
      <c r="V31" s="18">
        <f t="shared" si="11"/>
        <v>0</v>
      </c>
    </row>
    <row r="32" spans="2:22" ht="20.149999999999999" customHeight="1" x14ac:dyDescent="0.3">
      <c r="B32" s="1" t="s">
        <v>17</v>
      </c>
      <c r="C32" s="8">
        <v>2.2100000000000002E-2</v>
      </c>
      <c r="D32" s="18">
        <f t="shared" si="6"/>
        <v>3.0200870804000006</v>
      </c>
      <c r="F32" s="8">
        <v>4.4999999999999998E-2</v>
      </c>
      <c r="G32" s="18">
        <f t="shared" si="7"/>
        <v>6.1494985800000004</v>
      </c>
      <c r="I32" s="1" t="s">
        <v>17</v>
      </c>
      <c r="J32" s="8"/>
      <c r="K32" s="18">
        <f t="shared" si="8"/>
        <v>0</v>
      </c>
      <c r="M32" s="8"/>
      <c r="N32" s="18">
        <f t="shared" si="9"/>
        <v>0</v>
      </c>
      <c r="O32" s="36"/>
      <c r="P32" s="36"/>
      <c r="Q32" s="1" t="s">
        <v>17</v>
      </c>
      <c r="R32" s="8"/>
      <c r="S32" s="18">
        <f t="shared" si="10"/>
        <v>0</v>
      </c>
      <c r="U32" s="8"/>
      <c r="V32" s="18">
        <f t="shared" si="11"/>
        <v>0</v>
      </c>
    </row>
    <row r="33" spans="2:22" ht="20.149999999999999" customHeight="1" x14ac:dyDescent="0.3">
      <c r="B33" s="1" t="s">
        <v>18</v>
      </c>
      <c r="C33" s="8">
        <v>1.0200000000000001E-2</v>
      </c>
      <c r="D33" s="18">
        <f t="shared" si="6"/>
        <v>1.3938863448000003</v>
      </c>
      <c r="F33" s="8">
        <v>0</v>
      </c>
      <c r="G33" s="18">
        <f t="shared" si="7"/>
        <v>0</v>
      </c>
      <c r="I33" s="1" t="s">
        <v>18</v>
      </c>
      <c r="J33" s="8"/>
      <c r="K33" s="18">
        <f t="shared" si="8"/>
        <v>0</v>
      </c>
      <c r="M33" s="8"/>
      <c r="N33" s="18">
        <f t="shared" si="9"/>
        <v>0</v>
      </c>
      <c r="O33" s="36"/>
      <c r="P33" s="36"/>
      <c r="Q33" s="1" t="s">
        <v>18</v>
      </c>
      <c r="R33" s="8"/>
      <c r="S33" s="18">
        <f t="shared" si="10"/>
        <v>0</v>
      </c>
      <c r="U33" s="8"/>
      <c r="V33" s="18">
        <f t="shared" si="11"/>
        <v>0</v>
      </c>
    </row>
    <row r="34" spans="2:22" ht="20.149999999999999" customHeight="1" x14ac:dyDescent="0.3">
      <c r="B34" s="1" t="s">
        <v>19</v>
      </c>
      <c r="C34" s="8">
        <v>7.5000000000000002E-4</v>
      </c>
      <c r="D34" s="18">
        <f t="shared" si="6"/>
        <v>0.10249164300000001</v>
      </c>
      <c r="F34" s="8">
        <v>0</v>
      </c>
      <c r="G34" s="18">
        <f t="shared" si="7"/>
        <v>0</v>
      </c>
      <c r="I34" s="1" t="s">
        <v>19</v>
      </c>
      <c r="J34" s="8"/>
      <c r="K34" s="18">
        <f t="shared" si="8"/>
        <v>0</v>
      </c>
      <c r="M34" s="8"/>
      <c r="N34" s="18">
        <f t="shared" si="9"/>
        <v>0</v>
      </c>
      <c r="O34" s="36"/>
      <c r="P34" s="36"/>
      <c r="Q34" s="1" t="s">
        <v>19</v>
      </c>
      <c r="R34" s="8"/>
      <c r="S34" s="18">
        <f t="shared" si="10"/>
        <v>0</v>
      </c>
      <c r="U34" s="8"/>
      <c r="V34" s="18">
        <f t="shared" si="11"/>
        <v>0</v>
      </c>
    </row>
    <row r="35" spans="2:22" ht="20.149999999999999" customHeight="1" x14ac:dyDescent="0.3">
      <c r="B35" s="1" t="s">
        <v>20</v>
      </c>
      <c r="C35" s="8">
        <v>0</v>
      </c>
      <c r="D35" s="18">
        <f t="shared" si="6"/>
        <v>0</v>
      </c>
      <c r="F35" s="8">
        <v>0</v>
      </c>
      <c r="G35" s="18">
        <f t="shared" si="7"/>
        <v>0</v>
      </c>
      <c r="I35" s="1" t="s">
        <v>20</v>
      </c>
      <c r="J35" s="8"/>
      <c r="K35" s="18">
        <f t="shared" si="8"/>
        <v>0</v>
      </c>
      <c r="M35" s="8"/>
      <c r="N35" s="18">
        <f t="shared" si="9"/>
        <v>0</v>
      </c>
      <c r="O35" s="36"/>
      <c r="P35" s="36"/>
      <c r="Q35" s="1" t="s">
        <v>20</v>
      </c>
      <c r="R35" s="8"/>
      <c r="S35" s="18">
        <f t="shared" si="10"/>
        <v>0</v>
      </c>
      <c r="U35" s="8"/>
      <c r="V35" s="18">
        <f t="shared" si="11"/>
        <v>0</v>
      </c>
    </row>
    <row r="36" spans="2:22" ht="20.149999999999999" customHeight="1" x14ac:dyDescent="0.3">
      <c r="B36" s="1" t="s">
        <v>29</v>
      </c>
      <c r="C36" s="8">
        <v>0</v>
      </c>
      <c r="D36" s="18">
        <f t="shared" si="6"/>
        <v>0</v>
      </c>
      <c r="F36" s="8">
        <v>0</v>
      </c>
      <c r="G36" s="18">
        <f t="shared" si="7"/>
        <v>0</v>
      </c>
      <c r="I36" s="1" t="s">
        <v>29</v>
      </c>
      <c r="J36" s="8"/>
      <c r="K36" s="18">
        <f t="shared" si="8"/>
        <v>0</v>
      </c>
      <c r="M36" s="8"/>
      <c r="N36" s="18">
        <f t="shared" si="9"/>
        <v>0</v>
      </c>
      <c r="O36" s="36"/>
      <c r="P36" s="36"/>
      <c r="Q36" s="1" t="s">
        <v>29</v>
      </c>
      <c r="R36" s="8"/>
      <c r="S36" s="18">
        <f t="shared" si="10"/>
        <v>0</v>
      </c>
      <c r="U36" s="8"/>
      <c r="V36" s="18">
        <f t="shared" si="11"/>
        <v>0</v>
      </c>
    </row>
    <row r="37" spans="2:22" ht="20.149999999999999" customHeight="1" x14ac:dyDescent="0.3">
      <c r="B37" s="1" t="s">
        <v>27</v>
      </c>
      <c r="C37" s="8">
        <v>0</v>
      </c>
      <c r="D37" s="18">
        <f t="shared" si="6"/>
        <v>0</v>
      </c>
      <c r="F37" s="8">
        <v>0</v>
      </c>
      <c r="G37" s="18">
        <f t="shared" si="7"/>
        <v>0</v>
      </c>
      <c r="I37" s="1" t="s">
        <v>27</v>
      </c>
      <c r="J37" s="8"/>
      <c r="K37" s="18">
        <f t="shared" si="8"/>
        <v>0</v>
      </c>
      <c r="M37" s="8"/>
      <c r="N37" s="18">
        <f t="shared" si="9"/>
        <v>0</v>
      </c>
      <c r="O37" s="36"/>
      <c r="P37" s="36"/>
      <c r="Q37" s="1" t="s">
        <v>27</v>
      </c>
      <c r="R37" s="8"/>
      <c r="S37" s="18">
        <f t="shared" si="10"/>
        <v>0</v>
      </c>
      <c r="U37" s="8"/>
      <c r="V37" s="18">
        <f t="shared" si="11"/>
        <v>0</v>
      </c>
    </row>
    <row r="38" spans="2:22" ht="20.149999999999999" customHeight="1" x14ac:dyDescent="0.3">
      <c r="C38" s="5" t="s">
        <v>21</v>
      </c>
      <c r="D38" s="7">
        <f>SUM(D23,D25:D37)</f>
        <v>175.39736505400003</v>
      </c>
      <c r="F38" s="5" t="s">
        <v>21</v>
      </c>
      <c r="G38" s="7">
        <f>SUM(G23,G25:G37)</f>
        <v>177.03039856580003</v>
      </c>
      <c r="J38" s="5" t="s">
        <v>21</v>
      </c>
      <c r="K38" s="7">
        <f>SUM(K23,K25:K37)</f>
        <v>100</v>
      </c>
      <c r="M38" s="5" t="s">
        <v>21</v>
      </c>
      <c r="N38" s="7">
        <f>SUM(N23,N25:N37)</f>
        <v>100</v>
      </c>
      <c r="O38" s="36"/>
      <c r="P38" s="37"/>
      <c r="R38" s="5" t="s">
        <v>21</v>
      </c>
      <c r="S38" s="7">
        <f>SUM(S23,S25:S37)</f>
        <v>100</v>
      </c>
      <c r="U38" s="5" t="s">
        <v>21</v>
      </c>
      <c r="V38" s="7">
        <f>SUM(V23,V25:V37)</f>
        <v>100</v>
      </c>
    </row>
    <row r="39" spans="2:22" ht="13.6" customHeight="1" thickBot="1" x14ac:dyDescent="0.35">
      <c r="K39" s="17"/>
      <c r="N39" s="17"/>
      <c r="O39" s="36"/>
      <c r="P39" s="37"/>
      <c r="S39" s="17"/>
      <c r="V39" s="17"/>
    </row>
    <row r="40" spans="2:22" ht="19.5" customHeight="1" thickBot="1" x14ac:dyDescent="0.45">
      <c r="B40" s="40" t="s">
        <v>33</v>
      </c>
      <c r="C40" s="40"/>
      <c r="D40" s="20">
        <f>D38/100</f>
        <v>1.7539736505400003</v>
      </c>
      <c r="E40" s="21"/>
      <c r="F40" s="21"/>
      <c r="G40" s="20">
        <f>G38/100</f>
        <v>1.7703039856580003</v>
      </c>
      <c r="I40" s="40" t="s">
        <v>33</v>
      </c>
      <c r="J40" s="40"/>
      <c r="K40" s="30">
        <f>K38/100</f>
        <v>1</v>
      </c>
      <c r="L40" s="21"/>
      <c r="M40" s="21"/>
      <c r="N40" s="30">
        <f>N38/100</f>
        <v>1</v>
      </c>
      <c r="O40" s="36"/>
      <c r="P40" s="36"/>
      <c r="Q40" s="40" t="s">
        <v>33</v>
      </c>
      <c r="R40" s="40"/>
      <c r="S40" s="30">
        <f>S38/100</f>
        <v>1</v>
      </c>
      <c r="T40" s="21"/>
      <c r="U40" s="21"/>
      <c r="V40" s="30">
        <f>V38/100</f>
        <v>1</v>
      </c>
    </row>
    <row r="41" spans="2:22" ht="29.05" customHeight="1" thickBot="1" x14ac:dyDescent="0.55000000000000004">
      <c r="B41" s="50" t="s">
        <v>36</v>
      </c>
      <c r="C41" s="50"/>
      <c r="D41" s="19">
        <v>0.22</v>
      </c>
      <c r="G41" s="19">
        <v>0.22</v>
      </c>
      <c r="I41" s="40" t="s">
        <v>36</v>
      </c>
      <c r="J41" s="40"/>
      <c r="K41" s="31"/>
      <c r="L41" s="21"/>
      <c r="M41" s="21"/>
      <c r="N41" s="31"/>
      <c r="O41" s="36"/>
      <c r="P41" s="36"/>
      <c r="Q41" s="40" t="s">
        <v>36</v>
      </c>
      <c r="R41" s="40"/>
      <c r="S41" s="31"/>
      <c r="T41" s="21"/>
      <c r="U41" s="21"/>
      <c r="V41" s="31"/>
    </row>
    <row r="42" spans="2:22" ht="29.05" customHeight="1" thickBot="1" x14ac:dyDescent="0.55000000000000004">
      <c r="B42" s="50" t="s">
        <v>35</v>
      </c>
      <c r="C42" s="50"/>
      <c r="D42" s="27">
        <f>D40+D41</f>
        <v>1.9739736505400003</v>
      </c>
      <c r="G42" s="12">
        <f>G40+G41</f>
        <v>1.9903039856580003</v>
      </c>
      <c r="I42" s="40" t="s">
        <v>35</v>
      </c>
      <c r="J42" s="40"/>
      <c r="K42" s="30">
        <f>K40+K41</f>
        <v>1</v>
      </c>
      <c r="L42" s="21"/>
      <c r="M42" s="21"/>
      <c r="N42" s="30">
        <f>N40+N41</f>
        <v>1</v>
      </c>
      <c r="O42" s="36"/>
      <c r="P42" s="36"/>
      <c r="Q42" s="40" t="s">
        <v>35</v>
      </c>
      <c r="R42" s="40"/>
      <c r="S42" s="30">
        <f>S40+S41</f>
        <v>1</v>
      </c>
      <c r="T42" s="21"/>
      <c r="U42" s="21"/>
      <c r="V42" s="30">
        <f>V40+V41</f>
        <v>1</v>
      </c>
    </row>
    <row r="43" spans="2:22" ht="18.8" thickBot="1" x14ac:dyDescent="0.45">
      <c r="B43" s="41" t="s">
        <v>28</v>
      </c>
      <c r="C43" s="41"/>
      <c r="D43" s="15">
        <v>0.6</v>
      </c>
      <c r="E43" s="14"/>
      <c r="F43" s="14"/>
      <c r="G43" s="15">
        <v>0.4</v>
      </c>
      <c r="I43" s="40" t="s">
        <v>28</v>
      </c>
      <c r="J43" s="40"/>
      <c r="K43" s="38">
        <v>0.5</v>
      </c>
      <c r="L43" s="14"/>
      <c r="M43" s="14"/>
      <c r="N43" s="38">
        <v>0.5</v>
      </c>
      <c r="O43" s="36"/>
      <c r="P43" s="36"/>
      <c r="Q43" s="40" t="s">
        <v>28</v>
      </c>
      <c r="R43" s="40"/>
      <c r="S43" s="38">
        <v>0.5</v>
      </c>
      <c r="T43" s="14"/>
      <c r="U43" s="14"/>
      <c r="V43" s="38">
        <v>0.5</v>
      </c>
    </row>
    <row r="44" spans="2:22" ht="13.6" customHeight="1" thickBot="1" x14ac:dyDescent="0.35">
      <c r="K44" s="17"/>
      <c r="N44" s="17"/>
      <c r="O44" s="36"/>
      <c r="P44" s="36"/>
      <c r="S44" s="17"/>
      <c r="V44" s="17"/>
    </row>
    <row r="45" spans="2:22" ht="29.05" customHeight="1" thickBot="1" x14ac:dyDescent="0.55000000000000004">
      <c r="B45" s="50" t="s">
        <v>25</v>
      </c>
      <c r="C45" s="50"/>
      <c r="D45" s="54">
        <f>(D42*D43)+(G42*G43)-1</f>
        <v>0.9805057845872005</v>
      </c>
      <c r="E45" s="55"/>
      <c r="F45" s="55"/>
      <c r="G45" s="56"/>
      <c r="I45" s="40" t="s">
        <v>46</v>
      </c>
      <c r="J45" s="40"/>
      <c r="K45" s="54">
        <f>(K42*K43)+(N42*N43)-1</f>
        <v>0</v>
      </c>
      <c r="L45" s="55"/>
      <c r="M45" s="55"/>
      <c r="N45" s="56"/>
      <c r="O45" s="36"/>
      <c r="P45" s="36"/>
      <c r="Q45" s="40" t="s">
        <v>47</v>
      </c>
      <c r="R45" s="40"/>
      <c r="S45" s="54">
        <f>(S42*S43)+(V42*V43)-1</f>
        <v>0</v>
      </c>
      <c r="T45" s="55"/>
      <c r="U45" s="55"/>
      <c r="V45" s="56"/>
    </row>
    <row r="46" spans="2:22" ht="23.1" customHeight="1" thickBot="1" x14ac:dyDescent="0.55000000000000004">
      <c r="B46" s="16"/>
      <c r="C46" s="16"/>
      <c r="D46" s="58" t="s">
        <v>34</v>
      </c>
      <c r="E46" s="59"/>
      <c r="F46" s="59"/>
      <c r="G46" s="60"/>
      <c r="I46" s="40" t="s">
        <v>28</v>
      </c>
      <c r="J46" s="40"/>
      <c r="K46" s="61">
        <v>0.6</v>
      </c>
      <c r="L46" s="59"/>
      <c r="M46" s="59"/>
      <c r="N46" s="60"/>
      <c r="O46" s="36"/>
      <c r="P46" s="36"/>
      <c r="Q46" s="40" t="s">
        <v>28</v>
      </c>
      <c r="R46" s="40"/>
      <c r="S46" s="61">
        <v>0.4</v>
      </c>
      <c r="T46" s="59"/>
      <c r="U46" s="59"/>
      <c r="V46" s="60"/>
    </row>
    <row r="47" spans="2:22" ht="19.899999999999999" customHeight="1" x14ac:dyDescent="0.4">
      <c r="B47" s="13" t="s">
        <v>23</v>
      </c>
      <c r="I47" s="13"/>
      <c r="K47" s="17"/>
      <c r="N47" s="17"/>
    </row>
    <row r="48" spans="2:22" x14ac:dyDescent="0.3">
      <c r="B48" s="4" t="s">
        <v>24</v>
      </c>
      <c r="C48" s="46" t="s">
        <v>40</v>
      </c>
      <c r="D48" s="46"/>
      <c r="G48"/>
      <c r="I48" s="28"/>
      <c r="J48" s="57"/>
      <c r="K48" s="57"/>
    </row>
    <row r="49" spans="9:18" ht="14.55" thickBot="1" x14ac:dyDescent="0.35">
      <c r="K49" s="17"/>
      <c r="N49" s="17"/>
    </row>
    <row r="50" spans="9:18" ht="58.05" customHeight="1" thickBot="1" x14ac:dyDescent="0.35">
      <c r="K50" s="41" t="s">
        <v>43</v>
      </c>
      <c r="L50" s="41"/>
      <c r="M50" s="41"/>
      <c r="N50" s="41"/>
      <c r="O50" s="41"/>
      <c r="P50" s="42"/>
      <c r="Q50" s="33">
        <f>+(K45*K46)+(S45*S46)</f>
        <v>0</v>
      </c>
      <c r="R50" s="32"/>
    </row>
    <row r="51" spans="9:18" ht="82.75" customHeight="1" thickBot="1" x14ac:dyDescent="0.55000000000000004">
      <c r="I51" s="16"/>
      <c r="J51" s="16"/>
      <c r="L51" s="34"/>
      <c r="M51" s="34"/>
      <c r="N51" s="34"/>
      <c r="Q51" s="35" t="s">
        <v>34</v>
      </c>
    </row>
    <row r="53" spans="9:18" x14ac:dyDescent="0.3">
      <c r="K53" s="29"/>
    </row>
    <row r="55" spans="9:18" ht="18.3" x14ac:dyDescent="0.3">
      <c r="I55" s="64" t="s">
        <v>48</v>
      </c>
      <c r="J55" s="65"/>
      <c r="K55" s="65"/>
      <c r="L55" s="65"/>
      <c r="M55" s="65"/>
    </row>
    <row r="56" spans="9:18" ht="29.95" customHeight="1" x14ac:dyDescent="0.4">
      <c r="I56" s="63" t="s">
        <v>49</v>
      </c>
      <c r="J56" s="62"/>
      <c r="K56" s="62"/>
      <c r="L56" s="62"/>
      <c r="M56" s="62"/>
    </row>
    <row r="57" spans="9:18" ht="29.95" customHeight="1" x14ac:dyDescent="0.4">
      <c r="I57" s="63" t="s">
        <v>50</v>
      </c>
      <c r="J57" s="62"/>
      <c r="K57" s="62"/>
      <c r="L57" s="62"/>
      <c r="M57" s="62"/>
    </row>
    <row r="58" spans="9:18" ht="29.95" customHeight="1" x14ac:dyDescent="0.4">
      <c r="I58" s="63" t="s">
        <v>51</v>
      </c>
      <c r="J58" s="62"/>
      <c r="K58" s="62"/>
      <c r="L58" s="62"/>
      <c r="M58" s="62"/>
    </row>
    <row r="59" spans="9:18" ht="29.95" customHeight="1" x14ac:dyDescent="0.4">
      <c r="I59" s="63" t="s">
        <v>52</v>
      </c>
      <c r="J59" s="62"/>
      <c r="K59" s="62"/>
      <c r="L59" s="62"/>
      <c r="M59" s="62"/>
    </row>
    <row r="60" spans="9:18" ht="29.95" customHeight="1" x14ac:dyDescent="0.4">
      <c r="I60" s="63" t="s">
        <v>53</v>
      </c>
      <c r="J60" s="62"/>
      <c r="K60" s="62"/>
      <c r="L60" s="62"/>
      <c r="M60" s="62"/>
    </row>
  </sheetData>
  <protectedRanges>
    <protectedRange sqref="J56:J60" name="Inschrijver_1"/>
  </protectedRanges>
  <mergeCells count="43">
    <mergeCell ref="I55:M55"/>
    <mergeCell ref="J56:M56"/>
    <mergeCell ref="J57:M57"/>
    <mergeCell ref="J58:M58"/>
    <mergeCell ref="J59:M59"/>
    <mergeCell ref="J60:M60"/>
    <mergeCell ref="D45:G45"/>
    <mergeCell ref="J48:K48"/>
    <mergeCell ref="F5:G5"/>
    <mergeCell ref="D46:G46"/>
    <mergeCell ref="R5:S5"/>
    <mergeCell ref="Q40:R40"/>
    <mergeCell ref="Q41:R41"/>
    <mergeCell ref="Q42:R42"/>
    <mergeCell ref="Q43:R43"/>
    <mergeCell ref="Q45:R45"/>
    <mergeCell ref="S45:V45"/>
    <mergeCell ref="S46:V46"/>
    <mergeCell ref="K45:N45"/>
    <mergeCell ref="K46:N46"/>
    <mergeCell ref="B43:C43"/>
    <mergeCell ref="C48:D48"/>
    <mergeCell ref="B40:C40"/>
    <mergeCell ref="L2:L3"/>
    <mergeCell ref="C5:D5"/>
    <mergeCell ref="B45:C45"/>
    <mergeCell ref="B41:C41"/>
    <mergeCell ref="B42:C42"/>
    <mergeCell ref="C4:G4"/>
    <mergeCell ref="J4:N4"/>
    <mergeCell ref="J5:K5"/>
    <mergeCell ref="M5:N5"/>
    <mergeCell ref="I40:J40"/>
    <mergeCell ref="I41:J41"/>
    <mergeCell ref="I42:J42"/>
    <mergeCell ref="I43:J43"/>
    <mergeCell ref="J3:K3"/>
    <mergeCell ref="Q46:R46"/>
    <mergeCell ref="K50:P50"/>
    <mergeCell ref="R4:V4"/>
    <mergeCell ref="I46:J46"/>
    <mergeCell ref="I45:J45"/>
    <mergeCell ref="U5:V5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726439A3B5C540B95910B095C80571" ma:contentTypeVersion="18" ma:contentTypeDescription="Een nieuw document maken." ma:contentTypeScope="" ma:versionID="18af32146486db658ccb10c9d8c91239">
  <xsd:schema xmlns:xsd="http://www.w3.org/2001/XMLSchema" xmlns:xs="http://www.w3.org/2001/XMLSchema" xmlns:p="http://schemas.microsoft.com/office/2006/metadata/properties" xmlns:ns2="ba76442e-446b-40b5-b8b1-b1916041cd96" xmlns:ns3="0993aea2-243f-4409-a4c1-e6662acad557" targetNamespace="http://schemas.microsoft.com/office/2006/metadata/properties" ma:root="true" ma:fieldsID="2490f8a976adbb4bd61d816d3ad8173a" ns2:_="" ns3:_="">
    <xsd:import namespace="ba76442e-446b-40b5-b8b1-b1916041cd96"/>
    <xsd:import namespace="0993aea2-243f-4409-a4c1-e6662acad5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76442e-446b-40b5-b8b1-b1916041cd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26ff767-adaa-4201-a4eb-e1f8fdc4e2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93aea2-243f-4409-a4c1-e6662acad5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479a9b-203f-42d7-81cf-38befe40f766}" ma:internalName="TaxCatchAll" ma:showField="CatchAllData" ma:web="0993aea2-243f-4409-a4c1-e6662acad5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93aea2-243f-4409-a4c1-e6662acad557" xsi:nil="true"/>
    <lcf76f155ced4ddcb4097134ff3c332f xmlns="ba76442e-446b-40b5-b8b1-b1916041cd9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7E0D066-3369-443D-B78A-24D91900C1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76442e-446b-40b5-b8b1-b1916041cd96"/>
    <ds:schemaRef ds:uri="0993aea2-243f-4409-a4c1-e6662acad5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0a050f29-0d9a-4d82-9d6c-e691353fc438"/>
    <ds:schemaRef ds:uri="e406f7d8-de4c-43c1-b008-8f338abca96d"/>
    <ds:schemaRef ds:uri="0160ca96-974c-4fb6-af1e-26ff4d7e6355"/>
    <ds:schemaRef ds:uri="0993aea2-243f-4409-a4c1-e6662acad557"/>
    <ds:schemaRef ds:uri="ba76442e-446b-40b5-b8b1-b1916041cd9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herziend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Sander Bastianen - HIP</cp:lastModifiedBy>
  <cp:lastPrinted>2022-08-29T06:38:17Z</cp:lastPrinted>
  <dcterms:created xsi:type="dcterms:W3CDTF">2020-03-18T12:14:38Z</dcterms:created>
  <dcterms:modified xsi:type="dcterms:W3CDTF">2025-03-20T14:21:29Z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0x01010014726439A3B5C540B95910B095C80571</vt:lpwstr>
  </property>
  <property fmtid="{D5CDD505-2E9C-101B-9397-08002B2CF9AE}" pid="3" name="MediaServiceImageTags">
    <vt:lpwstr/>
  </property>
</Properties>
</file>