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adjustconsulting.sharepoint.com/sites/BUPubliek/Gedeelde documenten/Leveringen en Diensten/01. Projecten (work in progress)/GGD regio Utrecht/2025 EA Warme dranken (heraanbesteding)/Nota's van Inlichtingen/Nieuw prijzenblad v3/"/>
    </mc:Choice>
  </mc:AlternateContent>
  <xr:revisionPtr revIDLastSave="7" documentId="8_{2E18D3E1-F9BB-4823-BB8A-0389F140F1ED}" xr6:coauthVersionLast="47" xr6:coauthVersionMax="47" xr10:uidLastSave="{1F6D7542-7759-4045-9064-C4FE92D4557B}"/>
  <bookViews>
    <workbookView xWindow="-108" yWindow="-108" windowWidth="23256" windowHeight="12456" activeTab="3" xr2:uid="{0F7C80BC-1EC5-4108-8558-5BEE25F87935}"/>
  </bookViews>
  <sheets>
    <sheet name="Totaal" sheetId="10" r:id="rId1"/>
    <sheet name="Automaten" sheetId="7" r:id="rId2"/>
    <sheet name="Service en onderhoud" sheetId="8" r:id="rId3"/>
    <sheet name="Ingrediënten en toebehoren" sheetId="9" r:id="rId4"/>
  </sheets>
  <externalReferences>
    <externalReference r:id="rId5"/>
  </externalReferences>
  <definedNames>
    <definedName name="AutNrStOv">[1]StoringsOverzicht!$H$1:$H$65536</definedName>
    <definedName name="AutNrTijdPeriode">'[1]Dagen beschikbaar'!$F$1:$F$65536</definedName>
    <definedName name="ResponseTijd">[1]StoringsOverzicht!$V$1:$V$65536</definedName>
    <definedName name="StoringsTijd">[1]StoringsOverzicht!$U$1:$U$65536</definedName>
    <definedName name="Tijd_beschikbaar_in_periode">'[1]Dagen beschikbaar'!$L$1:$L$65536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9" l="1"/>
  <c r="H6" i="8"/>
  <c r="H5" i="8"/>
  <c r="H4" i="8"/>
  <c r="E10" i="7"/>
  <c r="F9" i="9"/>
  <c r="F10" i="9"/>
  <c r="F11" i="9"/>
  <c r="F7" i="9"/>
  <c r="F8" i="9"/>
  <c r="J9" i="7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28" i="7"/>
  <c r="J29" i="7"/>
  <c r="J8" i="7"/>
  <c r="F44" i="9" l="1"/>
  <c r="B6" i="8"/>
  <c r="B5" i="8"/>
  <c r="B4" i="8"/>
  <c r="F28" i="9" l="1"/>
  <c r="F43" i="9"/>
  <c r="F16" i="9"/>
  <c r="F24" i="9"/>
  <c r="F22" i="9"/>
  <c r="F29" i="9"/>
  <c r="F27" i="9"/>
  <c r="F26" i="9"/>
  <c r="F30" i="9"/>
  <c r="F31" i="9"/>
  <c r="F32" i="9"/>
  <c r="F34" i="9"/>
  <c r="F35" i="9"/>
  <c r="F36" i="9"/>
  <c r="F37" i="9"/>
  <c r="F38" i="9"/>
  <c r="F39" i="9"/>
  <c r="F40" i="9"/>
  <c r="F41" i="9"/>
  <c r="F42" i="9"/>
  <c r="F33" i="9"/>
  <c r="J30" i="7" l="1"/>
  <c r="B6" i="10" s="1"/>
  <c r="F17" i="9"/>
  <c r="F18" i="9"/>
  <c r="F20" i="9"/>
  <c r="F21" i="9"/>
  <c r="F23" i="9"/>
  <c r="F25" i="9"/>
  <c r="F19" i="9"/>
  <c r="F45" i="9" l="1"/>
  <c r="F5" i="9"/>
  <c r="H7" i="8" l="1"/>
  <c r="B7" i="10" s="1"/>
  <c r="F12" i="9"/>
  <c r="B8" i="10" s="1"/>
  <c r="B9" i="10" l="1"/>
</calcChain>
</file>

<file path=xl/sharedStrings.xml><?xml version="1.0" encoding="utf-8"?>
<sst xmlns="http://schemas.openxmlformats.org/spreadsheetml/2006/main" count="230" uniqueCount="182">
  <si>
    <t>Prijs excl. btw</t>
  </si>
  <si>
    <t>Automaten</t>
  </si>
  <si>
    <t>Service en onderhoud</t>
  </si>
  <si>
    <t>Ingrediënten en toebehoren</t>
  </si>
  <si>
    <t>Toelichting:</t>
  </si>
  <si>
    <t xml:space="preserve">-U dient alleen de geel gemarkeerde cellen (in alle werkbladen) in te vullen. </t>
  </si>
  <si>
    <t>-De prijzen zijn excl. btw.</t>
  </si>
  <si>
    <t>-De prijzen in euro's en worden afgerond op maximaal twee (2) cijfers achter de komma.</t>
  </si>
  <si>
    <t>Aanbestedende dienst:</t>
  </si>
  <si>
    <t>GGD Regio Utrecht</t>
  </si>
  <si>
    <t>Versie:</t>
  </si>
  <si>
    <t>1.0</t>
  </si>
  <si>
    <t>Datum:</t>
  </si>
  <si>
    <t>Naam Inschrijver:</t>
  </si>
  <si>
    <t xml:space="preserve">Rechtsgeldige ondertekening: </t>
  </si>
  <si>
    <t>Aangeboden model type 3:</t>
  </si>
  <si>
    <t>Locatie</t>
  </si>
  <si>
    <t>Aanvullende info locatie</t>
  </si>
  <si>
    <t>Type machine</t>
  </si>
  <si>
    <t>Wervershoofstraat 365</t>
  </si>
  <si>
    <t xml:space="preserve">3826 EM  </t>
  </si>
  <si>
    <t>AMERSFOORT</t>
  </si>
  <si>
    <t>2e etage teamkamer</t>
  </si>
  <si>
    <t>Velduil 61</t>
  </si>
  <si>
    <t xml:space="preserve">3815 XT  </t>
  </si>
  <si>
    <t>Begane grond</t>
  </si>
  <si>
    <t>Utrechtseweg 3e</t>
  </si>
  <si>
    <t xml:space="preserve">3811 NA  </t>
  </si>
  <si>
    <t>1e vedieping (afdeling Reizigers)</t>
  </si>
  <si>
    <t>Kantoor</t>
  </si>
  <si>
    <t>Planetenplein 2</t>
  </si>
  <si>
    <t xml:space="preserve">3721 LH  </t>
  </si>
  <si>
    <t>BILTHOVEN</t>
  </si>
  <si>
    <t>2e etage pantry keuken (lift)</t>
  </si>
  <si>
    <t>Chopinstraat 1i</t>
  </si>
  <si>
    <t xml:space="preserve">3752 HR  </t>
  </si>
  <si>
    <t>BUNSCHOTEN</t>
  </si>
  <si>
    <t>Onderdoor 158-160</t>
  </si>
  <si>
    <t xml:space="preserve">3995 DX  </t>
  </si>
  <si>
    <t>HOUTEN</t>
  </si>
  <si>
    <t>Merkelbachlaan 2</t>
  </si>
  <si>
    <t xml:space="preserve">3404 EX  </t>
  </si>
  <si>
    <t>IJSSELSTEIN</t>
  </si>
  <si>
    <t>Hoefijzer 18</t>
  </si>
  <si>
    <t xml:space="preserve">3833 XB  </t>
  </si>
  <si>
    <t>LEUSDEN</t>
  </si>
  <si>
    <t>Keizer Ottolaan 13</t>
  </si>
  <si>
    <t xml:space="preserve">3632 BV  </t>
  </si>
  <si>
    <t>LOENEN AAN DE VECHT</t>
  </si>
  <si>
    <t>Begane grond pantry</t>
  </si>
  <si>
    <t>Binnenweg 2</t>
  </si>
  <si>
    <t xml:space="preserve">3604 AC  </t>
  </si>
  <si>
    <t>MAARSSEN</t>
  </si>
  <si>
    <t>1e verdieping</t>
  </si>
  <si>
    <t>Overijsselhaven 17</t>
  </si>
  <si>
    <t>3433 PH</t>
  </si>
  <si>
    <t>NIEUWEGEIN</t>
  </si>
  <si>
    <t>Begane grond keuken</t>
  </si>
  <si>
    <t>Verlaat 20e</t>
  </si>
  <si>
    <t xml:space="preserve">3901 RG  </t>
  </si>
  <si>
    <t>VEENENDAAL</t>
  </si>
  <si>
    <t>Sourerrain pauzeruimte</t>
  </si>
  <si>
    <t>Hof van Batenstein 6</t>
  </si>
  <si>
    <t xml:space="preserve">4131 ZB  </t>
  </si>
  <si>
    <t>VIANEN</t>
  </si>
  <si>
    <t>Begane grond souterrain</t>
  </si>
  <si>
    <t>Polanerbaan 2</t>
  </si>
  <si>
    <t xml:space="preserve">3447 GN  </t>
  </si>
  <si>
    <t>WOERDEN</t>
  </si>
  <si>
    <t>2e etage</t>
  </si>
  <si>
    <t>Bergweg 1</t>
  </si>
  <si>
    <t>ZEIST</t>
  </si>
  <si>
    <t xml:space="preserve">3701 JJ  </t>
  </si>
  <si>
    <t>1e verdieping teamkamer</t>
  </si>
  <si>
    <t>De Dreef 21</t>
  </si>
  <si>
    <t xml:space="preserve">3706 BR  </t>
  </si>
  <si>
    <t>1e verdieping keuken</t>
  </si>
  <si>
    <t>De Dreef 5</t>
  </si>
  <si>
    <t>Begane grond links</t>
  </si>
  <si>
    <t>Begane grond centrale hal</t>
  </si>
  <si>
    <t>1e verdieping links</t>
  </si>
  <si>
    <t>1e verdieping rechts</t>
  </si>
  <si>
    <t xml:space="preserve">*Kolom C bevat een indicatie van het aantal machines. U kunt geen rechten ontlenen aan de genoemde aantallen. </t>
  </si>
  <si>
    <t xml:space="preserve">* Alleen de geel gearceerde velden dienen worden ingevuld. </t>
  </si>
  <si>
    <t>Aangeboden model:</t>
  </si>
  <si>
    <t xml:space="preserve">Aantal* </t>
  </si>
  <si>
    <t>Ingedriënten</t>
  </si>
  <si>
    <t>Omschrijving artikel</t>
  </si>
  <si>
    <t>Eenheid</t>
  </si>
  <si>
    <t>Indicatie van afname*</t>
  </si>
  <si>
    <t>Prijs per eenheid (excl. btw)</t>
  </si>
  <si>
    <t>Totaalprijs per jaar (excl. btw)</t>
  </si>
  <si>
    <t>Koffiebonen</t>
  </si>
  <si>
    <t>Pak (1KG)</t>
  </si>
  <si>
    <t>Instant</t>
  </si>
  <si>
    <t>Melktopping</t>
  </si>
  <si>
    <t>Pak (500gr)</t>
  </si>
  <si>
    <t>Cacao/chocopoeder</t>
  </si>
  <si>
    <t>Toebehoren</t>
  </si>
  <si>
    <t>Creamer sticks 4gr/doos 500</t>
  </si>
  <si>
    <t>doos 500</t>
  </si>
  <si>
    <t>Drinkbouillon kip/tuinkr/pk 80</t>
  </si>
  <si>
    <t>pk 80</t>
  </si>
  <si>
    <t>Drinkbouillon rundvlees/pk 80</t>
  </si>
  <si>
    <t>Drinkbouillon tomaat/pk 80</t>
  </si>
  <si>
    <t>Drinkbouillon tuinkruiden/pk 80</t>
  </si>
  <si>
    <t>Koffie snelfiltermaling/pk 500gr</t>
  </si>
  <si>
    <t>pk 500 gr</t>
  </si>
  <si>
    <t>Koffie snelfiltermaling decaf/pk 500gr</t>
  </si>
  <si>
    <t>Koffie regular /pak 36pads</t>
  </si>
  <si>
    <t>pak 36 pads</t>
  </si>
  <si>
    <t>Koffie regular/pak 20cups</t>
  </si>
  <si>
    <t>pak 20 cups</t>
  </si>
  <si>
    <t>Koffiefilter 1x4 natuur/ds 80st</t>
  </si>
  <si>
    <t>ds 80 st</t>
  </si>
  <si>
    <t>Koffiemelk cups/ds 240x7,5gr</t>
  </si>
  <si>
    <t>ds 240x7,5gr</t>
  </si>
  <si>
    <t>Mineraalwater</t>
  </si>
  <si>
    <t>24x33 cl</t>
  </si>
  <si>
    <t>Roerstaafje bamboe 1000 st</t>
  </si>
  <si>
    <t xml:space="preserve">pak 1000 </t>
  </si>
  <si>
    <t>Siroop (aardbei)</t>
  </si>
  <si>
    <t>1 liter</t>
  </si>
  <si>
    <t>Suiker sticks 4gr/doos 500</t>
  </si>
  <si>
    <t>Thee Engelse melange/pak 100</t>
  </si>
  <si>
    <t>pak 100</t>
  </si>
  <si>
    <t>Thee groene thee lemon/pak 100</t>
  </si>
  <si>
    <t>Thee rooibos/pak100</t>
  </si>
  <si>
    <t>pak100</t>
  </si>
  <si>
    <t>Thee Aardbei/3x25</t>
  </si>
  <si>
    <t>Thee Bosvruchten/3x25</t>
  </si>
  <si>
    <t>Thee Earl Grey/3x25</t>
  </si>
  <si>
    <t>Thee Groen Lemon/3x25</t>
  </si>
  <si>
    <t>Thee Groen Pure/3x25</t>
  </si>
  <si>
    <t>Thee Munt/3x25</t>
  </si>
  <si>
    <t>Thee Rooibos/3x25</t>
  </si>
  <si>
    <t>Thee Sterrenmunt/3x25</t>
  </si>
  <si>
    <t>Thee Trop. Vruchten/3x25</t>
  </si>
  <si>
    <t>Zoetjes 1 per zakje/doos 500</t>
  </si>
  <si>
    <t>Schoonmaaktabletten</t>
  </si>
  <si>
    <t>Aangeboden model type 2:</t>
  </si>
  <si>
    <t>Aangeboden model type 1:</t>
  </si>
  <si>
    <t>Nieuweweg 14</t>
  </si>
  <si>
    <t>3765 GD</t>
  </si>
  <si>
    <t>Soest</t>
  </si>
  <si>
    <t>Nieuwe locatie</t>
  </si>
  <si>
    <t>Type machine*</t>
  </si>
  <si>
    <t xml:space="preserve">*Kolom E bevat een indicatie van het type machine per locatie. U kunt geen rechten ontlenen aan het genoemde type machine per locatie. </t>
  </si>
  <si>
    <t>Type 1</t>
  </si>
  <si>
    <t>Type 2</t>
  </si>
  <si>
    <t>Type 3</t>
  </si>
  <si>
    <t xml:space="preserve">*Kolom C bevat een indicatie van de afname per jaar. U kunt geen rechten ontlenen aan de genoemde aantallen. </t>
  </si>
  <si>
    <t>Totaal toebehoren (excl. btw)</t>
  </si>
  <si>
    <t>Totaal ingrediënten (excl. btw)</t>
  </si>
  <si>
    <t>Instant decaf</t>
  </si>
  <si>
    <t>Cacao/chocopoeder vegan</t>
  </si>
  <si>
    <t>Merk</t>
  </si>
  <si>
    <t>Merk/type</t>
  </si>
  <si>
    <t>3x doos met 25 stuks</t>
  </si>
  <si>
    <t>Huurprijs per automaat per jaar gedurende de eerste vijf (5) jaar (excl. service en onderhoud en excl. btw)</t>
  </si>
  <si>
    <t>Huurprijs per automaat per jaar gedurende tweede verlengingsjaar (excl. service en onderhoud en excl. btw)</t>
  </si>
  <si>
    <t>Huurprijs per automaat per jaar gedurende eerste verlengingsjaar (excl. service en onderhoud en excl. btw)</t>
  </si>
  <si>
    <t>doos 100</t>
  </si>
  <si>
    <t>Totale huurprijs</t>
  </si>
  <si>
    <t>Service en onderhoud per automaat per jaar gedurende de eerste vijf (5) jaar (excl. btw)</t>
  </si>
  <si>
    <t>Service en onderhoud per automaat per jaar gedurende eerste verlengingsjaar (excl. btw)</t>
  </si>
  <si>
    <t>Service en onderhoud per automaat per jaar gedurende tweede verlengingsjaar (excl. btw)</t>
  </si>
  <si>
    <t>Totaal  service &amp; onderhoud</t>
  </si>
  <si>
    <t xml:space="preserve">Melktopping vegan </t>
  </si>
  <si>
    <t>Huurprijs per automaat per jaar gedurende derde verlengingsjaar (excl. service en onderhoud en excl. btw)</t>
  </si>
  <si>
    <t>Service en onderhoud per automaat per jaar gedurende derde verlengingsjaar (excl. btw)</t>
  </si>
  <si>
    <t>Totale service &amp; onderhoud voor acht (8) jaar (excl. btw)</t>
  </si>
  <si>
    <t>Totale huurprijs voor acht (8) jaar (excl. btw)</t>
  </si>
  <si>
    <t>Totale inschrijfprijs voor acht (8) jaar  (excl. btw)</t>
  </si>
  <si>
    <t>-LET OP: OP STRAFFE VAN ONGELDIGHEID VAN DE INSCHRIJVING MAG DE INSCHRIJFPRIJS NIET LAGER ZIJN DAN € 440.000 EXCL. BTW EN NIET HOGER DAN €967.500 EXCL. BTW.</t>
  </si>
  <si>
    <t>Uitsluitend invullen indien refurbished automaten worden aangeboden</t>
  </si>
  <si>
    <t>Huurprijs per NIEUWE automaat per jaar gedurende de eerste vijf (5) jaar (excl. service en onderhoud en excl. btw)</t>
  </si>
  <si>
    <t>Huurprijs per NIEUWE automaat per jaar gedurende eerste verlengingsjaar (excl. service en onderhoud en excl. btw)</t>
  </si>
  <si>
    <t>Huurprijs per NIEUWE automaat per jaar gedurende tweede verlengingsjaar (excl. service en onderhoud en excl. btw)</t>
  </si>
  <si>
    <t>Huurprijs per NIEUWE automaat per jaar gedurende derde verlengingsjaar (excl. service en onderhoud en excl. btw)</t>
  </si>
  <si>
    <t>Prijzenblad EA Warme dranken  automaten 2025 v5 | GGDrU | TN 531703  dd 31-07-2025</t>
  </si>
  <si>
    <t>Prijzenblad EA Warme dranken  automaten 2025 v6 | GGDrU | TN 531703  dd 31-07-2025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</si>
</sst>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  <numFmt numFmtId="165" formatCode="_ * #,##0_ ;_ * \-#,##0_ ;_ * &quot;-&quot;??_ ;_ @_ "/>
    <numFmt numFmtId="166" formatCode="_ [$€-2]\ * #,##0.00_ ;_ [$€-2]\ * \-#,##0.00_ ;_ [$€-2]\ * &quot;-&quot;??_ ;_ @_ "/>
  </numFmts>
  <fonts count="19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8"/>
      <name val="Calibri"/>
      <family val="2"/>
      <scheme val="minor"/>
    </font>
    <font>
      <sz val="10"/>
      <color rgb="FF000000"/>
      <name val="Verdana"/>
      <family val="2"/>
    </font>
    <font>
      <b/>
      <sz val="10"/>
      <color rgb="FFFF0000"/>
      <name val="Verdana"/>
      <family val="2"/>
    </font>
    <font>
      <b/>
      <sz val="16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color theme="0"/>
      <name val="Verdana"/>
      <family val="2"/>
    </font>
    <font>
      <sz val="11"/>
      <name val="Verdana"/>
      <family val="2"/>
    </font>
    <font>
      <b/>
      <sz val="11"/>
      <color rgb="FFFF0000"/>
      <name val="Verdana"/>
      <family val="2"/>
    </font>
    <font>
      <sz val="11"/>
      <color theme="0"/>
      <name val="Verdana"/>
      <family val="2"/>
    </font>
    <font>
      <b/>
      <sz val="11"/>
      <name val="Verdana"/>
      <family val="2"/>
    </font>
    <font>
      <sz val="11"/>
      <color rgb="FFFF0000"/>
      <name val="Verdana"/>
      <family val="2"/>
    </font>
    <font>
      <i/>
      <sz val="11"/>
      <color theme="1"/>
      <name val="Verdana"/>
      <family val="2"/>
    </font>
    <font>
      <sz val="10"/>
      <name val="Verdana"/>
      <family val="2"/>
    </font>
    <font>
      <i/>
      <sz val="11"/>
      <name val="Verdana"/>
      <family val="2"/>
    </font>
    <font>
      <sz val="9"/>
      <name val="Verdana"/>
      <family val="2"/>
    </font>
    <font>
      <sz val="10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70096C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77">
    <xf numFmtId="0" fontId="0" fillId="0" borderId="0" xfId="0"/>
    <xf numFmtId="0" fontId="5" fillId="0" borderId="0" xfId="0" applyFont="1"/>
    <xf numFmtId="0" fontId="6" fillId="0" borderId="0" xfId="0" applyFont="1" applyAlignment="1">
      <alignment textRotation="90"/>
    </xf>
    <xf numFmtId="0" fontId="7" fillId="0" borderId="0" xfId="0" applyFont="1"/>
    <xf numFmtId="0" fontId="8" fillId="3" borderId="1" xfId="2" applyFont="1" applyFill="1" applyBorder="1" applyAlignment="1">
      <alignment horizontal="center" wrapText="1"/>
    </xf>
    <xf numFmtId="0" fontId="8" fillId="3" borderId="1" xfId="2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Protection="1">
      <protection locked="0"/>
    </xf>
    <xf numFmtId="164" fontId="7" fillId="0" borderId="1" xfId="0" applyNumberFormat="1" applyFont="1" applyBorder="1"/>
    <xf numFmtId="0" fontId="9" fillId="0" borderId="0" xfId="0" applyFont="1"/>
    <xf numFmtId="0" fontId="8" fillId="3" borderId="2" xfId="2" applyFont="1" applyFill="1" applyBorder="1" applyAlignment="1">
      <alignment horizontal="left" vertical="top" wrapText="1"/>
    </xf>
    <xf numFmtId="164" fontId="11" fillId="3" borderId="1" xfId="0" applyNumberFormat="1" applyFont="1" applyFill="1" applyBorder="1"/>
    <xf numFmtId="0" fontId="1" fillId="0" borderId="0" xfId="2" applyAlignment="1">
      <alignment horizontal="center"/>
    </xf>
    <xf numFmtId="0" fontId="8" fillId="0" borderId="0" xfId="2" applyFont="1" applyAlignment="1">
      <alignment horizontal="left" vertical="top" wrapText="1"/>
    </xf>
    <xf numFmtId="164" fontId="11" fillId="0" borderId="0" xfId="0" applyNumberFormat="1" applyFont="1"/>
    <xf numFmtId="0" fontId="12" fillId="0" borderId="1" xfId="2" applyFont="1" applyBorder="1" applyAlignment="1">
      <alignment horizontal="left" vertical="top" wrapText="1"/>
    </xf>
    <xf numFmtId="164" fontId="9" fillId="0" borderId="6" xfId="2" applyNumberFormat="1" applyFont="1" applyBorder="1" applyAlignment="1">
      <alignment horizontal="center" wrapText="1"/>
    </xf>
    <xf numFmtId="0" fontId="8" fillId="3" borderId="1" xfId="2" applyFont="1" applyFill="1" applyBorder="1" applyAlignment="1">
      <alignment horizontal="left" vertical="top" wrapText="1"/>
    </xf>
    <xf numFmtId="164" fontId="8" fillId="3" borderId="5" xfId="2" applyNumberFormat="1" applyFont="1" applyFill="1" applyBorder="1" applyAlignment="1">
      <alignment vertical="top" wrapText="1"/>
    </xf>
    <xf numFmtId="0" fontId="14" fillId="0" borderId="0" xfId="0" applyFont="1"/>
    <xf numFmtId="0" fontId="7" fillId="0" borderId="0" xfId="0" quotePrefix="1" applyFont="1"/>
    <xf numFmtId="0" fontId="6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2" borderId="1" xfId="0" applyFont="1" applyFill="1" applyBorder="1" applyAlignment="1" applyProtection="1">
      <alignment horizontal="center"/>
      <protection locked="0"/>
    </xf>
    <xf numFmtId="0" fontId="6" fillId="0" borderId="1" xfId="0" applyFont="1" applyBorder="1"/>
    <xf numFmtId="0" fontId="6" fillId="0" borderId="4" xfId="0" applyFont="1" applyBorder="1" applyAlignment="1">
      <alignment textRotation="90"/>
    </xf>
    <xf numFmtId="0" fontId="3" fillId="0" borderId="1" xfId="0" applyFont="1" applyBorder="1" applyAlignment="1">
      <alignment horizontal="left" wrapText="1"/>
    </xf>
    <xf numFmtId="0" fontId="1" fillId="0" borderId="1" xfId="2" applyBorder="1" applyAlignment="1">
      <alignment horizontal="center"/>
    </xf>
    <xf numFmtId="0" fontId="11" fillId="0" borderId="0" xfId="0" applyFont="1"/>
    <xf numFmtId="0" fontId="1" fillId="0" borderId="6" xfId="2" applyBorder="1" applyAlignment="1">
      <alignment horizontal="center"/>
    </xf>
    <xf numFmtId="0" fontId="15" fillId="0" borderId="1" xfId="0" applyFont="1" applyBorder="1" applyAlignment="1">
      <alignment horizontal="left" wrapText="1"/>
    </xf>
    <xf numFmtId="0" fontId="1" fillId="0" borderId="7" xfId="2" applyBorder="1" applyAlignment="1">
      <alignment horizontal="center"/>
    </xf>
    <xf numFmtId="0" fontId="16" fillId="0" borderId="0" xfId="2" applyFont="1" applyAlignment="1">
      <alignment horizontal="left" vertical="top" wrapText="1"/>
    </xf>
    <xf numFmtId="164" fontId="9" fillId="0" borderId="0" xfId="0" applyNumberFormat="1" applyFont="1"/>
    <xf numFmtId="0" fontId="17" fillId="0" borderId="1" xfId="0" applyFont="1" applyBorder="1" applyAlignment="1" applyProtection="1">
      <alignment horizontal="center" vertical="center"/>
      <protection locked="0"/>
    </xf>
    <xf numFmtId="164" fontId="18" fillId="2" borderId="1" xfId="0" applyNumberFormat="1" applyFont="1" applyFill="1" applyBorder="1" applyProtection="1">
      <protection locked="0"/>
    </xf>
    <xf numFmtId="164" fontId="18" fillId="2" borderId="6" xfId="0" applyNumberFormat="1" applyFont="1" applyFill="1" applyBorder="1" applyProtection="1">
      <protection locked="0"/>
    </xf>
    <xf numFmtId="164" fontId="7" fillId="4" borderId="1" xfId="0" applyNumberFormat="1" applyFont="1" applyFill="1" applyBorder="1"/>
    <xf numFmtId="0" fontId="7" fillId="0" borderId="0" xfId="0" applyFont="1" applyAlignment="1">
      <alignment horizontal="center" vertical="center"/>
    </xf>
    <xf numFmtId="0" fontId="6" fillId="0" borderId="0" xfId="0" applyFont="1"/>
    <xf numFmtId="165" fontId="7" fillId="0" borderId="0" xfId="0" applyNumberFormat="1" applyFont="1"/>
    <xf numFmtId="0" fontId="18" fillId="0" borderId="1" xfId="2" applyFont="1" applyBorder="1" applyAlignment="1">
      <alignment horizontal="center"/>
    </xf>
    <xf numFmtId="0" fontId="18" fillId="0" borderId="6" xfId="2" applyFont="1" applyBorder="1" applyAlignment="1">
      <alignment horizontal="center"/>
    </xf>
    <xf numFmtId="3" fontId="15" fillId="0" borderId="1" xfId="0" applyNumberFormat="1" applyFont="1" applyBorder="1" applyAlignment="1">
      <alignment horizontal="center" vertical="center"/>
    </xf>
    <xf numFmtId="164" fontId="18" fillId="0" borderId="1" xfId="0" applyNumberFormat="1" applyFont="1" applyBorder="1"/>
    <xf numFmtId="0" fontId="15" fillId="0" borderId="1" xfId="0" applyFont="1" applyBorder="1" applyAlignment="1">
      <alignment horizontal="center" vertical="center"/>
    </xf>
    <xf numFmtId="3" fontId="7" fillId="0" borderId="0" xfId="0" applyNumberFormat="1" applyFont="1"/>
    <xf numFmtId="3" fontId="7" fillId="0" borderId="0" xfId="0" applyNumberFormat="1" applyFont="1" applyAlignment="1">
      <alignment horizontal="center" vertical="center"/>
    </xf>
    <xf numFmtId="0" fontId="15" fillId="0" borderId="1" xfId="2" applyFont="1" applyBorder="1" applyAlignment="1">
      <alignment horizontal="center"/>
    </xf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2" applyFont="1" applyAlignment="1">
      <alignment horizontal="left" vertical="top" wrapText="1"/>
    </xf>
    <xf numFmtId="0" fontId="1" fillId="0" borderId="0" xfId="0" applyFont="1"/>
    <xf numFmtId="0" fontId="3" fillId="0" borderId="1" xfId="0" applyFont="1" applyBorder="1"/>
    <xf numFmtId="0" fontId="13" fillId="0" borderId="0" xfId="0" applyFont="1"/>
    <xf numFmtId="164" fontId="18" fillId="0" borderId="6" xfId="0" applyNumberFormat="1" applyFont="1" applyBorder="1"/>
    <xf numFmtId="164" fontId="11" fillId="3" borderId="8" xfId="0" applyNumberFormat="1" applyFont="1" applyFill="1" applyBorder="1"/>
    <xf numFmtId="0" fontId="14" fillId="0" borderId="0" xfId="2" applyFont="1" applyAlignment="1">
      <alignment horizontal="left" vertical="top"/>
    </xf>
    <xf numFmtId="0" fontId="0" fillId="0" borderId="0" xfId="0" applyProtection="1">
      <protection locked="0"/>
    </xf>
    <xf numFmtId="0" fontId="6" fillId="0" borderId="1" xfId="0" applyFont="1" applyBorder="1" applyAlignment="1">
      <alignment horizontal="left" vertical="top" wrapText="1"/>
    </xf>
    <xf numFmtId="0" fontId="7" fillId="2" borderId="1" xfId="0" applyFont="1" applyFill="1" applyBorder="1" applyAlignment="1" applyProtection="1">
      <alignment horizontal="center"/>
      <protection locked="0"/>
    </xf>
    <xf numFmtId="0" fontId="16" fillId="0" borderId="0" xfId="2" applyFont="1" applyAlignment="1">
      <alignment horizontal="left" vertical="top" wrapText="1"/>
    </xf>
    <xf numFmtId="0" fontId="8" fillId="3" borderId="3" xfId="2" applyFont="1" applyFill="1" applyBorder="1" applyAlignment="1">
      <alignment horizontal="left" vertical="top" wrapText="1"/>
    </xf>
    <xf numFmtId="0" fontId="8" fillId="3" borderId="5" xfId="2" applyFont="1" applyFill="1" applyBorder="1" applyAlignment="1">
      <alignment horizontal="left" vertical="top" wrapText="1"/>
    </xf>
    <xf numFmtId="0" fontId="8" fillId="3" borderId="2" xfId="2" applyFont="1" applyFill="1" applyBorder="1" applyAlignment="1">
      <alignment horizontal="left" vertical="top" wrapText="1"/>
    </xf>
    <xf numFmtId="166" fontId="6" fillId="2" borderId="1" xfId="0" applyNumberFormat="1" applyFont="1" applyFill="1" applyBorder="1" applyAlignment="1" applyProtection="1">
      <alignment horizontal="left"/>
      <protection locked="0"/>
    </xf>
    <xf numFmtId="0" fontId="8" fillId="3" borderId="3" xfId="2" applyFont="1" applyFill="1" applyBorder="1" applyAlignment="1">
      <alignment horizontal="center" wrapText="1"/>
    </xf>
    <xf numFmtId="0" fontId="8" fillId="3" borderId="5" xfId="2" applyFont="1" applyFill="1" applyBorder="1" applyAlignment="1">
      <alignment horizontal="center" wrapText="1"/>
    </xf>
    <xf numFmtId="0" fontId="8" fillId="3" borderId="2" xfId="2" applyFont="1" applyFill="1" applyBorder="1" applyAlignment="1">
      <alignment horizontal="center" wrapText="1"/>
    </xf>
    <xf numFmtId="0" fontId="1" fillId="0" borderId="4" xfId="0" applyFont="1" applyBorder="1" applyAlignment="1">
      <alignment horizontal="left"/>
    </xf>
    <xf numFmtId="0" fontId="3" fillId="0" borderId="1" xfId="0" applyFont="1" applyBorder="1" applyProtection="1">
      <protection locked="0"/>
    </xf>
    <xf numFmtId="0" fontId="3" fillId="0" borderId="6" xfId="0" applyFont="1" applyBorder="1" applyProtection="1">
      <protection locked="0"/>
    </xf>
    <xf numFmtId="0" fontId="4" fillId="0" borderId="1" xfId="0" applyFont="1" applyBorder="1" applyProtection="1">
      <protection locked="0"/>
    </xf>
    <xf numFmtId="3" fontId="15" fillId="0" borderId="1" xfId="0" applyNumberFormat="1" applyFont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</cellXfs>
  <cellStyles count="3">
    <cellStyle name="Standaard" xfId="0" builtinId="0"/>
    <cellStyle name="Standaard 3" xfId="2" xr:uid="{B387EBA1-B7E9-4862-82FD-278295DB087A}"/>
    <cellStyle name="Valuta 2" xfId="1" xr:uid="{2FDB855B-E4B9-4934-A852-55A374666073}"/>
  </cellStyles>
  <dxfs count="0"/>
  <tableStyles count="0" defaultTableStyle="TableStyleMedium2" defaultPivotStyle="PivotStyleLight16"/>
  <colors>
    <mruColors>
      <color rgb="FF70096C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53340</xdr:colOff>
      <xdr:row>0</xdr:row>
      <xdr:rowOff>45720</xdr:rowOff>
    </xdr:from>
    <xdr:to>
      <xdr:col>9</xdr:col>
      <xdr:colOff>396240</xdr:colOff>
      <xdr:row>3</xdr:row>
      <xdr:rowOff>92210</xdr:rowOff>
    </xdr:to>
    <xdr:pic>
      <xdr:nvPicPr>
        <xdr:cNvPr id="2" name="Afbeelding 1" descr="Zorgverleners GGD regio Utrecht kunnen nu overal snel werken">
          <a:extLst>
            <a:ext uri="{FF2B5EF4-FFF2-40B4-BE49-F238E27FC236}">
              <a16:creationId xmlns:a16="http://schemas.microsoft.com/office/drawing/2014/main" id="{C25D520A-75B3-119D-2E38-558BBE8A5B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5560" y="45720"/>
          <a:ext cx="1556385" cy="7856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Finance\Controlling%20&amp;%20reporting\Klantrapportages\NAM\Openbaar%20Ministerie\2020\MI_TD%20Openbaar%20Ministerie%202020%20cum%20Apri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schikbaarheids%"/>
      <sheetName val="StoringsOverzicht"/>
      <sheetName val="Dagen beschikbaar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B00C-1747-4C18-9FD6-26C66FD9D318}">
  <dimension ref="A1:B32"/>
  <sheetViews>
    <sheetView showGridLines="0" workbookViewId="0">
      <selection activeCell="A2" sqref="A2"/>
    </sheetView>
  </sheetViews>
  <sheetFormatPr defaultRowHeight="14.4" x14ac:dyDescent="0.3"/>
  <cols>
    <col min="1" max="1" width="81.33203125" bestFit="1" customWidth="1"/>
    <col min="2" max="2" width="22.109375" customWidth="1"/>
  </cols>
  <sheetData>
    <row r="1" spans="1:2" ht="19.8" x14ac:dyDescent="0.3">
      <c r="A1" s="1" t="s">
        <v>181</v>
      </c>
      <c r="B1" s="3"/>
    </row>
    <row r="2" spans="1:2" ht="23.4" customHeight="1" x14ac:dyDescent="0.3">
      <c r="A2" s="3"/>
      <c r="B2" s="3"/>
    </row>
    <row r="3" spans="1:2" x14ac:dyDescent="0.3">
      <c r="A3" s="3"/>
      <c r="B3" s="3"/>
    </row>
    <row r="4" spans="1:2" x14ac:dyDescent="0.3">
      <c r="A4" s="3"/>
      <c r="B4" s="3"/>
    </row>
    <row r="5" spans="1:2" x14ac:dyDescent="0.3">
      <c r="A5" s="5"/>
      <c r="B5" s="5" t="s">
        <v>0</v>
      </c>
    </row>
    <row r="6" spans="1:2" x14ac:dyDescent="0.3">
      <c r="A6" s="14" t="s">
        <v>1</v>
      </c>
      <c r="B6" s="15">
        <f>Automaten!J30</f>
        <v>0</v>
      </c>
    </row>
    <row r="7" spans="1:2" x14ac:dyDescent="0.3">
      <c r="A7" s="14" t="s">
        <v>2</v>
      </c>
      <c r="B7" s="15">
        <f>'Service en onderhoud'!H7</f>
        <v>0</v>
      </c>
    </row>
    <row r="8" spans="1:2" x14ac:dyDescent="0.3">
      <c r="A8" s="14" t="s">
        <v>3</v>
      </c>
      <c r="B8" s="15">
        <f>SUM(('Ingrediënten en toebehoren'!F12*8)+('Ingrediënten en toebehoren'!F45*8))</f>
        <v>0</v>
      </c>
    </row>
    <row r="9" spans="1:2" x14ac:dyDescent="0.3">
      <c r="A9" s="16" t="s">
        <v>173</v>
      </c>
      <c r="B9" s="17">
        <f>SUM(B6:B8)</f>
        <v>0</v>
      </c>
    </row>
    <row r="10" spans="1:2" x14ac:dyDescent="0.3">
      <c r="A10" s="12"/>
      <c r="B10" s="12"/>
    </row>
    <row r="11" spans="1:2" x14ac:dyDescent="0.3">
      <c r="A11" s="3"/>
      <c r="B11" s="3"/>
    </row>
    <row r="12" spans="1:2" x14ac:dyDescent="0.3">
      <c r="A12" s="18" t="s">
        <v>4</v>
      </c>
      <c r="B12" s="3"/>
    </row>
    <row r="13" spans="1:2" x14ac:dyDescent="0.3">
      <c r="A13" s="19" t="s">
        <v>174</v>
      </c>
      <c r="B13" s="3"/>
    </row>
    <row r="14" spans="1:2" x14ac:dyDescent="0.3">
      <c r="A14" s="19" t="s">
        <v>5</v>
      </c>
      <c r="B14" s="3"/>
    </row>
    <row r="15" spans="1:2" x14ac:dyDescent="0.3">
      <c r="A15" s="19" t="s">
        <v>6</v>
      </c>
      <c r="B15" s="3"/>
    </row>
    <row r="16" spans="1:2" x14ac:dyDescent="0.3">
      <c r="A16" s="19" t="s">
        <v>7</v>
      </c>
      <c r="B16" s="3"/>
    </row>
    <row r="17" spans="1:2" x14ac:dyDescent="0.3">
      <c r="A17" s="3"/>
      <c r="B17" s="3"/>
    </row>
    <row r="18" spans="1:2" x14ac:dyDescent="0.3">
      <c r="A18" s="20" t="s">
        <v>8</v>
      </c>
      <c r="B18" s="21" t="s">
        <v>9</v>
      </c>
    </row>
    <row r="19" spans="1:2" x14ac:dyDescent="0.3">
      <c r="A19" s="20" t="s">
        <v>10</v>
      </c>
      <c r="B19" s="21" t="s">
        <v>11</v>
      </c>
    </row>
    <row r="20" spans="1:2" x14ac:dyDescent="0.3">
      <c r="A20" s="20" t="s">
        <v>12</v>
      </c>
      <c r="B20" s="22"/>
    </row>
    <row r="21" spans="1:2" x14ac:dyDescent="0.3">
      <c r="A21" s="20" t="s">
        <v>13</v>
      </c>
      <c r="B21" s="22"/>
    </row>
    <row r="22" spans="1:2" x14ac:dyDescent="0.3">
      <c r="A22" s="60" t="s">
        <v>14</v>
      </c>
      <c r="B22" s="61"/>
    </row>
    <row r="23" spans="1:2" x14ac:dyDescent="0.3">
      <c r="A23" s="60"/>
      <c r="B23" s="61"/>
    </row>
    <row r="24" spans="1:2" x14ac:dyDescent="0.3">
      <c r="A24" s="60"/>
      <c r="B24" s="61"/>
    </row>
    <row r="25" spans="1:2" x14ac:dyDescent="0.3">
      <c r="A25" s="60"/>
      <c r="B25" s="61"/>
    </row>
    <row r="26" spans="1:2" s="59" customFormat="1" x14ac:dyDescent="0.3"/>
    <row r="27" spans="1:2" s="59" customFormat="1" x14ac:dyDescent="0.3"/>
    <row r="28" spans="1:2" s="59" customFormat="1" x14ac:dyDescent="0.3"/>
    <row r="29" spans="1:2" s="59" customFormat="1" x14ac:dyDescent="0.3"/>
    <row r="30" spans="1:2" s="59" customFormat="1" x14ac:dyDescent="0.3"/>
    <row r="31" spans="1:2" s="59" customFormat="1" x14ac:dyDescent="0.3"/>
    <row r="32" spans="1:2" s="59" customFormat="1" x14ac:dyDescent="0.3"/>
  </sheetData>
  <sheetProtection algorithmName="SHA-512" hashValue="c5d0JmRc5hWrtY1jE1bB5HV4pSQrFS2WTwcsBmb+uDnis+wUrhNeusteMcsPDwKlU92jA3lnsouZxiN0SEABJw==" saltValue="ILJML+UHzgj//U9s0ILhgw==" spinCount="100000" sheet="1" objects="1" scenarios="1"/>
  <mergeCells count="2">
    <mergeCell ref="A22:A25"/>
    <mergeCell ref="B22:B2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189B4-F12B-4803-BDD8-F438AB555C8A}">
  <dimension ref="A1:O33"/>
  <sheetViews>
    <sheetView showGridLines="0" zoomScaleNormal="100" workbookViewId="0">
      <selection activeCell="D4" sqref="D4"/>
    </sheetView>
  </sheetViews>
  <sheetFormatPr defaultRowHeight="13.8" x14ac:dyDescent="0.25"/>
  <cols>
    <col min="1" max="1" width="31.88671875" style="3" customWidth="1"/>
    <col min="2" max="2" width="15.109375" style="3" customWidth="1"/>
    <col min="3" max="3" width="26" style="3" customWidth="1"/>
    <col min="4" max="4" width="48.88671875" style="3" customWidth="1"/>
    <col min="5" max="5" width="24.88671875" style="3" customWidth="1"/>
    <col min="6" max="8" width="23.109375" style="3" customWidth="1"/>
    <col min="9" max="10" width="20.88671875" style="3" customWidth="1"/>
    <col min="11" max="11" width="8.88671875" style="3"/>
    <col min="12" max="15" width="32.21875" style="3" customWidth="1"/>
    <col min="16" max="16384" width="8.88671875" style="3"/>
  </cols>
  <sheetData>
    <row r="1" spans="1:15" ht="19.8" x14ac:dyDescent="0.3">
      <c r="A1" s="1" t="s">
        <v>180</v>
      </c>
      <c r="B1" s="1"/>
      <c r="C1" s="1"/>
      <c r="D1" s="1"/>
      <c r="E1" s="2"/>
    </row>
    <row r="2" spans="1:15" x14ac:dyDescent="0.25">
      <c r="E2" s="2"/>
    </row>
    <row r="3" spans="1:15" x14ac:dyDescent="0.25">
      <c r="A3" s="23" t="s">
        <v>141</v>
      </c>
      <c r="B3" s="66"/>
      <c r="C3" s="66"/>
      <c r="E3" s="2"/>
    </row>
    <row r="4" spans="1:15" ht="14.4" customHeight="1" x14ac:dyDescent="0.25">
      <c r="A4" s="23" t="s">
        <v>140</v>
      </c>
      <c r="B4" s="66"/>
      <c r="C4" s="66"/>
      <c r="E4" s="2"/>
    </row>
    <row r="5" spans="1:15" ht="14.4" customHeight="1" x14ac:dyDescent="0.25">
      <c r="A5" s="23" t="s">
        <v>15</v>
      </c>
      <c r="B5" s="66"/>
      <c r="C5" s="66"/>
      <c r="E5" s="2"/>
    </row>
    <row r="6" spans="1:15" x14ac:dyDescent="0.25">
      <c r="E6" s="24"/>
      <c r="L6" s="3" t="s">
        <v>175</v>
      </c>
    </row>
    <row r="7" spans="1:15" ht="110.4" x14ac:dyDescent="0.25">
      <c r="A7" s="67" t="s">
        <v>16</v>
      </c>
      <c r="B7" s="68"/>
      <c r="C7" s="69"/>
      <c r="D7" s="4" t="s">
        <v>17</v>
      </c>
      <c r="E7" s="4" t="s">
        <v>146</v>
      </c>
      <c r="F7" s="5" t="s">
        <v>159</v>
      </c>
      <c r="G7" s="5" t="s">
        <v>161</v>
      </c>
      <c r="H7" s="5" t="s">
        <v>160</v>
      </c>
      <c r="I7" s="5" t="s">
        <v>169</v>
      </c>
      <c r="J7" s="5" t="s">
        <v>163</v>
      </c>
      <c r="L7" s="5" t="s">
        <v>176</v>
      </c>
      <c r="M7" s="5" t="s">
        <v>177</v>
      </c>
      <c r="N7" s="5" t="s">
        <v>178</v>
      </c>
      <c r="O7" s="5" t="s">
        <v>179</v>
      </c>
    </row>
    <row r="8" spans="1:15" x14ac:dyDescent="0.25">
      <c r="A8" s="25" t="s">
        <v>19</v>
      </c>
      <c r="B8" s="25" t="s">
        <v>20</v>
      </c>
      <c r="C8" s="25" t="s">
        <v>21</v>
      </c>
      <c r="D8" s="25" t="s">
        <v>22</v>
      </c>
      <c r="E8" s="26">
        <v>2</v>
      </c>
      <c r="F8" s="6">
        <v>0</v>
      </c>
      <c r="G8" s="6">
        <v>0</v>
      </c>
      <c r="H8" s="6">
        <v>0</v>
      </c>
      <c r="I8" s="6">
        <v>0</v>
      </c>
      <c r="J8" s="7">
        <f>SUM(5*F8)+G8+H8+I8</f>
        <v>0</v>
      </c>
      <c r="L8" s="36"/>
      <c r="M8" s="36"/>
      <c r="N8" s="36"/>
      <c r="O8" s="36"/>
    </row>
    <row r="9" spans="1:15" x14ac:dyDescent="0.25">
      <c r="A9" s="25" t="s">
        <v>23</v>
      </c>
      <c r="B9" s="25" t="s">
        <v>24</v>
      </c>
      <c r="C9" s="25" t="s">
        <v>21</v>
      </c>
      <c r="D9" s="25" t="s">
        <v>25</v>
      </c>
      <c r="E9" s="26">
        <v>3</v>
      </c>
      <c r="F9" s="6">
        <v>0</v>
      </c>
      <c r="G9" s="6">
        <v>0</v>
      </c>
      <c r="H9" s="6">
        <v>0</v>
      </c>
      <c r="I9" s="6">
        <v>0</v>
      </c>
      <c r="J9" s="7">
        <f t="shared" ref="J9:J29" si="0">SUM(5*F9)+G9+H9+I9</f>
        <v>0</v>
      </c>
      <c r="K9" s="27"/>
      <c r="L9" s="6">
        <v>0</v>
      </c>
      <c r="M9" s="6">
        <v>0</v>
      </c>
      <c r="N9" s="6">
        <v>0</v>
      </c>
      <c r="O9" s="6">
        <v>0</v>
      </c>
    </row>
    <row r="10" spans="1:15" x14ac:dyDescent="0.25">
      <c r="A10" s="25" t="s">
        <v>26</v>
      </c>
      <c r="B10" s="25" t="s">
        <v>27</v>
      </c>
      <c r="C10" s="25" t="s">
        <v>21</v>
      </c>
      <c r="D10" s="25" t="s">
        <v>28</v>
      </c>
      <c r="E10" s="28">
        <f>P11</f>
        <v>0</v>
      </c>
      <c r="F10" s="6">
        <v>0</v>
      </c>
      <c r="G10" s="6">
        <v>0</v>
      </c>
      <c r="H10" s="6">
        <v>0</v>
      </c>
      <c r="I10" s="6">
        <v>0</v>
      </c>
      <c r="J10" s="7">
        <f t="shared" si="0"/>
        <v>0</v>
      </c>
      <c r="K10" s="27"/>
      <c r="L10" s="36"/>
      <c r="M10" s="36"/>
      <c r="N10" s="36"/>
      <c r="O10" s="36"/>
    </row>
    <row r="11" spans="1:15" x14ac:dyDescent="0.25">
      <c r="A11" s="25" t="s">
        <v>26</v>
      </c>
      <c r="B11" s="25" t="s">
        <v>27</v>
      </c>
      <c r="C11" s="25" t="s">
        <v>21</v>
      </c>
      <c r="D11" s="25" t="s">
        <v>29</v>
      </c>
      <c r="E11" s="26">
        <v>2</v>
      </c>
      <c r="F11" s="6">
        <v>0</v>
      </c>
      <c r="G11" s="6">
        <v>0</v>
      </c>
      <c r="H11" s="6">
        <v>0</v>
      </c>
      <c r="I11" s="6">
        <v>0</v>
      </c>
      <c r="J11" s="7">
        <f t="shared" si="0"/>
        <v>0</v>
      </c>
      <c r="K11" s="27"/>
      <c r="L11" s="36"/>
      <c r="M11" s="36"/>
      <c r="N11" s="36"/>
      <c r="O11" s="36"/>
    </row>
    <row r="12" spans="1:15" x14ac:dyDescent="0.25">
      <c r="A12" s="25" t="s">
        <v>30</v>
      </c>
      <c r="B12" s="25" t="s">
        <v>31</v>
      </c>
      <c r="C12" s="25" t="s">
        <v>32</v>
      </c>
      <c r="D12" s="25" t="s">
        <v>33</v>
      </c>
      <c r="E12" s="26">
        <v>2</v>
      </c>
      <c r="F12" s="6">
        <v>0</v>
      </c>
      <c r="G12" s="6">
        <v>0</v>
      </c>
      <c r="H12" s="6">
        <v>0</v>
      </c>
      <c r="I12" s="6">
        <v>0</v>
      </c>
      <c r="J12" s="7">
        <f t="shared" si="0"/>
        <v>0</v>
      </c>
      <c r="K12" s="27"/>
      <c r="L12" s="36"/>
      <c r="M12" s="36"/>
      <c r="N12" s="36"/>
      <c r="O12" s="36"/>
    </row>
    <row r="13" spans="1:15" x14ac:dyDescent="0.25">
      <c r="A13" s="25" t="s">
        <v>34</v>
      </c>
      <c r="B13" s="25" t="s">
        <v>35</v>
      </c>
      <c r="C13" s="25" t="s">
        <v>36</v>
      </c>
      <c r="D13" s="25" t="s">
        <v>25</v>
      </c>
      <c r="E13" s="26">
        <v>2</v>
      </c>
      <c r="F13" s="6">
        <v>0</v>
      </c>
      <c r="G13" s="6">
        <v>0</v>
      </c>
      <c r="H13" s="6">
        <v>0</v>
      </c>
      <c r="I13" s="6">
        <v>0</v>
      </c>
      <c r="J13" s="7">
        <f t="shared" si="0"/>
        <v>0</v>
      </c>
      <c r="K13" s="27"/>
      <c r="L13" s="36"/>
      <c r="M13" s="36"/>
      <c r="N13" s="36"/>
      <c r="O13" s="36"/>
    </row>
    <row r="14" spans="1:15" x14ac:dyDescent="0.25">
      <c r="A14" s="25" t="s">
        <v>37</v>
      </c>
      <c r="B14" s="25" t="s">
        <v>38</v>
      </c>
      <c r="C14" s="25" t="s">
        <v>39</v>
      </c>
      <c r="D14" s="25" t="s">
        <v>25</v>
      </c>
      <c r="E14" s="26">
        <v>2</v>
      </c>
      <c r="F14" s="6">
        <v>0</v>
      </c>
      <c r="G14" s="6">
        <v>0</v>
      </c>
      <c r="H14" s="6">
        <v>0</v>
      </c>
      <c r="I14" s="6">
        <v>0</v>
      </c>
      <c r="J14" s="7">
        <f t="shared" si="0"/>
        <v>0</v>
      </c>
      <c r="K14" s="27"/>
      <c r="L14" s="36"/>
      <c r="M14" s="36"/>
      <c r="N14" s="36"/>
      <c r="O14" s="36"/>
    </row>
    <row r="15" spans="1:15" x14ac:dyDescent="0.25">
      <c r="A15" s="25" t="s">
        <v>40</v>
      </c>
      <c r="B15" s="25" t="s">
        <v>41</v>
      </c>
      <c r="C15" s="25" t="s">
        <v>42</v>
      </c>
      <c r="D15" s="25" t="s">
        <v>25</v>
      </c>
      <c r="E15" s="26">
        <v>2</v>
      </c>
      <c r="F15" s="6">
        <v>0</v>
      </c>
      <c r="G15" s="6">
        <v>0</v>
      </c>
      <c r="H15" s="6">
        <v>0</v>
      </c>
      <c r="I15" s="6">
        <v>0</v>
      </c>
      <c r="J15" s="7">
        <f t="shared" si="0"/>
        <v>0</v>
      </c>
      <c r="K15" s="27"/>
      <c r="L15" s="36"/>
      <c r="M15" s="36"/>
      <c r="N15" s="36"/>
      <c r="O15" s="36"/>
    </row>
    <row r="16" spans="1:15" x14ac:dyDescent="0.25">
      <c r="A16" s="25" t="s">
        <v>43</v>
      </c>
      <c r="B16" s="25" t="s">
        <v>44</v>
      </c>
      <c r="C16" s="25" t="s">
        <v>45</v>
      </c>
      <c r="D16" s="25" t="s">
        <v>25</v>
      </c>
      <c r="E16" s="26">
        <v>3</v>
      </c>
      <c r="F16" s="6">
        <v>0</v>
      </c>
      <c r="G16" s="6">
        <v>0</v>
      </c>
      <c r="H16" s="6">
        <v>0</v>
      </c>
      <c r="I16" s="6">
        <v>0</v>
      </c>
      <c r="J16" s="7">
        <f t="shared" si="0"/>
        <v>0</v>
      </c>
      <c r="K16" s="27"/>
      <c r="L16" s="6">
        <v>0</v>
      </c>
      <c r="M16" s="6">
        <v>0</v>
      </c>
      <c r="N16" s="6">
        <v>0</v>
      </c>
      <c r="O16" s="6">
        <v>0</v>
      </c>
    </row>
    <row r="17" spans="1:15" x14ac:dyDescent="0.25">
      <c r="A17" s="25" t="s">
        <v>46</v>
      </c>
      <c r="B17" s="25" t="s">
        <v>47</v>
      </c>
      <c r="C17" s="25" t="s">
        <v>48</v>
      </c>
      <c r="D17" s="25" t="s">
        <v>49</v>
      </c>
      <c r="E17" s="26">
        <v>3</v>
      </c>
      <c r="F17" s="6">
        <v>0</v>
      </c>
      <c r="G17" s="6">
        <v>0</v>
      </c>
      <c r="H17" s="6">
        <v>0</v>
      </c>
      <c r="I17" s="6">
        <v>0</v>
      </c>
      <c r="J17" s="7">
        <f t="shared" si="0"/>
        <v>0</v>
      </c>
      <c r="K17" s="27"/>
      <c r="L17" s="6">
        <v>0</v>
      </c>
      <c r="M17" s="6">
        <v>0</v>
      </c>
      <c r="N17" s="6">
        <v>0</v>
      </c>
      <c r="O17" s="6">
        <v>0</v>
      </c>
    </row>
    <row r="18" spans="1:15" x14ac:dyDescent="0.25">
      <c r="A18" s="25" t="s">
        <v>50</v>
      </c>
      <c r="B18" s="25" t="s">
        <v>51</v>
      </c>
      <c r="C18" s="25" t="s">
        <v>52</v>
      </c>
      <c r="D18" s="25" t="s">
        <v>53</v>
      </c>
      <c r="E18" s="26">
        <v>3</v>
      </c>
      <c r="F18" s="6">
        <v>0</v>
      </c>
      <c r="G18" s="6">
        <v>0</v>
      </c>
      <c r="H18" s="6">
        <v>0</v>
      </c>
      <c r="I18" s="6">
        <v>0</v>
      </c>
      <c r="J18" s="7">
        <f t="shared" si="0"/>
        <v>0</v>
      </c>
      <c r="K18" s="27"/>
      <c r="L18" s="6">
        <v>0</v>
      </c>
      <c r="M18" s="6">
        <v>0</v>
      </c>
      <c r="N18" s="6">
        <v>0</v>
      </c>
      <c r="O18" s="6">
        <v>0</v>
      </c>
    </row>
    <row r="19" spans="1:15" x14ac:dyDescent="0.25">
      <c r="A19" s="29" t="s">
        <v>54</v>
      </c>
      <c r="B19" s="29" t="s">
        <v>55</v>
      </c>
      <c r="C19" s="29" t="s">
        <v>56</v>
      </c>
      <c r="D19" s="29" t="s">
        <v>57</v>
      </c>
      <c r="E19" s="26">
        <v>3</v>
      </c>
      <c r="F19" s="6">
        <v>0</v>
      </c>
      <c r="G19" s="6">
        <v>0</v>
      </c>
      <c r="H19" s="6">
        <v>0</v>
      </c>
      <c r="I19" s="6">
        <v>0</v>
      </c>
      <c r="J19" s="7">
        <f t="shared" si="0"/>
        <v>0</v>
      </c>
      <c r="K19" s="27"/>
      <c r="L19" s="6">
        <v>0</v>
      </c>
      <c r="M19" s="6">
        <v>0</v>
      </c>
      <c r="N19" s="6">
        <v>0</v>
      </c>
      <c r="O19" s="6">
        <v>0</v>
      </c>
    </row>
    <row r="20" spans="1:15" x14ac:dyDescent="0.25">
      <c r="A20" s="25" t="s">
        <v>58</v>
      </c>
      <c r="B20" s="25" t="s">
        <v>59</v>
      </c>
      <c r="C20" s="25" t="s">
        <v>60</v>
      </c>
      <c r="D20" s="25" t="s">
        <v>61</v>
      </c>
      <c r="E20" s="26">
        <v>2</v>
      </c>
      <c r="F20" s="6">
        <v>0</v>
      </c>
      <c r="G20" s="6">
        <v>0</v>
      </c>
      <c r="H20" s="6">
        <v>0</v>
      </c>
      <c r="I20" s="6">
        <v>0</v>
      </c>
      <c r="J20" s="7">
        <f t="shared" si="0"/>
        <v>0</v>
      </c>
      <c r="K20" s="27"/>
      <c r="L20" s="36"/>
      <c r="M20" s="36"/>
      <c r="N20" s="36"/>
      <c r="O20" s="36"/>
    </row>
    <row r="21" spans="1:15" x14ac:dyDescent="0.25">
      <c r="A21" s="25" t="s">
        <v>62</v>
      </c>
      <c r="B21" s="25" t="s">
        <v>63</v>
      </c>
      <c r="C21" s="25" t="s">
        <v>64</v>
      </c>
      <c r="D21" s="25" t="s">
        <v>65</v>
      </c>
      <c r="E21" s="26">
        <v>3</v>
      </c>
      <c r="F21" s="6">
        <v>0</v>
      </c>
      <c r="G21" s="6">
        <v>0</v>
      </c>
      <c r="H21" s="6">
        <v>0</v>
      </c>
      <c r="I21" s="6">
        <v>0</v>
      </c>
      <c r="J21" s="7">
        <f t="shared" si="0"/>
        <v>0</v>
      </c>
      <c r="K21" s="27"/>
      <c r="L21" s="6">
        <v>0</v>
      </c>
      <c r="M21" s="6">
        <v>0</v>
      </c>
      <c r="N21" s="6">
        <v>0</v>
      </c>
      <c r="O21" s="6">
        <v>0</v>
      </c>
    </row>
    <row r="22" spans="1:15" x14ac:dyDescent="0.25">
      <c r="A22" s="25" t="s">
        <v>66</v>
      </c>
      <c r="B22" s="25" t="s">
        <v>67</v>
      </c>
      <c r="C22" s="25" t="s">
        <v>68</v>
      </c>
      <c r="D22" s="25" t="s">
        <v>69</v>
      </c>
      <c r="E22" s="26">
        <v>3</v>
      </c>
      <c r="F22" s="6">
        <v>0</v>
      </c>
      <c r="G22" s="6">
        <v>0</v>
      </c>
      <c r="H22" s="6">
        <v>0</v>
      </c>
      <c r="I22" s="6">
        <v>0</v>
      </c>
      <c r="J22" s="7">
        <f t="shared" si="0"/>
        <v>0</v>
      </c>
      <c r="K22" s="27"/>
      <c r="L22" s="6">
        <v>0</v>
      </c>
      <c r="M22" s="6">
        <v>0</v>
      </c>
      <c r="N22" s="6">
        <v>0</v>
      </c>
      <c r="O22" s="6">
        <v>0</v>
      </c>
    </row>
    <row r="23" spans="1:15" x14ac:dyDescent="0.25">
      <c r="A23" s="25" t="s">
        <v>70</v>
      </c>
      <c r="B23" s="25" t="s">
        <v>72</v>
      </c>
      <c r="C23" s="25" t="s">
        <v>71</v>
      </c>
      <c r="D23" s="25" t="s">
        <v>73</v>
      </c>
      <c r="E23" s="26">
        <v>2</v>
      </c>
      <c r="F23" s="6">
        <v>0</v>
      </c>
      <c r="G23" s="6">
        <v>0</v>
      </c>
      <c r="H23" s="6">
        <v>0</v>
      </c>
      <c r="I23" s="6">
        <v>0</v>
      </c>
      <c r="J23" s="7">
        <f t="shared" si="0"/>
        <v>0</v>
      </c>
      <c r="K23" s="27"/>
      <c r="L23" s="36"/>
      <c r="M23" s="36"/>
      <c r="N23" s="36"/>
      <c r="O23" s="36"/>
    </row>
    <row r="24" spans="1:15" x14ac:dyDescent="0.25">
      <c r="A24" s="25" t="s">
        <v>74</v>
      </c>
      <c r="B24" s="25" t="s">
        <v>75</v>
      </c>
      <c r="C24" s="25" t="s">
        <v>71</v>
      </c>
      <c r="D24" s="25" t="s">
        <v>76</v>
      </c>
      <c r="E24" s="30">
        <v>2</v>
      </c>
      <c r="F24" s="6">
        <v>0</v>
      </c>
      <c r="G24" s="6">
        <v>0</v>
      </c>
      <c r="H24" s="6">
        <v>0</v>
      </c>
      <c r="I24" s="6">
        <v>0</v>
      </c>
      <c r="J24" s="7">
        <f t="shared" si="0"/>
        <v>0</v>
      </c>
      <c r="L24" s="36"/>
      <c r="M24" s="36"/>
      <c r="N24" s="36"/>
      <c r="O24" s="36"/>
    </row>
    <row r="25" spans="1:15" x14ac:dyDescent="0.25">
      <c r="A25" s="29" t="s">
        <v>77</v>
      </c>
      <c r="B25" s="29" t="s">
        <v>75</v>
      </c>
      <c r="C25" s="29" t="s">
        <v>71</v>
      </c>
      <c r="D25" s="29" t="s">
        <v>78</v>
      </c>
      <c r="E25" s="26">
        <v>1</v>
      </c>
      <c r="F25" s="6">
        <v>0</v>
      </c>
      <c r="G25" s="6">
        <v>0</v>
      </c>
      <c r="H25" s="6">
        <v>0</v>
      </c>
      <c r="I25" s="6">
        <v>0</v>
      </c>
      <c r="J25" s="7">
        <f t="shared" si="0"/>
        <v>0</v>
      </c>
      <c r="K25" s="27"/>
      <c r="L25" s="36"/>
      <c r="M25" s="36"/>
      <c r="N25" s="36"/>
      <c r="O25" s="36"/>
    </row>
    <row r="26" spans="1:15" x14ac:dyDescent="0.25">
      <c r="A26" s="29" t="s">
        <v>77</v>
      </c>
      <c r="B26" s="29" t="s">
        <v>75</v>
      </c>
      <c r="C26" s="29" t="s">
        <v>71</v>
      </c>
      <c r="D26" s="29" t="s">
        <v>79</v>
      </c>
      <c r="E26" s="26">
        <v>1</v>
      </c>
      <c r="F26" s="6">
        <v>0</v>
      </c>
      <c r="G26" s="6">
        <v>0</v>
      </c>
      <c r="H26" s="6">
        <v>0</v>
      </c>
      <c r="I26" s="6">
        <v>0</v>
      </c>
      <c r="J26" s="7">
        <f t="shared" si="0"/>
        <v>0</v>
      </c>
      <c r="K26" s="27"/>
      <c r="L26" s="36"/>
      <c r="M26" s="36"/>
      <c r="N26" s="36"/>
      <c r="O26" s="36"/>
    </row>
    <row r="27" spans="1:15" x14ac:dyDescent="0.25">
      <c r="A27" s="29" t="s">
        <v>77</v>
      </c>
      <c r="B27" s="29" t="s">
        <v>75</v>
      </c>
      <c r="C27" s="29" t="s">
        <v>71</v>
      </c>
      <c r="D27" s="29" t="s">
        <v>80</v>
      </c>
      <c r="E27" s="26">
        <v>2</v>
      </c>
      <c r="F27" s="6">
        <v>0</v>
      </c>
      <c r="G27" s="6">
        <v>0</v>
      </c>
      <c r="H27" s="6">
        <v>0</v>
      </c>
      <c r="I27" s="6">
        <v>0</v>
      </c>
      <c r="J27" s="7">
        <f t="shared" si="0"/>
        <v>0</v>
      </c>
      <c r="K27" s="27"/>
      <c r="L27" s="36"/>
      <c r="M27" s="36"/>
      <c r="N27" s="36"/>
      <c r="O27" s="36"/>
    </row>
    <row r="28" spans="1:15" x14ac:dyDescent="0.25">
      <c r="A28" s="29" t="s">
        <v>77</v>
      </c>
      <c r="B28" s="29" t="s">
        <v>75</v>
      </c>
      <c r="C28" s="29" t="s">
        <v>71</v>
      </c>
      <c r="D28" s="29" t="s">
        <v>81</v>
      </c>
      <c r="E28" s="26">
        <v>2</v>
      </c>
      <c r="F28" s="6">
        <v>0</v>
      </c>
      <c r="G28" s="6">
        <v>0</v>
      </c>
      <c r="H28" s="6">
        <v>0</v>
      </c>
      <c r="I28" s="6">
        <v>0</v>
      </c>
      <c r="J28" s="7">
        <f t="shared" si="0"/>
        <v>0</v>
      </c>
      <c r="K28" s="27"/>
      <c r="L28" s="36"/>
      <c r="M28" s="36"/>
      <c r="N28" s="36"/>
      <c r="O28" s="36"/>
    </row>
    <row r="29" spans="1:15" x14ac:dyDescent="0.25">
      <c r="A29" s="29" t="s">
        <v>142</v>
      </c>
      <c r="B29" s="29" t="s">
        <v>143</v>
      </c>
      <c r="C29" s="29" t="s">
        <v>144</v>
      </c>
      <c r="D29" s="29" t="s">
        <v>145</v>
      </c>
      <c r="E29" s="26">
        <v>3</v>
      </c>
      <c r="F29" s="6">
        <v>0</v>
      </c>
      <c r="G29" s="6">
        <v>0</v>
      </c>
      <c r="H29" s="6">
        <v>0</v>
      </c>
      <c r="I29" s="6">
        <v>0</v>
      </c>
      <c r="J29" s="7">
        <f t="shared" si="0"/>
        <v>0</v>
      </c>
      <c r="K29" s="27"/>
      <c r="L29" s="6">
        <v>0</v>
      </c>
      <c r="M29" s="6">
        <v>0</v>
      </c>
      <c r="N29" s="6">
        <v>0</v>
      </c>
      <c r="O29" s="6">
        <v>0</v>
      </c>
    </row>
    <row r="30" spans="1:15" x14ac:dyDescent="0.25">
      <c r="A30" s="63" t="s">
        <v>172</v>
      </c>
      <c r="B30" s="64"/>
      <c r="C30" s="64"/>
      <c r="D30" s="64"/>
      <c r="E30" s="64"/>
      <c r="F30" s="65"/>
      <c r="G30" s="9"/>
      <c r="H30" s="9"/>
      <c r="I30" s="9"/>
      <c r="J30" s="10">
        <f>SUM(J8:J29)</f>
        <v>0</v>
      </c>
    </row>
    <row r="31" spans="1:15" x14ac:dyDescent="0.25">
      <c r="A31" s="11"/>
      <c r="B31" s="11"/>
      <c r="C31" s="11"/>
      <c r="D31" s="11"/>
      <c r="E31" s="11"/>
    </row>
    <row r="32" spans="1:15" s="8" customFormat="1" ht="18.600000000000001" customHeight="1" x14ac:dyDescent="0.25">
      <c r="A32" s="62" t="s">
        <v>147</v>
      </c>
      <c r="B32" s="62"/>
      <c r="C32" s="62"/>
      <c r="D32" s="62"/>
      <c r="E32" s="62"/>
      <c r="F32" s="62"/>
      <c r="G32" s="31"/>
      <c r="H32" s="31"/>
      <c r="I32" s="31"/>
      <c r="J32" s="32"/>
    </row>
    <row r="33" spans="1:1" x14ac:dyDescent="0.25">
      <c r="A33" s="18" t="s">
        <v>83</v>
      </c>
    </row>
  </sheetData>
  <sheetProtection algorithmName="SHA-512" hashValue="RgnkyJZfVbRLMJjf+mT5rfO9NigTrK4mvDxX6/X2s7PrBTNtJBxFe9wfHrIrjNrdfAS2xe6XabyCQHLue/wDLA==" saltValue="WP7eIxvAIchF+ckEVIxuKA==" spinCount="100000" sheet="1" objects="1" scenarios="1"/>
  <mergeCells count="6">
    <mergeCell ref="A32:F32"/>
    <mergeCell ref="A30:F30"/>
    <mergeCell ref="B5:C5"/>
    <mergeCell ref="B3:C3"/>
    <mergeCell ref="B4:C4"/>
    <mergeCell ref="A7:C7"/>
  </mergeCells>
  <phoneticPr fontId="2" type="noConversion"/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1" id="{21116A6F-EB6B-4C78-B80E-F7BC15123711}">
            <x14:iconSet iconSet="3Symbols2" custom="1">
              <x14:cfvo type="percent">
                <xm:f>0</xm:f>
              </x14:cfvo>
              <x14:cfvo type="num">
                <xm:f>6</xm:f>
              </x14:cfvo>
              <x14:cfvo type="num">
                <xm:f>6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K25:K29 K9:K23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CDA1D-1F45-4040-BAA2-3A5E454DC48A}">
  <dimension ref="A1:H9"/>
  <sheetViews>
    <sheetView showGridLines="0" workbookViewId="0">
      <selection activeCell="A2" sqref="A2"/>
    </sheetView>
  </sheetViews>
  <sheetFormatPr defaultRowHeight="13.8" x14ac:dyDescent="0.25"/>
  <cols>
    <col min="1" max="1" width="48.88671875" style="3" customWidth="1"/>
    <col min="2" max="2" width="24.88671875" style="3" customWidth="1"/>
    <col min="3" max="3" width="16.109375" style="3" customWidth="1"/>
    <col min="4" max="7" width="23.109375" style="3" customWidth="1"/>
    <col min="8" max="8" width="18.33203125" style="3" customWidth="1"/>
    <col min="9" max="9" width="8.88671875" style="3"/>
    <col min="10" max="10" width="9.88671875" style="3" bestFit="1" customWidth="1"/>
    <col min="11" max="16384" width="8.88671875" style="3"/>
  </cols>
  <sheetData>
    <row r="1" spans="1:8" ht="19.8" x14ac:dyDescent="0.3">
      <c r="A1" s="1" t="s">
        <v>180</v>
      </c>
      <c r="B1" s="1"/>
      <c r="C1" s="1"/>
      <c r="D1" s="1"/>
      <c r="E1" s="1"/>
      <c r="F1" s="1"/>
      <c r="G1" s="1"/>
      <c r="H1" s="2"/>
    </row>
    <row r="2" spans="1:8" x14ac:dyDescent="0.25">
      <c r="B2" s="24"/>
    </row>
    <row r="3" spans="1:8" ht="82.8" x14ac:dyDescent="0.25">
      <c r="A3" s="4" t="s">
        <v>18</v>
      </c>
      <c r="B3" s="4" t="s">
        <v>84</v>
      </c>
      <c r="C3" s="4" t="s">
        <v>85</v>
      </c>
      <c r="D3" s="5" t="s">
        <v>164</v>
      </c>
      <c r="E3" s="5" t="s">
        <v>165</v>
      </c>
      <c r="F3" s="5" t="s">
        <v>166</v>
      </c>
      <c r="G3" s="5" t="s">
        <v>170</v>
      </c>
      <c r="H3" s="5" t="s">
        <v>167</v>
      </c>
    </row>
    <row r="4" spans="1:8" x14ac:dyDescent="0.25">
      <c r="A4" s="26" t="s">
        <v>148</v>
      </c>
      <c r="B4" s="28">
        <f>Automaten!B3</f>
        <v>0</v>
      </c>
      <c r="C4" s="33">
        <v>2</v>
      </c>
      <c r="D4" s="6">
        <v>0</v>
      </c>
      <c r="E4" s="6">
        <v>0</v>
      </c>
      <c r="F4" s="6">
        <v>0</v>
      </c>
      <c r="G4" s="6">
        <v>0</v>
      </c>
      <c r="H4" s="7">
        <f>SUM((C4*D4)*5)+C4*(E4+F4+G4)</f>
        <v>0</v>
      </c>
    </row>
    <row r="5" spans="1:8" x14ac:dyDescent="0.25">
      <c r="A5" s="26" t="s">
        <v>149</v>
      </c>
      <c r="B5" s="28">
        <f>Automaten!B4</f>
        <v>0</v>
      </c>
      <c r="C5" s="33">
        <v>12</v>
      </c>
      <c r="D5" s="6">
        <v>0</v>
      </c>
      <c r="E5" s="6">
        <v>0</v>
      </c>
      <c r="F5" s="6">
        <v>0</v>
      </c>
      <c r="G5" s="6">
        <v>0</v>
      </c>
      <c r="H5" s="7">
        <f t="shared" ref="H5:H6" si="0">SUM((C5*D5)*5)+C5*(E5+F5+G5)</f>
        <v>0</v>
      </c>
    </row>
    <row r="6" spans="1:8" x14ac:dyDescent="0.25">
      <c r="A6" s="26" t="s">
        <v>150</v>
      </c>
      <c r="B6" s="26">
        <f>Automaten!B5</f>
        <v>0</v>
      </c>
      <c r="C6" s="33">
        <v>8</v>
      </c>
      <c r="D6" s="6">
        <v>0</v>
      </c>
      <c r="E6" s="6">
        <v>0</v>
      </c>
      <c r="F6" s="6">
        <v>0</v>
      </c>
      <c r="G6" s="6">
        <v>0</v>
      </c>
      <c r="H6" s="7">
        <f t="shared" si="0"/>
        <v>0</v>
      </c>
    </row>
    <row r="7" spans="1:8" x14ac:dyDescent="0.25">
      <c r="A7" s="63" t="s">
        <v>171</v>
      </c>
      <c r="B7" s="64"/>
      <c r="C7" s="64"/>
      <c r="D7" s="65"/>
      <c r="E7" s="9"/>
      <c r="F7" s="9"/>
      <c r="G7" s="9"/>
      <c r="H7" s="10">
        <f>SUM(H4:H6)</f>
        <v>0</v>
      </c>
    </row>
    <row r="8" spans="1:8" x14ac:dyDescent="0.25">
      <c r="A8" s="11"/>
      <c r="B8" s="11"/>
    </row>
    <row r="9" spans="1:8" x14ac:dyDescent="0.25">
      <c r="A9" s="62" t="s">
        <v>82</v>
      </c>
      <c r="B9" s="62"/>
      <c r="C9" s="62"/>
      <c r="D9" s="62"/>
      <c r="E9" s="31"/>
      <c r="F9" s="31"/>
      <c r="G9" s="31"/>
      <c r="H9" s="13"/>
    </row>
  </sheetData>
  <sheetProtection algorithmName="SHA-512" hashValue="tMEXEBqBTHuc+PF+qJzmNc9auVu/HjcpsZCDDHcnIC96XwkiGcE9CppCWq1cwc6+mJclvboNpRxgxqSSP/TLHg==" saltValue="pmYdoxwDxXu5LmXGqM+3zw==" spinCount="100000" sheet="1" objects="1" scenarios="1"/>
  <mergeCells count="2">
    <mergeCell ref="A7:D7"/>
    <mergeCell ref="A9:D9"/>
  </mergeCells>
  <phoneticPr fontId="2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C8812-13D8-4E59-A355-D95C4E0C338F}">
  <dimension ref="A1:O46"/>
  <sheetViews>
    <sheetView showGridLines="0" tabSelected="1" workbookViewId="0">
      <selection activeCell="D5" sqref="D5:D11"/>
    </sheetView>
  </sheetViews>
  <sheetFormatPr defaultRowHeight="13.8" x14ac:dyDescent="0.25"/>
  <cols>
    <col min="1" max="1" width="48.88671875" style="3" customWidth="1"/>
    <col min="2" max="2" width="24.88671875" style="3" customWidth="1"/>
    <col min="3" max="4" width="16.109375" style="3" customWidth="1"/>
    <col min="5" max="5" width="23.109375" style="3" customWidth="1"/>
    <col min="6" max="6" width="15.21875" style="3" customWidth="1"/>
    <col min="7" max="11" width="8.88671875" style="3"/>
    <col min="12" max="12" width="12.33203125" style="3" customWidth="1"/>
    <col min="13" max="13" width="34.109375" style="3" customWidth="1"/>
    <col min="14" max="14" width="37.44140625" style="3" bestFit="1" customWidth="1"/>
    <col min="15" max="16384" width="8.88671875" style="3"/>
  </cols>
  <sheetData>
    <row r="1" spans="1:15" ht="19.8" x14ac:dyDescent="0.3">
      <c r="A1" s="1" t="s">
        <v>180</v>
      </c>
      <c r="B1" s="1"/>
      <c r="C1" s="1"/>
      <c r="D1" s="1"/>
      <c r="E1" s="1"/>
      <c r="F1" s="2"/>
      <c r="M1" s="37"/>
    </row>
    <row r="2" spans="1:15" x14ac:dyDescent="0.25">
      <c r="B2" s="2"/>
    </row>
    <row r="3" spans="1:15" x14ac:dyDescent="0.25">
      <c r="A3" s="38" t="s">
        <v>86</v>
      </c>
      <c r="B3" s="70"/>
      <c r="C3" s="70"/>
      <c r="D3" s="70"/>
      <c r="E3" s="70"/>
      <c r="N3" s="38"/>
      <c r="O3" s="39"/>
    </row>
    <row r="4" spans="1:15" ht="41.4" x14ac:dyDescent="0.25">
      <c r="A4" s="4" t="s">
        <v>87</v>
      </c>
      <c r="B4" s="4" t="s">
        <v>88</v>
      </c>
      <c r="C4" s="4" t="s">
        <v>89</v>
      </c>
      <c r="D4" s="4" t="s">
        <v>156</v>
      </c>
      <c r="E4" s="5" t="s">
        <v>90</v>
      </c>
      <c r="F4" s="5" t="s">
        <v>91</v>
      </c>
      <c r="N4" s="38"/>
      <c r="O4" s="39"/>
    </row>
    <row r="5" spans="1:15" x14ac:dyDescent="0.25">
      <c r="A5" s="40" t="s">
        <v>92</v>
      </c>
      <c r="B5" s="41" t="s">
        <v>93</v>
      </c>
      <c r="C5" s="42">
        <v>600</v>
      </c>
      <c r="D5" s="74"/>
      <c r="E5" s="34">
        <v>0</v>
      </c>
      <c r="F5" s="43">
        <f>SUM(C5*E5)</f>
        <v>0</v>
      </c>
      <c r="G5" s="8"/>
      <c r="N5" s="38"/>
      <c r="O5" s="39"/>
    </row>
    <row r="6" spans="1:15" x14ac:dyDescent="0.25">
      <c r="A6" s="40" t="s">
        <v>94</v>
      </c>
      <c r="B6" s="40" t="s">
        <v>93</v>
      </c>
      <c r="C6" s="44">
        <v>50</v>
      </c>
      <c r="D6" s="75"/>
      <c r="E6" s="34">
        <v>0</v>
      </c>
      <c r="F6" s="43">
        <f t="shared" ref="F6:F11" si="0">SUM(C6*E6)</f>
        <v>0</v>
      </c>
      <c r="G6" s="8"/>
      <c r="H6" s="45"/>
      <c r="K6" s="46"/>
      <c r="L6" s="37"/>
      <c r="M6" s="37"/>
      <c r="N6" s="38"/>
      <c r="O6" s="39"/>
    </row>
    <row r="7" spans="1:15" x14ac:dyDescent="0.25">
      <c r="A7" s="47" t="s">
        <v>154</v>
      </c>
      <c r="B7" s="47" t="s">
        <v>93</v>
      </c>
      <c r="C7" s="44">
        <v>10</v>
      </c>
      <c r="D7" s="76"/>
      <c r="E7" s="34">
        <v>0</v>
      </c>
      <c r="F7" s="43">
        <f t="shared" si="0"/>
        <v>0</v>
      </c>
      <c r="G7" s="48"/>
      <c r="H7" s="49"/>
      <c r="I7" s="48"/>
      <c r="J7" s="48"/>
      <c r="K7" s="50"/>
      <c r="L7" s="51"/>
      <c r="M7" s="51"/>
      <c r="N7" s="38"/>
      <c r="O7" s="39"/>
    </row>
    <row r="8" spans="1:15" x14ac:dyDescent="0.25">
      <c r="A8" s="47" t="s">
        <v>95</v>
      </c>
      <c r="B8" s="47" t="s">
        <v>96</v>
      </c>
      <c r="C8" s="42">
        <v>60</v>
      </c>
      <c r="D8" s="74"/>
      <c r="E8" s="34">
        <v>0</v>
      </c>
      <c r="F8" s="43">
        <f t="shared" si="0"/>
        <v>0</v>
      </c>
      <c r="G8" s="8"/>
      <c r="H8" s="45"/>
      <c r="K8" s="46"/>
      <c r="L8" s="37"/>
      <c r="M8" s="37"/>
      <c r="N8" s="38"/>
      <c r="O8" s="39"/>
    </row>
    <row r="9" spans="1:15" x14ac:dyDescent="0.25">
      <c r="A9" s="47" t="s">
        <v>168</v>
      </c>
      <c r="B9" s="47" t="s">
        <v>96</v>
      </c>
      <c r="C9" s="42">
        <v>10</v>
      </c>
      <c r="D9" s="74"/>
      <c r="E9" s="34">
        <v>0</v>
      </c>
      <c r="F9" s="43">
        <f>SUM(C9*E9)</f>
        <v>0</v>
      </c>
      <c r="G9" s="8"/>
      <c r="H9" s="45"/>
      <c r="K9" s="46"/>
      <c r="L9" s="37"/>
      <c r="M9" s="37"/>
      <c r="N9" s="38"/>
      <c r="O9" s="39"/>
    </row>
    <row r="10" spans="1:15" x14ac:dyDescent="0.25">
      <c r="A10" s="47" t="s">
        <v>97</v>
      </c>
      <c r="B10" s="47" t="s">
        <v>93</v>
      </c>
      <c r="C10" s="44">
        <v>200</v>
      </c>
      <c r="D10" s="75"/>
      <c r="E10" s="34">
        <v>0</v>
      </c>
      <c r="F10" s="43">
        <f t="shared" si="0"/>
        <v>0</v>
      </c>
      <c r="G10" s="8"/>
      <c r="N10" s="38"/>
      <c r="O10" s="39"/>
    </row>
    <row r="11" spans="1:15" x14ac:dyDescent="0.25">
      <c r="A11" s="47" t="s">
        <v>155</v>
      </c>
      <c r="B11" s="47" t="s">
        <v>93</v>
      </c>
      <c r="C11" s="44">
        <v>50</v>
      </c>
      <c r="D11" s="76"/>
      <c r="E11" s="34">
        <v>0</v>
      </c>
      <c r="F11" s="43">
        <f t="shared" si="0"/>
        <v>0</v>
      </c>
      <c r="G11" s="48"/>
      <c r="N11" s="38"/>
      <c r="O11" s="39"/>
    </row>
    <row r="12" spans="1:15" x14ac:dyDescent="0.25">
      <c r="A12" s="63" t="s">
        <v>153</v>
      </c>
      <c r="B12" s="64"/>
      <c r="C12" s="64"/>
      <c r="D12" s="64"/>
      <c r="E12" s="65"/>
      <c r="F12" s="10">
        <f>SUM(F5:F11)</f>
        <v>0</v>
      </c>
      <c r="N12" s="38"/>
      <c r="O12" s="39"/>
    </row>
    <row r="13" spans="1:15" x14ac:dyDescent="0.25">
      <c r="A13" s="11"/>
      <c r="N13" s="38"/>
      <c r="O13" s="39"/>
    </row>
    <row r="14" spans="1:15" x14ac:dyDescent="0.25">
      <c r="A14" s="52" t="s">
        <v>98</v>
      </c>
      <c r="B14" s="53"/>
      <c r="C14" s="12"/>
      <c r="D14" s="12"/>
      <c r="E14" s="12"/>
      <c r="F14" s="13"/>
      <c r="N14" s="38"/>
      <c r="O14" s="39"/>
    </row>
    <row r="15" spans="1:15" ht="41.4" x14ac:dyDescent="0.25">
      <c r="A15" s="4" t="s">
        <v>87</v>
      </c>
      <c r="B15" s="4" t="s">
        <v>88</v>
      </c>
      <c r="C15" s="4" t="s">
        <v>89</v>
      </c>
      <c r="D15" s="4" t="s">
        <v>157</v>
      </c>
      <c r="E15" s="5" t="s">
        <v>90</v>
      </c>
      <c r="F15" s="5" t="s">
        <v>91</v>
      </c>
      <c r="N15" s="38"/>
      <c r="O15" s="39"/>
    </row>
    <row r="16" spans="1:15" x14ac:dyDescent="0.25">
      <c r="A16" s="54" t="s">
        <v>99</v>
      </c>
      <c r="B16" s="40" t="s">
        <v>100</v>
      </c>
      <c r="C16" s="54">
        <v>13</v>
      </c>
      <c r="D16" s="71"/>
      <c r="E16" s="34">
        <v>0</v>
      </c>
      <c r="F16" s="43">
        <f t="shared" ref="F16" si="1">SUM(C16*E16)</f>
        <v>0</v>
      </c>
    </row>
    <row r="17" spans="1:8" x14ac:dyDescent="0.25">
      <c r="A17" s="54" t="s">
        <v>101</v>
      </c>
      <c r="B17" s="40" t="s">
        <v>102</v>
      </c>
      <c r="C17" s="54">
        <v>80</v>
      </c>
      <c r="D17" s="71"/>
      <c r="E17" s="34">
        <v>0</v>
      </c>
      <c r="F17" s="43">
        <f t="shared" ref="F17:F25" si="2">SUM(C17*E17)</f>
        <v>0</v>
      </c>
      <c r="H17" s="55"/>
    </row>
    <row r="18" spans="1:8" x14ac:dyDescent="0.25">
      <c r="A18" s="54" t="s">
        <v>103</v>
      </c>
      <c r="B18" s="40" t="s">
        <v>102</v>
      </c>
      <c r="C18" s="54">
        <v>25</v>
      </c>
      <c r="D18" s="71"/>
      <c r="E18" s="34">
        <v>0</v>
      </c>
      <c r="F18" s="43">
        <f t="shared" si="2"/>
        <v>0</v>
      </c>
    </row>
    <row r="19" spans="1:8" x14ac:dyDescent="0.25">
      <c r="A19" s="54" t="s">
        <v>104</v>
      </c>
      <c r="B19" s="40" t="s">
        <v>102</v>
      </c>
      <c r="C19" s="54">
        <v>117</v>
      </c>
      <c r="D19" s="71"/>
      <c r="E19" s="34">
        <v>0</v>
      </c>
      <c r="F19" s="43">
        <f t="shared" si="2"/>
        <v>0</v>
      </c>
    </row>
    <row r="20" spans="1:8" x14ac:dyDescent="0.25">
      <c r="A20" s="54" t="s">
        <v>105</v>
      </c>
      <c r="B20" s="40" t="s">
        <v>102</v>
      </c>
      <c r="C20" s="54">
        <v>42</v>
      </c>
      <c r="D20" s="71"/>
      <c r="E20" s="34">
        <v>0</v>
      </c>
      <c r="F20" s="43">
        <f t="shared" si="2"/>
        <v>0</v>
      </c>
    </row>
    <row r="21" spans="1:8" x14ac:dyDescent="0.25">
      <c r="A21" s="54" t="s">
        <v>106</v>
      </c>
      <c r="B21" s="41" t="s">
        <v>107</v>
      </c>
      <c r="C21" s="54">
        <v>100</v>
      </c>
      <c r="D21" s="71"/>
      <c r="E21" s="34">
        <v>0</v>
      </c>
      <c r="F21" s="43">
        <f t="shared" si="2"/>
        <v>0</v>
      </c>
    </row>
    <row r="22" spans="1:8" x14ac:dyDescent="0.25">
      <c r="A22" s="54" t="s">
        <v>108</v>
      </c>
      <c r="B22" s="41" t="s">
        <v>107</v>
      </c>
      <c r="C22" s="54">
        <v>15</v>
      </c>
      <c r="D22" s="71"/>
      <c r="E22" s="34">
        <v>0</v>
      </c>
      <c r="F22" s="43">
        <f t="shared" ref="F22" si="3">SUM(C22*E22)</f>
        <v>0</v>
      </c>
    </row>
    <row r="23" spans="1:8" x14ac:dyDescent="0.25">
      <c r="A23" s="54" t="s">
        <v>109</v>
      </c>
      <c r="B23" s="40" t="s">
        <v>110</v>
      </c>
      <c r="C23" s="54">
        <v>60</v>
      </c>
      <c r="D23" s="71"/>
      <c r="E23" s="34">
        <v>0</v>
      </c>
      <c r="F23" s="43">
        <f t="shared" si="2"/>
        <v>0</v>
      </c>
    </row>
    <row r="24" spans="1:8" x14ac:dyDescent="0.25">
      <c r="A24" s="54" t="s">
        <v>111</v>
      </c>
      <c r="B24" s="40" t="s">
        <v>112</v>
      </c>
      <c r="C24" s="54">
        <v>30</v>
      </c>
      <c r="D24" s="71"/>
      <c r="E24" s="34">
        <v>0</v>
      </c>
      <c r="F24" s="43">
        <f t="shared" ref="F24" si="4">SUM(C24*E24)</f>
        <v>0</v>
      </c>
    </row>
    <row r="25" spans="1:8" x14ac:dyDescent="0.25">
      <c r="A25" s="54" t="s">
        <v>113</v>
      </c>
      <c r="B25" s="40" t="s">
        <v>114</v>
      </c>
      <c r="C25" s="54">
        <v>55</v>
      </c>
      <c r="D25" s="71"/>
      <c r="E25" s="34">
        <v>0</v>
      </c>
      <c r="F25" s="43">
        <f t="shared" si="2"/>
        <v>0</v>
      </c>
    </row>
    <row r="26" spans="1:8" x14ac:dyDescent="0.25">
      <c r="A26" s="54" t="s">
        <v>115</v>
      </c>
      <c r="B26" s="40" t="s">
        <v>116</v>
      </c>
      <c r="C26" s="54">
        <v>43</v>
      </c>
      <c r="D26" s="71"/>
      <c r="E26" s="34">
        <v>0</v>
      </c>
      <c r="F26" s="43">
        <f t="shared" ref="F26:F42" si="5">SUM(C26*E26)</f>
        <v>0</v>
      </c>
    </row>
    <row r="27" spans="1:8" x14ac:dyDescent="0.25">
      <c r="A27" s="54" t="s">
        <v>117</v>
      </c>
      <c r="B27" s="40" t="s">
        <v>118</v>
      </c>
      <c r="C27" s="54">
        <v>12</v>
      </c>
      <c r="D27" s="71"/>
      <c r="E27" s="34">
        <v>0</v>
      </c>
      <c r="F27" s="43">
        <f>SUM(C27*E27)</f>
        <v>0</v>
      </c>
    </row>
    <row r="28" spans="1:8" x14ac:dyDescent="0.25">
      <c r="A28" s="54" t="s">
        <v>119</v>
      </c>
      <c r="B28" s="40" t="s">
        <v>120</v>
      </c>
      <c r="C28" s="54">
        <v>8</v>
      </c>
      <c r="D28" s="71"/>
      <c r="E28" s="34">
        <v>0</v>
      </c>
      <c r="F28" s="43">
        <f t="shared" ref="F28" si="6">SUM(C28*E28)</f>
        <v>0</v>
      </c>
    </row>
    <row r="29" spans="1:8" x14ac:dyDescent="0.25">
      <c r="A29" s="54" t="s">
        <v>121</v>
      </c>
      <c r="B29" s="40" t="s">
        <v>122</v>
      </c>
      <c r="C29" s="54">
        <v>8</v>
      </c>
      <c r="D29" s="71"/>
      <c r="E29" s="34">
        <v>0</v>
      </c>
      <c r="F29" s="43">
        <f>SUM(C29*E29)</f>
        <v>0</v>
      </c>
    </row>
    <row r="30" spans="1:8" x14ac:dyDescent="0.25">
      <c r="A30" s="54" t="s">
        <v>123</v>
      </c>
      <c r="B30" s="40" t="s">
        <v>100</v>
      </c>
      <c r="C30" s="54">
        <v>23</v>
      </c>
      <c r="D30" s="71"/>
      <c r="E30" s="34">
        <v>0</v>
      </c>
      <c r="F30" s="43">
        <f t="shared" si="5"/>
        <v>0</v>
      </c>
    </row>
    <row r="31" spans="1:8" x14ac:dyDescent="0.25">
      <c r="A31" s="54" t="s">
        <v>124</v>
      </c>
      <c r="B31" s="40" t="s">
        <v>125</v>
      </c>
      <c r="C31" s="54">
        <v>44</v>
      </c>
      <c r="D31" s="71"/>
      <c r="E31" s="34">
        <v>0</v>
      </c>
      <c r="F31" s="43">
        <f t="shared" si="5"/>
        <v>0</v>
      </c>
    </row>
    <row r="32" spans="1:8" x14ac:dyDescent="0.25">
      <c r="A32" s="54" t="s">
        <v>126</v>
      </c>
      <c r="B32" s="40" t="s">
        <v>125</v>
      </c>
      <c r="C32" s="54">
        <v>7</v>
      </c>
      <c r="D32" s="71"/>
      <c r="E32" s="34">
        <v>0</v>
      </c>
      <c r="F32" s="43">
        <f t="shared" si="5"/>
        <v>0</v>
      </c>
    </row>
    <row r="33" spans="1:7" x14ac:dyDescent="0.25">
      <c r="A33" s="54" t="s">
        <v>127</v>
      </c>
      <c r="B33" s="41" t="s">
        <v>128</v>
      </c>
      <c r="C33" s="54">
        <v>100</v>
      </c>
      <c r="D33" s="72"/>
      <c r="E33" s="35">
        <v>0</v>
      </c>
      <c r="F33" s="56">
        <f>SUM(C33*E33)</f>
        <v>0</v>
      </c>
    </row>
    <row r="34" spans="1:7" x14ac:dyDescent="0.25">
      <c r="A34" s="54" t="s">
        <v>129</v>
      </c>
      <c r="B34" s="40" t="s">
        <v>158</v>
      </c>
      <c r="C34" s="54">
        <v>35</v>
      </c>
      <c r="D34" s="71"/>
      <c r="E34" s="34">
        <v>0</v>
      </c>
      <c r="F34" s="43">
        <f t="shared" si="5"/>
        <v>0</v>
      </c>
    </row>
    <row r="35" spans="1:7" x14ac:dyDescent="0.25">
      <c r="A35" s="54" t="s">
        <v>130</v>
      </c>
      <c r="B35" s="40" t="s">
        <v>158</v>
      </c>
      <c r="C35" s="54">
        <v>25</v>
      </c>
      <c r="D35" s="71"/>
      <c r="E35" s="34">
        <v>0</v>
      </c>
      <c r="F35" s="43">
        <f t="shared" si="5"/>
        <v>0</v>
      </c>
    </row>
    <row r="36" spans="1:7" x14ac:dyDescent="0.25">
      <c r="A36" s="54" t="s">
        <v>131</v>
      </c>
      <c r="B36" s="40" t="s">
        <v>158</v>
      </c>
      <c r="C36" s="54">
        <v>47</v>
      </c>
      <c r="D36" s="71"/>
      <c r="E36" s="34">
        <v>0</v>
      </c>
      <c r="F36" s="43">
        <f t="shared" si="5"/>
        <v>0</v>
      </c>
    </row>
    <row r="37" spans="1:7" x14ac:dyDescent="0.25">
      <c r="A37" s="54" t="s">
        <v>132</v>
      </c>
      <c r="B37" s="40" t="s">
        <v>158</v>
      </c>
      <c r="C37" s="54">
        <v>144</v>
      </c>
      <c r="D37" s="71"/>
      <c r="E37" s="34">
        <v>0</v>
      </c>
      <c r="F37" s="43">
        <f t="shared" si="5"/>
        <v>0</v>
      </c>
    </row>
    <row r="38" spans="1:7" x14ac:dyDescent="0.25">
      <c r="A38" s="54" t="s">
        <v>133</v>
      </c>
      <c r="B38" s="40" t="s">
        <v>158</v>
      </c>
      <c r="C38" s="54">
        <v>44</v>
      </c>
      <c r="D38" s="71"/>
      <c r="E38" s="34">
        <v>0</v>
      </c>
      <c r="F38" s="43">
        <f t="shared" si="5"/>
        <v>0</v>
      </c>
    </row>
    <row r="39" spans="1:7" x14ac:dyDescent="0.25">
      <c r="A39" s="54" t="s">
        <v>134</v>
      </c>
      <c r="B39" s="40" t="s">
        <v>158</v>
      </c>
      <c r="C39" s="54">
        <v>18</v>
      </c>
      <c r="D39" s="71"/>
      <c r="E39" s="34">
        <v>0</v>
      </c>
      <c r="F39" s="43">
        <f t="shared" si="5"/>
        <v>0</v>
      </c>
    </row>
    <row r="40" spans="1:7" x14ac:dyDescent="0.25">
      <c r="A40" s="54" t="s">
        <v>135</v>
      </c>
      <c r="B40" s="40" t="s">
        <v>158</v>
      </c>
      <c r="C40" s="54">
        <v>28</v>
      </c>
      <c r="D40" s="71"/>
      <c r="E40" s="34">
        <v>0</v>
      </c>
      <c r="F40" s="43">
        <f t="shared" si="5"/>
        <v>0</v>
      </c>
    </row>
    <row r="41" spans="1:7" x14ac:dyDescent="0.25">
      <c r="A41" s="54" t="s">
        <v>136</v>
      </c>
      <c r="B41" s="40" t="s">
        <v>158</v>
      </c>
      <c r="C41" s="54">
        <v>56</v>
      </c>
      <c r="D41" s="71"/>
      <c r="E41" s="34">
        <v>0</v>
      </c>
      <c r="F41" s="43">
        <f t="shared" si="5"/>
        <v>0</v>
      </c>
    </row>
    <row r="42" spans="1:7" x14ac:dyDescent="0.25">
      <c r="A42" s="54" t="s">
        <v>137</v>
      </c>
      <c r="B42" s="40" t="s">
        <v>158</v>
      </c>
      <c r="C42" s="54">
        <v>82</v>
      </c>
      <c r="D42" s="71"/>
      <c r="E42" s="34">
        <v>0</v>
      </c>
      <c r="F42" s="43">
        <f t="shared" si="5"/>
        <v>0</v>
      </c>
    </row>
    <row r="43" spans="1:7" x14ac:dyDescent="0.25">
      <c r="A43" s="54" t="s">
        <v>138</v>
      </c>
      <c r="B43" s="40" t="s">
        <v>100</v>
      </c>
      <c r="C43" s="54">
        <v>13</v>
      </c>
      <c r="D43" s="71"/>
      <c r="E43" s="34">
        <v>0</v>
      </c>
      <c r="F43" s="43">
        <f t="shared" ref="F43:F44" si="7">SUM(C43*E43)</f>
        <v>0</v>
      </c>
    </row>
    <row r="44" spans="1:7" x14ac:dyDescent="0.25">
      <c r="A44" s="54" t="s">
        <v>139</v>
      </c>
      <c r="B44" s="40" t="s">
        <v>162</v>
      </c>
      <c r="C44" s="54">
        <v>10</v>
      </c>
      <c r="D44" s="73"/>
      <c r="E44" s="34">
        <v>0</v>
      </c>
      <c r="F44" s="43">
        <f t="shared" si="7"/>
        <v>0</v>
      </c>
      <c r="G44" s="48"/>
    </row>
    <row r="45" spans="1:7" x14ac:dyDescent="0.25">
      <c r="A45" s="63" t="s">
        <v>152</v>
      </c>
      <c r="B45" s="64"/>
      <c r="C45" s="64"/>
      <c r="D45" s="64"/>
      <c r="E45" s="65"/>
      <c r="F45" s="57">
        <f>SUM(F16:F44)</f>
        <v>0</v>
      </c>
    </row>
    <row r="46" spans="1:7" x14ac:dyDescent="0.25">
      <c r="A46" s="58" t="s">
        <v>151</v>
      </c>
    </row>
  </sheetData>
  <sheetProtection algorithmName="SHA-512" hashValue="TQtDUVcHyRt01NlZy3uk1N5W0VWS7uiD6afk4QgPDeJzwyL9zTsT7m+VeDWNqKoifzAolJh8bYH5atAvuEN27w==" saltValue="sRvPQpsSmn2dJestagpVPA==" spinCount="100000" sheet="1" objects="1" scenarios="1"/>
  <mergeCells count="3">
    <mergeCell ref="A12:E12"/>
    <mergeCell ref="B3:E3"/>
    <mergeCell ref="A45:E45"/>
  </mergeCells>
  <phoneticPr fontId="2" type="noConversion"/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3" id="{488E2762-0F66-4536-B88D-8B6CBF6F3DB0}">
            <x14:iconSet iconSet="3Symbols2" custom="1">
              <x14:cfvo type="percent">
                <xm:f>0</xm:f>
              </x14:cfvo>
              <x14:cfvo type="num">
                <xm:f>2</xm:f>
              </x14:cfvo>
              <x14:cfvo type="num">
                <xm:f>2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G5</xm:sqref>
        </x14:conditionalFormatting>
        <x14:conditionalFormatting xmlns:xm="http://schemas.microsoft.com/office/excel/2006/main">
          <x14:cfRule type="iconSet" priority="7" id="{B9086E6B-2339-4DE8-A39B-E91447401589}">
            <x14:iconSet iconSet="3Symbols2" custom="1">
              <x14:cfvo type="percent">
                <xm:f>0</xm:f>
              </x14:cfvo>
              <x14:cfvo type="num">
                <xm:f>6</xm:f>
              </x14:cfvo>
              <x14:cfvo type="num">
                <xm:f>6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G6:G7</xm:sqref>
        </x14:conditionalFormatting>
        <x14:conditionalFormatting xmlns:xm="http://schemas.microsoft.com/office/excel/2006/main">
          <x14:cfRule type="iconSet" priority="6" id="{7340F222-F135-4A14-8C55-2358AD9D1B65}">
            <x14:iconSet iconSet="3Symbols2" custom="1">
              <x14:cfvo type="percent">
                <xm:f>0</xm:f>
              </x14:cfvo>
              <x14:cfvo type="num">
                <xm:f>6</xm:f>
              </x14:cfvo>
              <x14:cfvo type="num">
                <xm:f>6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G8:G9</xm:sqref>
        </x14:conditionalFormatting>
        <x14:conditionalFormatting xmlns:xm="http://schemas.microsoft.com/office/excel/2006/main">
          <x14:cfRule type="iconSet" priority="52" id="{88D238CB-B8AE-4F43-8BB3-5F1A7BC7457B}">
            <x14:iconSet iconSet="3Symbols2" custom="1">
              <x14:cfvo type="percent">
                <xm:f>0</xm:f>
              </x14:cfvo>
              <x14:cfvo type="num">
                <xm:f>6</xm:f>
              </x14:cfvo>
              <x14:cfvo type="num">
                <xm:f>6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G10:G11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a68743a-c494-4651-b1a8-492558e44e77" xsi:nil="true"/>
    <lcf76f155ced4ddcb4097134ff3c332f xmlns="55babaed-5478-4f77-8da4-f80f988df86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426F46D6C8524FA6F3D90FFBC97D71" ma:contentTypeVersion="19" ma:contentTypeDescription="Een nieuw document maken." ma:contentTypeScope="" ma:versionID="653ac870a2a571125c4cfad7bd5b98f0">
  <xsd:schema xmlns:xsd="http://www.w3.org/2001/XMLSchema" xmlns:xs="http://www.w3.org/2001/XMLSchema" xmlns:p="http://schemas.microsoft.com/office/2006/metadata/properties" xmlns:ns2="55babaed-5478-4f77-8da4-f80f988df863" xmlns:ns3="5a68743a-c494-4651-b1a8-492558e44e77" targetNamespace="http://schemas.microsoft.com/office/2006/metadata/properties" ma:root="true" ma:fieldsID="df63036dac340a38ad05104a66fd37a7" ns2:_="" ns3:_="">
    <xsd:import namespace="55babaed-5478-4f77-8da4-f80f988df863"/>
    <xsd:import namespace="5a68743a-c494-4651-b1a8-492558e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abaed-5478-4f77-8da4-f80f988df8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68743a-c494-4651-b1a8-492558e44e7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173c97b-810a-4d29-b72c-93355fc15c1d}" ma:internalName="TaxCatchAll" ma:showField="CatchAllData" ma:web="5a68743a-c494-4651-b1a8-492558e44e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5EE01D-0C69-4B32-AEE9-56EA22657FC3}">
  <ds:schemaRefs>
    <ds:schemaRef ds:uri="http://purl.org/dc/elements/1.1/"/>
    <ds:schemaRef ds:uri="5a68743a-c494-4651-b1a8-492558e44e77"/>
    <ds:schemaRef ds:uri="55babaed-5478-4f77-8da4-f80f988df863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www.w3.org/XML/1998/namespace"/>
    <ds:schemaRef ds:uri="http://purl.org/dc/terms/"/>
    <ds:schemaRef ds:uri="http://schemas.microsoft.com/office/infopath/2007/PartnerControls"/>
    <ds:schemaRef ds:uri="1ff309e1-91fb-41aa-b523-e8f9cf8cbc85"/>
    <ds:schemaRef ds:uri="42b9f8b0-77d2-4078-a189-ca46b8cca5d5"/>
  </ds:schemaRefs>
</ds:datastoreItem>
</file>

<file path=customXml/itemProps2.xml><?xml version="1.0" encoding="utf-8"?>
<ds:datastoreItem xmlns:ds="http://schemas.openxmlformats.org/officeDocument/2006/customXml" ds:itemID="{79284BDA-494A-485D-90D8-046E7F6281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C913C7-D498-4B25-87DB-0FFB00290B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babaed-5478-4f77-8da4-f80f988df863"/>
    <ds:schemaRef ds:uri="5a68743a-c494-4651-b1a8-492558e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Totaal</vt:lpstr>
      <vt:lpstr>Automaten</vt:lpstr>
      <vt:lpstr>Service en onderhoud</vt:lpstr>
      <vt:lpstr>Ingrediënten en toebehoren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Judie Agterof</dc:creator>
  <cp:keywords/>
  <dc:description/>
  <cp:lastModifiedBy>Ronald Vroom | Adjust</cp:lastModifiedBy>
  <cp:revision/>
  <dcterms:created xsi:type="dcterms:W3CDTF">2024-03-12T07:44:44Z</dcterms:created>
  <dcterms:modified xsi:type="dcterms:W3CDTF">2025-07-31T15:01:41Z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0x01010058426F46D6C8524FA6F3D90FFBC97D71</vt:lpwstr>
  </property>
  <property fmtid="{D5CDD505-2E9C-101B-9397-08002B2CF9AE}" pid="3" name="MediaServiceImageTags">
    <vt:lpwstr/>
  </property>
</Properties>
</file>