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koop\Initiële Inkoop\02. Aanbestedingstrajecten\2024\F-EU-24-06 Kantoorartikelen\2c. Aanbestedingssdocumenten (PVE)\Rectificatie\Bijlage C Prijzenblad GEREED\"/>
    </mc:Choice>
  </mc:AlternateContent>
  <xr:revisionPtr revIDLastSave="0" documentId="13_ncr:1_{5AE68D1A-15F6-4857-9089-251205371CC4}" xr6:coauthVersionLast="47" xr6:coauthVersionMax="47" xr10:uidLastSave="{00000000-0000-0000-0000-000000000000}"/>
  <bookViews>
    <workbookView xWindow="-110" yWindow="-110" windowWidth="19420" windowHeight="10420" tabRatio="800" xr2:uid="{00000000-000D-0000-FFFF-FFFF00000000}"/>
  </bookViews>
  <sheets>
    <sheet name="1. Voorblad" sheetId="20" r:id="rId1"/>
    <sheet name="2. Prijzenblad" sheetId="19" r:id="rId2"/>
    <sheet name="3. Formule P1" sheetId="12" r:id="rId3"/>
    <sheet name="4. Formule P2" sheetId="13" r:id="rId4"/>
  </sheets>
  <definedNames>
    <definedName name="MaxPnt" localSheetId="2">'3. Formule P1'!$B$9</definedName>
    <definedName name="MaxPnt" localSheetId="3">'4. Formule P2'!$B$9</definedName>
    <definedName name="MaxPnt">#REF!</definedName>
    <definedName name="PrIn" localSheetId="2">'3. Formule P1'!$B$12</definedName>
    <definedName name="PrIn" localSheetId="3">'4. Formule P2'!$B$12</definedName>
    <definedName name="PrIn">#REF!</definedName>
    <definedName name="PrKn" localSheetId="2">'3. Formule P1'!$B$6</definedName>
    <definedName name="PrKn" localSheetId="3">'4. Formule P2'!$B$6</definedName>
    <definedName name="PrKn">#REF!</definedName>
    <definedName name="PrMax" localSheetId="2">'3. Formule P1'!$B$8</definedName>
    <definedName name="PrMax" localSheetId="3">'4. Formule P2'!$B$8</definedName>
    <definedName name="PrMax">#REF!</definedName>
    <definedName name="PuKn" localSheetId="2">'3. Formule P1'!$B$7</definedName>
    <definedName name="PuKn" localSheetId="3">'4. Formule P2'!$B$7</definedName>
    <definedName name="PuK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0" i="19" l="1"/>
  <c r="I409" i="19"/>
  <c r="I408" i="19"/>
  <c r="I407" i="19"/>
  <c r="I406" i="19"/>
  <c r="I405" i="19"/>
  <c r="I404" i="19"/>
  <c r="I403" i="19"/>
  <c r="I402" i="19"/>
  <c r="I401" i="19"/>
  <c r="I400" i="19"/>
  <c r="I399" i="19"/>
  <c r="I398" i="19"/>
  <c r="I397" i="19"/>
  <c r="I396" i="19"/>
  <c r="I395" i="19"/>
  <c r="I394" i="19"/>
  <c r="I393" i="19"/>
  <c r="I392" i="19"/>
  <c r="I391" i="19"/>
  <c r="I390" i="19"/>
  <c r="I389" i="19"/>
  <c r="I388" i="19"/>
  <c r="I387" i="19"/>
  <c r="I386" i="19"/>
  <c r="I385" i="19"/>
  <c r="I384" i="19"/>
  <c r="I383" i="19"/>
  <c r="I382" i="19"/>
  <c r="I381" i="19"/>
  <c r="I380" i="19"/>
  <c r="I379" i="19"/>
  <c r="I378" i="19"/>
  <c r="I377" i="19"/>
  <c r="I376" i="19"/>
  <c r="I375" i="19"/>
  <c r="I374" i="19"/>
  <c r="I373" i="19"/>
  <c r="I372" i="19"/>
  <c r="I371" i="19"/>
  <c r="I370" i="19"/>
  <c r="I369" i="19"/>
  <c r="I368" i="19"/>
  <c r="I367" i="19"/>
  <c r="I366" i="19"/>
  <c r="I365" i="19"/>
  <c r="I364" i="19"/>
  <c r="I363" i="19"/>
  <c r="I362" i="19"/>
  <c r="I361" i="19"/>
  <c r="I360" i="19"/>
  <c r="I359" i="19"/>
  <c r="I358" i="19"/>
  <c r="I357" i="19"/>
  <c r="I356" i="19"/>
  <c r="I355" i="19"/>
  <c r="I354" i="19"/>
  <c r="I353" i="19"/>
  <c r="I352" i="19"/>
  <c r="I351" i="19"/>
  <c r="I350" i="19"/>
  <c r="I349" i="19"/>
  <c r="I348" i="19"/>
  <c r="I347" i="19"/>
  <c r="I346" i="19"/>
  <c r="I345" i="19"/>
  <c r="I344" i="19"/>
  <c r="I343" i="19"/>
  <c r="I342" i="19"/>
  <c r="I341" i="19"/>
  <c r="I340" i="19"/>
  <c r="I339" i="19"/>
  <c r="I338" i="19"/>
  <c r="I337" i="19"/>
  <c r="I336" i="19"/>
  <c r="I335" i="19"/>
  <c r="I334" i="19"/>
  <c r="I333" i="19"/>
  <c r="I332" i="19"/>
  <c r="I331" i="19"/>
  <c r="I330" i="19"/>
  <c r="I329" i="19"/>
  <c r="I328" i="19"/>
  <c r="I327" i="19"/>
  <c r="I326" i="19"/>
  <c r="I325" i="19"/>
  <c r="I324" i="19"/>
  <c r="I323" i="19"/>
  <c r="I322" i="19"/>
  <c r="I321" i="19"/>
  <c r="I320" i="19"/>
  <c r="I319" i="19"/>
  <c r="I318" i="19"/>
  <c r="I317" i="19"/>
  <c r="I316" i="19"/>
  <c r="I315" i="19"/>
  <c r="I314" i="19"/>
  <c r="I313" i="19"/>
  <c r="I312" i="19"/>
  <c r="I311" i="19"/>
  <c r="I310" i="19"/>
  <c r="I309" i="19"/>
  <c r="I308" i="19"/>
  <c r="I307" i="19"/>
  <c r="I306" i="19"/>
  <c r="I305" i="19"/>
  <c r="I304" i="19"/>
  <c r="I303" i="19"/>
  <c r="I302" i="19"/>
  <c r="I301" i="19"/>
  <c r="I300" i="19"/>
  <c r="I299" i="19"/>
  <c r="I298" i="19"/>
  <c r="I297" i="19"/>
  <c r="I296" i="19"/>
  <c r="I295" i="19"/>
  <c r="I294" i="19"/>
  <c r="I293" i="19"/>
  <c r="I292" i="19"/>
  <c r="I291" i="19"/>
  <c r="I290" i="19"/>
  <c r="I289" i="19"/>
  <c r="I288" i="19"/>
  <c r="I287" i="19"/>
  <c r="I286" i="19"/>
  <c r="I285" i="19"/>
  <c r="I284" i="19"/>
  <c r="I283" i="19"/>
  <c r="I282" i="19"/>
  <c r="I281" i="19"/>
  <c r="I280" i="19"/>
  <c r="I279" i="19"/>
  <c r="I278" i="19"/>
  <c r="I277" i="19"/>
  <c r="I276" i="19"/>
  <c r="I275" i="19"/>
  <c r="I274" i="19"/>
  <c r="I273" i="19"/>
  <c r="I272" i="19"/>
  <c r="I271" i="19"/>
  <c r="I270" i="19"/>
  <c r="I269" i="19"/>
  <c r="I268" i="19"/>
  <c r="I267" i="19"/>
  <c r="I266" i="19"/>
  <c r="I265" i="19"/>
  <c r="I264" i="19"/>
  <c r="I263" i="19"/>
  <c r="I262" i="19"/>
  <c r="I261" i="19"/>
  <c r="I260" i="19"/>
  <c r="I259" i="19"/>
  <c r="I258" i="19"/>
  <c r="I257" i="19"/>
  <c r="I256" i="19"/>
  <c r="I255" i="19"/>
  <c r="I254" i="19"/>
  <c r="I253" i="19"/>
  <c r="I252" i="19"/>
  <c r="I251" i="19"/>
  <c r="I250" i="19"/>
  <c r="I249" i="19"/>
  <c r="I248" i="19"/>
  <c r="I247" i="19"/>
  <c r="I246" i="19"/>
  <c r="I245" i="19"/>
  <c r="I244" i="19"/>
  <c r="I243" i="19"/>
  <c r="I242" i="19"/>
  <c r="I241" i="19"/>
  <c r="I240" i="19"/>
  <c r="I239" i="19"/>
  <c r="I238" i="19"/>
  <c r="I237" i="19"/>
  <c r="I236" i="19"/>
  <c r="I235" i="19"/>
  <c r="I234" i="19"/>
  <c r="I233" i="19"/>
  <c r="I232" i="19"/>
  <c r="I231" i="19"/>
  <c r="I230" i="19"/>
  <c r="I229" i="19"/>
  <c r="I228" i="19"/>
  <c r="I227" i="19"/>
  <c r="I226" i="19"/>
  <c r="I225" i="19"/>
  <c r="I224" i="19"/>
  <c r="I223" i="19"/>
  <c r="I222" i="19"/>
  <c r="I221" i="19"/>
  <c r="I220" i="19"/>
  <c r="I219" i="19"/>
  <c r="I218" i="19"/>
  <c r="I217" i="19"/>
  <c r="I216" i="19"/>
  <c r="I215" i="19"/>
  <c r="I214" i="19"/>
  <c r="I213" i="19"/>
  <c r="I212" i="19"/>
  <c r="I211" i="19"/>
  <c r="I210" i="19"/>
  <c r="I209" i="19"/>
  <c r="I208" i="19"/>
  <c r="I207" i="19"/>
  <c r="I206" i="19"/>
  <c r="I205" i="19"/>
  <c r="I204" i="19"/>
  <c r="I203" i="19"/>
  <c r="I202" i="19"/>
  <c r="I201" i="19"/>
  <c r="I200" i="19"/>
  <c r="I199" i="19"/>
  <c r="I198" i="19"/>
  <c r="I197" i="19"/>
  <c r="I196" i="19"/>
  <c r="I195" i="19"/>
  <c r="I194" i="19"/>
  <c r="I193" i="19"/>
  <c r="I192" i="19"/>
  <c r="I191" i="19"/>
  <c r="I190" i="19"/>
  <c r="I189" i="19"/>
  <c r="I188" i="19"/>
  <c r="I187" i="19"/>
  <c r="I186" i="19"/>
  <c r="I185" i="19"/>
  <c r="I184" i="19"/>
  <c r="I183" i="19"/>
  <c r="I182" i="19"/>
  <c r="I181" i="19"/>
  <c r="I180" i="19"/>
  <c r="I179" i="19"/>
  <c r="I178" i="19"/>
  <c r="I177" i="19"/>
  <c r="I176" i="19"/>
  <c r="I175" i="19"/>
  <c r="I174" i="19"/>
  <c r="I173" i="19"/>
  <c r="I172" i="19"/>
  <c r="I171" i="19"/>
  <c r="I170" i="19"/>
  <c r="I169" i="19"/>
  <c r="I168" i="19"/>
  <c r="I167" i="19"/>
  <c r="I166" i="19"/>
  <c r="I165" i="19"/>
  <c r="I164" i="19"/>
  <c r="I163" i="19"/>
  <c r="I162" i="19"/>
  <c r="I161" i="19"/>
  <c r="I160" i="19"/>
  <c r="I159" i="19"/>
  <c r="I158" i="19"/>
  <c r="I157" i="19"/>
  <c r="I156" i="19"/>
  <c r="I155" i="19"/>
  <c r="I154" i="19"/>
  <c r="I153" i="19"/>
  <c r="I152" i="19"/>
  <c r="I151" i="19"/>
  <c r="I150" i="19"/>
  <c r="I149" i="19"/>
  <c r="I148" i="19"/>
  <c r="I147" i="19"/>
  <c r="I146" i="19"/>
  <c r="I145" i="19"/>
  <c r="I144" i="19"/>
  <c r="I143" i="19"/>
  <c r="I142" i="19"/>
  <c r="I141" i="19"/>
  <c r="I140" i="19"/>
  <c r="I139" i="19"/>
  <c r="I138" i="19"/>
  <c r="I137" i="19"/>
  <c r="I136" i="19"/>
  <c r="I135" i="19"/>
  <c r="I134" i="19"/>
  <c r="I133" i="19"/>
  <c r="I132" i="19"/>
  <c r="I131" i="19"/>
  <c r="I130" i="19"/>
  <c r="I129" i="19"/>
  <c r="I128" i="19"/>
  <c r="I127" i="19"/>
  <c r="I126" i="19"/>
  <c r="I125" i="19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6" i="19"/>
  <c r="I5" i="19"/>
  <c r="I411" i="19" l="1"/>
  <c r="I413" i="19" s="1"/>
  <c r="B12" i="13" s="1"/>
  <c r="I105" i="19"/>
  <c r="C19" i="13"/>
  <c r="B19" i="13"/>
  <c r="C18" i="13"/>
  <c r="B18" i="13"/>
  <c r="M10" i="13"/>
  <c r="L10" i="13"/>
  <c r="N9" i="13"/>
  <c r="M9" i="13"/>
  <c r="J7" i="13"/>
  <c r="I7" i="13"/>
  <c r="K6" i="13"/>
  <c r="J6" i="13"/>
  <c r="C19" i="12"/>
  <c r="B19" i="12"/>
  <c r="C18" i="12"/>
  <c r="B18" i="12"/>
  <c r="M10" i="12"/>
  <c r="L10" i="12"/>
  <c r="N9" i="12"/>
  <c r="M9" i="12"/>
  <c r="J7" i="12"/>
  <c r="I7" i="12"/>
  <c r="K6" i="12"/>
  <c r="J6" i="12"/>
  <c r="I107" i="19" l="1"/>
  <c r="B12" i="12" s="1"/>
  <c r="A22" i="13"/>
  <c r="M7" i="13" s="1"/>
  <c r="M6" i="12" l="1"/>
  <c r="A22" i="12"/>
  <c r="M7" i="12" s="1"/>
  <c r="M6" i="13"/>
</calcChain>
</file>

<file path=xl/sharedStrings.xml><?xml version="1.0" encoding="utf-8"?>
<sst xmlns="http://schemas.openxmlformats.org/spreadsheetml/2006/main" count="1307" uniqueCount="899">
  <si>
    <t>Maximale prijs</t>
  </si>
  <si>
    <t>Inschrijvingsprijs</t>
  </si>
  <si>
    <t>x</t>
  </si>
  <si>
    <t>y</t>
  </si>
  <si>
    <t>euro</t>
  </si>
  <si>
    <t>punten</t>
  </si>
  <si>
    <t>Gegevens inschrijver</t>
  </si>
  <si>
    <t>Berekende gegevens grafiek</t>
  </si>
  <si>
    <t>Deel 1</t>
  </si>
  <si>
    <t>Deel 2</t>
  </si>
  <si>
    <t>A</t>
  </si>
  <si>
    <t>B</t>
  </si>
  <si>
    <t>Score</t>
  </si>
  <si>
    <r>
      <t>Grafiekformule: Punten =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x Inschrijvingsprijs + </t>
    </r>
    <r>
      <rPr>
        <b/>
        <i/>
        <sz val="11"/>
        <color rgb="FFFF0000"/>
        <rFont val="Calibri"/>
        <family val="2"/>
        <scheme val="minor"/>
      </rPr>
      <t>B</t>
    </r>
  </si>
  <si>
    <t>Maximum pnt</t>
  </si>
  <si>
    <t>PrKn</t>
  </si>
  <si>
    <t>PuKn</t>
  </si>
  <si>
    <t>PrMax</t>
  </si>
  <si>
    <t xml:space="preserve">Formule voor A en B is: </t>
  </si>
  <si>
    <t>(0-PuKn)/(PrMax-PrKn)</t>
  </si>
  <si>
    <t>PrMax*PuKn/(PrMax-PrKn)</t>
  </si>
  <si>
    <t>Uitgangspunten bij het invullen van het prijzenblad:</t>
  </si>
  <si>
    <t>* Inschrijver dient alleen de gele velden in te vullen en het prijzenblad te ondertekenen (indienen in zowel PDF als Excel).</t>
  </si>
  <si>
    <t>De Inschrijver verklaart dat:</t>
  </si>
  <si>
    <t>Deze aanbieding wordt gedaan overeenkomstig het gestelde in onderhavige aanbestedingsstukken met inachtneming van de de eventuele Nota van Inlichtingen.</t>
  </si>
  <si>
    <t>Ondertekening</t>
  </si>
  <si>
    <t>Functie:</t>
  </si>
  <si>
    <t>Datum:</t>
  </si>
  <si>
    <t>Handtekening:</t>
  </si>
  <si>
    <t>Naam Inschrijver:</t>
  </si>
  <si>
    <t>Naam tekenbevoegde:</t>
  </si>
  <si>
    <t>Gegevens</t>
  </si>
  <si>
    <t>Bijlage C Prijzenblad EA Kantoorartikelen LUMC</t>
  </si>
  <si>
    <t>P1: Netto inkoopprijs kernassortiment</t>
  </si>
  <si>
    <t>P2: Netto inkoopprijs overig assortiment</t>
  </si>
  <si>
    <t>Prijsformule P1: Netto inkoopprijs kernassortiment met opslagpercentage</t>
  </si>
  <si>
    <t>Prijsknikpunt</t>
  </si>
  <si>
    <t>Puntenknikpunt</t>
  </si>
  <si>
    <t>Prijsformule P2: Netto inkoopprijs overig assortiment met opslagpercentage</t>
  </si>
  <si>
    <t>Artikel</t>
  </si>
  <si>
    <t>Artikelomschrijving</t>
  </si>
  <si>
    <t>Aantallen:</t>
  </si>
  <si>
    <t>EAN:</t>
  </si>
  <si>
    <t>Aantallen</t>
  </si>
  <si>
    <t>SCHNEIDER INTREKBARE BALPEN BLAUW</t>
  </si>
  <si>
    <t>'4004675030832</t>
  </si>
  <si>
    <t>SCHNEIDER INTREKBARE BALPEN ZWART</t>
  </si>
  <si>
    <t>'4004675030818</t>
  </si>
  <si>
    <t xml:space="preserve">  BUDGET SNELHECHTMAP A4 PP BLAUW</t>
  </si>
  <si>
    <t>'3662168017367</t>
  </si>
  <si>
    <t xml:space="preserve">  BUDGET TEKSTMARKER GEEL</t>
  </si>
  <si>
    <t>'3662168005197</t>
  </si>
  <si>
    <t>EDDING 21 ECOLINE PERM MARKER ZWART</t>
  </si>
  <si>
    <t>'4004764917785</t>
  </si>
  <si>
    <t xml:space="preserve">  SCHRIJFBLOK A5 LIJN GENIET</t>
  </si>
  <si>
    <t>'3662168013413</t>
  </si>
  <si>
    <t>AURORA NOTITIEBOEK 80X135 5X5 50V</t>
  </si>
  <si>
    <t>'5411028020263</t>
  </si>
  <si>
    <t xml:space="preserve">  WHITEBOARDMARKER RONDE PUNT ZWART</t>
  </si>
  <si>
    <t>'3662168005289</t>
  </si>
  <si>
    <t>SCHNEIDER INTREKBARE BALPEN ROOD</t>
  </si>
  <si>
    <t>'4004675030825</t>
  </si>
  <si>
    <t>STAEDTLER 313 OHPEN S PERMAN ZWART</t>
  </si>
  <si>
    <t>'4007817308820</t>
  </si>
  <si>
    <t xml:space="preserve">  BUDGET SNELHECHTMAP A4 PP ROOD</t>
  </si>
  <si>
    <t>'3662168017374</t>
  </si>
  <si>
    <t>SCHNEIDER TOPWRITER 157 SCHRIJFSTIFT ZW</t>
  </si>
  <si>
    <t>'4004675033215</t>
  </si>
  <si>
    <t>BROTHER TZE-231 LINT 12MM ZWART/WIT</t>
  </si>
  <si>
    <t>'4977766685177</t>
  </si>
  <si>
    <t xml:space="preserve">  PLAKSTIFT 20G</t>
  </si>
  <si>
    <t>'3662168000529</t>
  </si>
  <si>
    <t>SCHNEIDER TOPWRITER 157 SCHRIJFSTIFT RO</t>
  </si>
  <si>
    <t>'4004675033246</t>
  </si>
  <si>
    <t xml:space="preserve">  SCHRIJFBLOK FSC A4+ LIJN GENIET</t>
  </si>
  <si>
    <t>'3662168019545</t>
  </si>
  <si>
    <t>BROTHER TZE-233 LINT 12MM BLAUW/WIT</t>
  </si>
  <si>
    <t>'4977766685276</t>
  </si>
  <si>
    <t>DJOIS ATLANTA REGISTER 165X210 LIJN 60V</t>
  </si>
  <si>
    <t>'8710968173013</t>
  </si>
  <si>
    <t>EDDING 25 ECOLINE PERM MARKER 1MM ZW</t>
  </si>
  <si>
    <t>'4004764957385</t>
  </si>
  <si>
    <t xml:space="preserve">  BUDGET SNELHECHTMAP A4 PP GROEN</t>
  </si>
  <si>
    <t>'3662168017381</t>
  </si>
  <si>
    <t>DS25   PREM L-MAPJE 15/100E PP TRAN</t>
  </si>
  <si>
    <t>'3662168016186</t>
  </si>
  <si>
    <t>PK12   SUPER NOTE 75X75 GEEL</t>
  </si>
  <si>
    <t>3662168049504</t>
  </si>
  <si>
    <t>PILOT FINELINER 0,4MM ZWART</t>
  </si>
  <si>
    <t>'4902505085949</t>
  </si>
  <si>
    <t xml:space="preserve">  BUDGET SPIRAALSCHRIFT A4 LIJN</t>
  </si>
  <si>
    <t>'3662168013819</t>
  </si>
  <si>
    <t xml:space="preserve">  CORRECTIEVLOEISTOF FLES 20ML</t>
  </si>
  <si>
    <t>'3662168012584</t>
  </si>
  <si>
    <t>DS1000   NIETJES 24/6</t>
  </si>
  <si>
    <t>'3662168002745</t>
  </si>
  <si>
    <t>SCOTCH MAGIC 810 ONZ PLAKB 19MMX33M</t>
  </si>
  <si>
    <t>'3134375002677</t>
  </si>
  <si>
    <t>SCHNEIDER TOPWRITER 157 SCHRFST BL</t>
  </si>
  <si>
    <t>'4004675033277</t>
  </si>
  <si>
    <t>AURORA KLADBLOK RECYC 115X197 EFFEN</t>
  </si>
  <si>
    <t>5414998114536</t>
  </si>
  <si>
    <t xml:space="preserve">  COLLEGEDIC A4+ 23PERF LIJN 80VEL</t>
  </si>
  <si>
    <t>'3662168029230</t>
  </si>
  <si>
    <t>SCHNEIDER INTREKBARE BALPEN GROEN</t>
  </si>
  <si>
    <t>'4004675030849</t>
  </si>
  <si>
    <t>PANORAMA 2RINGSBAND D-MECH 20MM WIT A5</t>
  </si>
  <si>
    <t>'3130630510215</t>
  </si>
  <si>
    <t xml:space="preserve">  ORDNER GEMARMERD 80MM DINA4 ZW</t>
  </si>
  <si>
    <t>'3662168018401</t>
  </si>
  <si>
    <t xml:space="preserve">  KUNSTSTOF POTLOODGOM</t>
  </si>
  <si>
    <t>'3662168013161</t>
  </si>
  <si>
    <t xml:space="preserve">  PREMIUM SCHAAR SOFTGRIP 17CM</t>
  </si>
  <si>
    <t>'3662168010757</t>
  </si>
  <si>
    <t xml:space="preserve">  ORDNER PP 80MM ROOD</t>
  </si>
  <si>
    <t>'3662168000710</t>
  </si>
  <si>
    <t>STAEDTLER 318 OHPEN F PERMAN ZWART</t>
  </si>
  <si>
    <t>'4007817304563</t>
  </si>
  <si>
    <t>WIZ INTREKBARE BALPEN ZWART</t>
  </si>
  <si>
    <t>'5021203212019</t>
  </si>
  <si>
    <t xml:space="preserve">  ORDNER PP 80MM ZWART</t>
  </si>
  <si>
    <t>'3662168000819</t>
  </si>
  <si>
    <t>DS100 ALCO PAPERCLIPS 50MM</t>
  </si>
  <si>
    <t>'8712127014939</t>
  </si>
  <si>
    <t>BREPOLS SATURNUS 231 LIMA ZWART 13.5X21</t>
  </si>
  <si>
    <t>'5412303001342</t>
  </si>
  <si>
    <t>PK8   DOORZICHTIGE TAPE 19MMX33M</t>
  </si>
  <si>
    <t>'3662168041898</t>
  </si>
  <si>
    <t xml:space="preserve">  BUDGET TEKSTMARKER ORANJE</t>
  </si>
  <si>
    <t>'3662168005258</t>
  </si>
  <si>
    <t xml:space="preserve">  FSC SPIRAALSCHRIFT A5+ LIJN</t>
  </si>
  <si>
    <t>'3662168015936</t>
  </si>
  <si>
    <t>PUNTENSLIJPER METAAL DUBBEL</t>
  </si>
  <si>
    <t>'3662168045124</t>
  </si>
  <si>
    <t xml:space="preserve">  COLLEGEDIC A5+ 17PERF LIJN 80VEL</t>
  </si>
  <si>
    <t>'3662168029278</t>
  </si>
  <si>
    <t>OLFA SNIJMES METAAL 9MM</t>
  </si>
  <si>
    <t>'20091511100185</t>
  </si>
  <si>
    <t>PK12  PREMIUM ZIGZAG NOTE75X75 GEEL</t>
  </si>
  <si>
    <t>3662168049566</t>
  </si>
  <si>
    <t>PENTEL S520 STIFT 2MM GROEN</t>
  </si>
  <si>
    <t>'3474370520043</t>
  </si>
  <si>
    <t xml:space="preserve">  WHITEBOARDMARKER RONDE PUNT ROOD</t>
  </si>
  <si>
    <t>'3662168005326</t>
  </si>
  <si>
    <t>AURORA SPIRAALSCHRIFT A5 GELIJND 60V</t>
  </si>
  <si>
    <t>'5411028020065</t>
  </si>
  <si>
    <t>EDDING 21 ECOLINE PERM MARKER BLAUW</t>
  </si>
  <si>
    <t>'4004764917846</t>
  </si>
  <si>
    <t xml:space="preserve">  FSC SPIRAALSCHRIFT A4+ LIJN</t>
  </si>
  <si>
    <t>'3662168015158</t>
  </si>
  <si>
    <t xml:space="preserve">  4-RINGSBAND PP 25MM BLAUW</t>
  </si>
  <si>
    <t>'3662168018470</t>
  </si>
  <si>
    <t>DS400 BROTHER DK11201 ADRES ETIKET 29X90</t>
  </si>
  <si>
    <t>'4977766628112</t>
  </si>
  <si>
    <t xml:space="preserve">  NAVULLING 25VELLEN 57X41CM</t>
  </si>
  <si>
    <t>'3662168015288</t>
  </si>
  <si>
    <t xml:space="preserve">  BUDGET TEKSTMARKER GROEN</t>
  </si>
  <si>
    <t>'3662168005234</t>
  </si>
  <si>
    <t>BROTHER TZE-221 LINT 9MM ZWART/WIT</t>
  </si>
  <si>
    <t>'4977766685085</t>
  </si>
  <si>
    <t xml:space="preserve">  WHITEBOARDMARKER RONDE PUNT BLAUW</t>
  </si>
  <si>
    <t>'3662168005302</t>
  </si>
  <si>
    <t xml:space="preserve">  RECYCLED INTREKBARE GELROLLER BL</t>
  </si>
  <si>
    <t>'3662168006934</t>
  </si>
  <si>
    <t xml:space="preserve">  WHITEBOARDMARKER RONDE PUNT GROEN</t>
  </si>
  <si>
    <t>'3662168005173</t>
  </si>
  <si>
    <t>STAEDTLER 313 OHPEN S PERMAN BLAUW</t>
  </si>
  <si>
    <t>'4007817308677</t>
  </si>
  <si>
    <t xml:space="preserve">  FSC SCHOOLSCHRIFT A5 LIJN 36V</t>
  </si>
  <si>
    <t>'3662168015950</t>
  </si>
  <si>
    <t xml:space="preserve">  TEKSTMARKER ROZE</t>
  </si>
  <si>
    <t>'3662168016094</t>
  </si>
  <si>
    <t>PK168 AVERY PSA15V ETIKET 15MM GROEN</t>
  </si>
  <si>
    <t>'5014702027642</t>
  </si>
  <si>
    <t>MAANDKALENDER HORIZ 43X34 1P/M</t>
  </si>
  <si>
    <t>-</t>
  </si>
  <si>
    <t>LEITZ 4191 SNELHECHTMAP PVC BLAUW</t>
  </si>
  <si>
    <t>'4002432308552</t>
  </si>
  <si>
    <t>EDDING 400 PERM MARKER 1MM ROOD</t>
  </si>
  <si>
    <t>'4004764315789</t>
  </si>
  <si>
    <t>DJOIS ATLANTA 5707-210 THINGS TO DO NL</t>
  </si>
  <si>
    <t>'8710968294817</t>
  </si>
  <si>
    <t>EDDING 3000 PERM MARKER 1,5-3MM ZWART</t>
  </si>
  <si>
    <t>'4004764007967</t>
  </si>
  <si>
    <t>DS 2 X 260 DYMO ADRES ETIKET GR 89X36</t>
  </si>
  <si>
    <t>'5411313990127</t>
  </si>
  <si>
    <t>PK12   MEMOBLOK 40X50GEEL</t>
  </si>
  <si>
    <t>'3662168000154</t>
  </si>
  <si>
    <t>DS12   POTLOOD GEDOOPTE TOP HB</t>
  </si>
  <si>
    <t>'3662168000444</t>
  </si>
  <si>
    <t xml:space="preserve">  ORDNER PP 80MM DONKERBLAUW</t>
  </si>
  <si>
    <t>'3662168001113</t>
  </si>
  <si>
    <t xml:space="preserve">  ORDNER PP 50MM ZWART</t>
  </si>
  <si>
    <t>'3662168004954</t>
  </si>
  <si>
    <t>LEITZ 4191 SNELHECHTMAP PVC ROOD</t>
  </si>
  <si>
    <t>'4002432308538</t>
  </si>
  <si>
    <t>STAEDTLER 318 OHPEN F PERMAN BLAUW</t>
  </si>
  <si>
    <t>'4007817304556</t>
  </si>
  <si>
    <t>DS10   MAGNETEN 22MM ASSORTI</t>
  </si>
  <si>
    <t>'3662168013192</t>
  </si>
  <si>
    <t>DURACELL ELECTRONICS 2430 BATTERIJ</t>
  </si>
  <si>
    <t>'5000394030398</t>
  </si>
  <si>
    <t xml:space="preserve">  BUDGET SNELHECHTMAP A4 PP ZWART</t>
  </si>
  <si>
    <t>'3662168017312</t>
  </si>
  <si>
    <t>BROTHER TZE-251 LINT 24MM ZWART/WIT</t>
  </si>
  <si>
    <t>'4977766685412</t>
  </si>
  <si>
    <t>STAEDTLER 318 OHPEN F PERMAN ROOD</t>
  </si>
  <si>
    <t>'4007817304327</t>
  </si>
  <si>
    <t xml:space="preserve">  TEKSTMARKER GEEL</t>
  </si>
  <si>
    <t>'3662168016056</t>
  </si>
  <si>
    <t>DYMO 45014 D1-LINT 12MM BLAUW/WIT</t>
  </si>
  <si>
    <t>'5411313450140</t>
  </si>
  <si>
    <t xml:space="preserve">  LINIAAL PLASTIC 20CM</t>
  </si>
  <si>
    <t>'3154141466106</t>
  </si>
  <si>
    <t>INDX TABBLAD EXTR BREED A-Z PP</t>
  </si>
  <si>
    <t>'4021627243805</t>
  </si>
  <si>
    <t>DYMO 45013 D1-LINT 12MM ZWART/WIT</t>
  </si>
  <si>
    <t>'5411313450133</t>
  </si>
  <si>
    <t>PK100   LAMINEERHOES A4 150M GL</t>
  </si>
  <si>
    <t>PK168 AVERY PSA15R ETIKET 15MM ROOD</t>
  </si>
  <si>
    <t>'5014702026362</t>
  </si>
  <si>
    <t>PRITT REFILL FLEX NAVULLING 4.2MMX12M</t>
  </si>
  <si>
    <t>'4015000438988</t>
  </si>
  <si>
    <t>DS6   TAPE PP GERUISLOOS BRUIN</t>
  </si>
  <si>
    <t>'3662168037235</t>
  </si>
  <si>
    <t>STABILO BOSS TEKSTMARKER BLAUW</t>
  </si>
  <si>
    <t>'4006381333634</t>
  </si>
  <si>
    <t>DS6   MAGNETEN ROND 27MM WIT</t>
  </si>
  <si>
    <t>'3662168009270</t>
  </si>
  <si>
    <t xml:space="preserve">  BUDGET TEKSTMARKER ROZE</t>
  </si>
  <si>
    <t>'3662168005210</t>
  </si>
  <si>
    <t>OXFORD OFFICE MY RECUP N/BOEK A5 GELIJND</t>
  </si>
  <si>
    <t>'3020120178257</t>
  </si>
  <si>
    <t xml:space="preserve">  TABBLAD A-Z PP 11GAATS</t>
  </si>
  <si>
    <t>'3662168015011</t>
  </si>
  <si>
    <t>EDDING 400 PERM MARKER 1MM GROEN</t>
  </si>
  <si>
    <t>'4004764315802</t>
  </si>
  <si>
    <t>RAPID CLASSIC K45 NIETMACHINE ZWART</t>
  </si>
  <si>
    <t>'7313468882006</t>
  </si>
  <si>
    <t>BX100 DURABLE SCREENCLEAN CLEANING WIPES</t>
  </si>
  <si>
    <t>'4005546570990</t>
  </si>
  <si>
    <t xml:space="preserve">  SCHRIJFBLOK A4 LIJN GENIET</t>
  </si>
  <si>
    <t>'3662168013352</t>
  </si>
  <si>
    <t>EAN</t>
  </si>
  <si>
    <t>DS12 DUBBELE CLIPKLEM 19MMX7MM</t>
  </si>
  <si>
    <t>'3662168045025</t>
  </si>
  <si>
    <t>BREPOLS SATURNUS 216 LIMA ZWART 13.5X21</t>
  </si>
  <si>
    <t>'5412303014656</t>
  </si>
  <si>
    <t>BIC CRISTAL BALPEN DOP MEDIUM ZWART</t>
  </si>
  <si>
    <t>'70330129665</t>
  </si>
  <si>
    <t xml:space="preserve">  ORDNER PP 50MM GEEL</t>
  </si>
  <si>
    <t>'3662168004763</t>
  </si>
  <si>
    <t>JALEMA SECOLOR KLEMMAP A4 KART ROOD</t>
  </si>
  <si>
    <t>'8713739001249</t>
  </si>
  <si>
    <t>JALEMA SECOLOR KLEMMAP A4 KART GRIJS</t>
  </si>
  <si>
    <t>'8713739001225</t>
  </si>
  <si>
    <t>DJOIS ATLANTA REGISTER 105X165 60V</t>
  </si>
  <si>
    <t>'8710968195619</t>
  </si>
  <si>
    <t>COLOMPAC CP10.08 ZAKENVELOP 340X500X50</t>
  </si>
  <si>
    <t>'4033657100805</t>
  </si>
  <si>
    <t>EXACOMPTA 4RINGSBAND D-RING 20MM WIT</t>
  </si>
  <si>
    <t>'3130630519416</t>
  </si>
  <si>
    <t>PK490 AVERY PSA08V ETIKET 8MM GROEN</t>
  </si>
  <si>
    <t>'5014702026294</t>
  </si>
  <si>
    <t xml:space="preserve">  ORDNER PP 80MM GEEL</t>
  </si>
  <si>
    <t>'3662168000772</t>
  </si>
  <si>
    <t>PK100   LAMINEERHOES A4 250M GL</t>
  </si>
  <si>
    <t>'3662168034203</t>
  </si>
  <si>
    <t>DJOIS ATLANTA TELEFOON / BEZOEK NL 100V</t>
  </si>
  <si>
    <t>'8710968032914</t>
  </si>
  <si>
    <t>STAEDTLER 313 OHPEN S PERMAN GROEN</t>
  </si>
  <si>
    <t>'4007817308738</t>
  </si>
  <si>
    <t>FOLDERSYS ZIPTAS PVC FREE A6 ORANJE</t>
  </si>
  <si>
    <t>'4250037429770</t>
  </si>
  <si>
    <t>BROTHER TZE-241 LINT 18MM ZWART/WIT</t>
  </si>
  <si>
    <t>'4977766685306</t>
  </si>
  <si>
    <t>RM500 NAVIGATOR UNIVERSAL PAPIER A4 80G</t>
  </si>
  <si>
    <t>'5602024006119</t>
  </si>
  <si>
    <t xml:space="preserve">  SCHRIJFBLOK FSC A5+ LIJN GENIET</t>
  </si>
  <si>
    <t>'3662168019552</t>
  </si>
  <si>
    <t>INDX NEUTR TABBLAD A4 12 TABS KART 23GTS</t>
  </si>
  <si>
    <t>'4021627233899</t>
  </si>
  <si>
    <t>DS500G   ELASTIEK 90X1.5MM</t>
  </si>
  <si>
    <t>'3662168020183</t>
  </si>
  <si>
    <t>JALEMA SNELHECHTMAP PVC BLAUW</t>
  </si>
  <si>
    <t>'8713739000112</t>
  </si>
  <si>
    <t xml:space="preserve">  ORDNER PP 50MM DONKERBLAUW</t>
  </si>
  <si>
    <t>'3662168001137</t>
  </si>
  <si>
    <t xml:space="preserve">  ORDNER GEMARMERD 50MM DINA4 ZW</t>
  </si>
  <si>
    <t>'3662168018425</t>
  </si>
  <si>
    <t>PANORAMA 2RINGSBAND D-MECH 25MM WIT</t>
  </si>
  <si>
    <t>'3130639518267</t>
  </si>
  <si>
    <t>ETUI8 BIC VELLEDA MARKER RONDE PUNT ASS</t>
  </si>
  <si>
    <t>'3086120017484</t>
  </si>
  <si>
    <t>B1 S330 PLAKB HOUDER 19MMX33M</t>
  </si>
  <si>
    <t>'5414516001959</t>
  </si>
  <si>
    <t>DURABLE 8052 NAAMBORDJE PVC 210X61</t>
  </si>
  <si>
    <t>'4005546810522</t>
  </si>
  <si>
    <t>PK6   NOTES 75X75 FELLE KLEUREN</t>
  </si>
  <si>
    <t>'3662168001397</t>
  </si>
  <si>
    <t>KLEMBORD A4 ZWART</t>
  </si>
  <si>
    <t>'4007735551315</t>
  </si>
  <si>
    <t>BROTHER TZE-641 LINT 18MM ZWART/GEEL</t>
  </si>
  <si>
    <t>'4977766686716</t>
  </si>
  <si>
    <t xml:space="preserve">  BUDGET SNELHECHTMAP A4 PP WIT</t>
  </si>
  <si>
    <t>'3662168017329</t>
  </si>
  <si>
    <t>DS2400   ETIKET 70X37</t>
  </si>
  <si>
    <t>'3662168000031</t>
  </si>
  <si>
    <t xml:space="preserve">  PLAKSTIFT 40G</t>
  </si>
  <si>
    <t>'3662168000550</t>
  </si>
  <si>
    <t>DYMO 45018 D1-LINT 12MM ZWART/GEEL</t>
  </si>
  <si>
    <t>'5411313450188</t>
  </si>
  <si>
    <t>DJOIS ATLANTA REGISTER 165X210 LIJN 100V</t>
  </si>
  <si>
    <t>'8710968178414</t>
  </si>
  <si>
    <t>INDX TABBLAD INVOEG ETIK 5TABS PP KLEUR</t>
  </si>
  <si>
    <t>'4021627243768</t>
  </si>
  <si>
    <t>DS200 AVERY L4785 ZELFKL NAAMBADGE</t>
  </si>
  <si>
    <t>'5014702000010</t>
  </si>
  <si>
    <t>LEITZ 4191 SNELHECHTMAP PVC ZWART</t>
  </si>
  <si>
    <t>'4002432308620</t>
  </si>
  <si>
    <t xml:space="preserve">  BUDGET SCHAAR PLASTIC GRIP 13CM</t>
  </si>
  <si>
    <t>'3662168002394</t>
  </si>
  <si>
    <t>BI-OFFICE WHITEBOARD CLEANER SPRAY 250ML</t>
  </si>
  <si>
    <t>'5603750620037</t>
  </si>
  <si>
    <t xml:space="preserve">  STEVIGE ARCHIEFDOOS RUG 15CM</t>
  </si>
  <si>
    <t>'3662168019453</t>
  </si>
  <si>
    <t>DS2100 AVERY L7656 ETIK LASER 46X11,1</t>
  </si>
  <si>
    <t>'3266550263150</t>
  </si>
  <si>
    <t>LEITZ 4191 SNELHECHTMAP PVC WIT</t>
  </si>
  <si>
    <t>'4002432308491</t>
  </si>
  <si>
    <t>PANORAMA 4RINGSBAND D-MECH 25MM WIT</t>
  </si>
  <si>
    <t>5701216497022</t>
  </si>
  <si>
    <t>WEEKKALENDER 17.5X25.5</t>
  </si>
  <si>
    <t>'5412303135641</t>
  </si>
  <si>
    <t>10L ALLSTORE OPBERGDOOS</t>
  </si>
  <si>
    <t>'5016447013270</t>
  </si>
  <si>
    <t>PRITT REFILL FLEX CORR ROLLER 4.2MMX12M</t>
  </si>
  <si>
    <t>'5410091323981</t>
  </si>
  <si>
    <t xml:space="preserve">  NEUTR TABBLAD 10 TABS KARTON</t>
  </si>
  <si>
    <t>'3662168017886</t>
  </si>
  <si>
    <t>BREPOLS OMEGA 030 LIMA 21X29 ZWART</t>
  </si>
  <si>
    <t>'5412303004930</t>
  </si>
  <si>
    <t>EDDING 300 PERM MARKER 1,5-3MM ZWART</t>
  </si>
  <si>
    <t>'4004764390564</t>
  </si>
  <si>
    <t>STAEDTLER 317 OHPEN M PERMAN ZWART</t>
  </si>
  <si>
    <t>'4007817310748</t>
  </si>
  <si>
    <t xml:space="preserve">  MARKEERSTROKEN 4 KLEUREN</t>
  </si>
  <si>
    <t>'3662168001687</t>
  </si>
  <si>
    <t>INDX NEUTR TABBLAD A4 10 TABS PP 23GTS</t>
  </si>
  <si>
    <t>'4021627233868</t>
  </si>
  <si>
    <t xml:space="preserve">  NUMERIEK TABBLAD 1-12 PP 11GAATS</t>
  </si>
  <si>
    <t>'3662168014991</t>
  </si>
  <si>
    <t>LEITZ 4191 SNELHECHTMAP PVC GEEL</t>
  </si>
  <si>
    <t>'4002432308507</t>
  </si>
  <si>
    <t>LEITZ 4191 SNELHECHTMAP PVC GROEN</t>
  </si>
  <si>
    <t>'4002432308583</t>
  </si>
  <si>
    <t>DS20   MAGNETEN 10MM ASSORTI</t>
  </si>
  <si>
    <t>'3662168013185</t>
  </si>
  <si>
    <t>DS100   SHOWTAS 11GTS 8 PP KRISTAL</t>
  </si>
  <si>
    <t>'3662168001960</t>
  </si>
  <si>
    <t>LEGAMASTER 159100 MAGIC CHART WIT</t>
  </si>
  <si>
    <t>'8713797066310</t>
  </si>
  <si>
    <t>LEITZ 4191 SNELHECHTMAP PVC ORANJE</t>
  </si>
  <si>
    <t>'4002432308569</t>
  </si>
  <si>
    <t>RM250 CLAIREFONTAINE 2618 A4 160G</t>
  </si>
  <si>
    <t>'3329680261806</t>
  </si>
  <si>
    <t>DURABLE SCREENCLEAN CLEANINGSPRAY SCREEN</t>
  </si>
  <si>
    <t>4005546503356</t>
  </si>
  <si>
    <t>PK490 AVERY PSA08J ETIKET 8MM GEEL</t>
  </si>
  <si>
    <t>'5014702026317</t>
  </si>
  <si>
    <t>BIC CRISTAL BALPEN DOP MEDIUM BLAUW</t>
  </si>
  <si>
    <t>'70330129627</t>
  </si>
  <si>
    <t>TESA TAPE PP 50MMX66M TRSP</t>
  </si>
  <si>
    <t>'4042448123916</t>
  </si>
  <si>
    <t>BORDENWISSER MUISVORM MAGNETISCH ZW/ZILV</t>
  </si>
  <si>
    <t>'4711678082385</t>
  </si>
  <si>
    <t xml:space="preserve">  ONTNIETER ZWART</t>
  </si>
  <si>
    <t>'3662168011822</t>
  </si>
  <si>
    <t>EXACOMPTA FOREVER BRIEVENBAK ZWART</t>
  </si>
  <si>
    <t>'9002493019072</t>
  </si>
  <si>
    <t>PK6   DOORZICHTIGE TAPE 25MMX66M</t>
  </si>
  <si>
    <t>'3662168041911</t>
  </si>
  <si>
    <t>PK10 LEITZ 1640 ZELFKL ETIK ORDN 61MM WI</t>
  </si>
  <si>
    <t>'4002432302246</t>
  </si>
  <si>
    <t>DS25 CILINDERPIN 7MM ASSORTI</t>
  </si>
  <si>
    <t>'3364220147400</t>
  </si>
  <si>
    <t>INDX NUMERIEK TABBLAD 1-12 PP 23GAATS</t>
  </si>
  <si>
    <t>'4021627233929</t>
  </si>
  <si>
    <t>KANGARO RINGBANDVULLING 17 PERF RULED</t>
  </si>
  <si>
    <t>'8712127048576</t>
  </si>
  <si>
    <t>T-SHAPE SIGN HOLDER A5 PORTRAIT</t>
  </si>
  <si>
    <t>5055425955119</t>
  </si>
  <si>
    <t>EDDING 400 PERM MARKER 1MM ZWART</t>
  </si>
  <si>
    <t>'4004764315772</t>
  </si>
  <si>
    <t>PILOT SUPERGRIP INTREKB. BALPEN BLAUW</t>
  </si>
  <si>
    <t>'4902505154904</t>
  </si>
  <si>
    <t>PILOT SUPERGRIP INTREKB. BALPEN ZWART</t>
  </si>
  <si>
    <t>'4902505154881</t>
  </si>
  <si>
    <t xml:space="preserve">  NEUTR TABBLAD 6 TABS KARTON</t>
  </si>
  <si>
    <t>'3662168015479</t>
  </si>
  <si>
    <t xml:space="preserve">  PREM GELROLLER INTREKB 0,7MM ZW</t>
  </si>
  <si>
    <t>'3662168015639</t>
  </si>
  <si>
    <t xml:space="preserve">  PREM GELROLLER INTREKB 0,7MM RD</t>
  </si>
  <si>
    <t>'3662168015677</t>
  </si>
  <si>
    <t>INDX NUMERIEK TABBLAD 1-31 PP 23GAATS</t>
  </si>
  <si>
    <t>'4021627233936</t>
  </si>
  <si>
    <t xml:space="preserve">  RECYCLED INTREKB BALPEN BLAUW</t>
  </si>
  <si>
    <t>'3662168006835</t>
  </si>
  <si>
    <t>LEITZ 5227 BRIEVENBAK BLAUW</t>
  </si>
  <si>
    <t>'4002432311057</t>
  </si>
  <si>
    <t>DS12   POTLOOD MET GOMUITEINDE HB</t>
  </si>
  <si>
    <t>'3662168000451</t>
  </si>
  <si>
    <t>MYMEDIA USB STICK 2.0 16GB</t>
  </si>
  <si>
    <t>23942692614</t>
  </si>
  <si>
    <t>ETUI4   WHITEBOARDM RONDE PUNT ASS</t>
  </si>
  <si>
    <t>'3662168005159</t>
  </si>
  <si>
    <t>PK16 POST-IT S/S VALUE PCK 76X76 GEEL</t>
  </si>
  <si>
    <t>'51141381008</t>
  </si>
  <si>
    <t>EXACOMPTA 2RINGSBAND D-RING 30MM WIT</t>
  </si>
  <si>
    <t>'3130637519228</t>
  </si>
  <si>
    <t>PK5   BUDGET FLIPCHART BLOK 60G</t>
  </si>
  <si>
    <t>'3662168041805</t>
  </si>
  <si>
    <t>CORRECTBOOK UITWISBARE FINELINER ZWART</t>
  </si>
  <si>
    <t>'642049578999</t>
  </si>
  <si>
    <t>DS2000 RAPID NIETJES 24/8</t>
  </si>
  <si>
    <t>'7313468592004</t>
  </si>
  <si>
    <t>RL300 DYMO 11356 BADGE ETIKET 41X89 WIT</t>
  </si>
  <si>
    <t>'5411313113564</t>
  </si>
  <si>
    <t>OXFORD OFFICE URBAN MIX A5 LIJN 90V</t>
  </si>
  <si>
    <t>'3020120024035</t>
  </si>
  <si>
    <t>TESA KREPP PLAKBAND 19MMX50M</t>
  </si>
  <si>
    <t>'4042448804839</t>
  </si>
  <si>
    <t>36L ALLSTORE OPBERGDOOS</t>
  </si>
  <si>
    <t>'5016447016035</t>
  </si>
  <si>
    <t>PILOT BG V-BOARD MASTER S ULTRA FIJN ZW</t>
  </si>
  <si>
    <t>'4902505487361</t>
  </si>
  <si>
    <t>BREPOLS SATURNUS 101 SANTEX ZW 13.5X33</t>
  </si>
  <si>
    <t>'5412303149709</t>
  </si>
  <si>
    <t>BREPOLS SATURNUS 111 LIMA ZWART 13.5X33</t>
  </si>
  <si>
    <t>'5412303101158</t>
  </si>
  <si>
    <t>DS1000   PAPERCLIPS 25MM</t>
  </si>
  <si>
    <t>'3662168007139</t>
  </si>
  <si>
    <t>LEITZ 1050 ORDNER GEMARMERD 50MM ZWART</t>
  </si>
  <si>
    <t>'4002432359462</t>
  </si>
  <si>
    <t>STAEDTLER MARS KUNSTSTOF POTLOODGOM</t>
  </si>
  <si>
    <t>'4007817504598</t>
  </si>
  <si>
    <t xml:space="preserve">  ORDNER PP 50MM GRIJS</t>
  </si>
  <si>
    <t>'3662168005081</t>
  </si>
  <si>
    <t>PENTEL S520 STIFT 2.0MM BLAUW</t>
  </si>
  <si>
    <t>'3474370520029</t>
  </si>
  <si>
    <t>PENTEL S520 STIFT 2.0MM ROOD</t>
  </si>
  <si>
    <t>'3474370520036</t>
  </si>
  <si>
    <t>POST-IT 683-4 INDEX SMAL 4 KLEURE</t>
  </si>
  <si>
    <t>'21200508769</t>
  </si>
  <si>
    <t>EXACOMPTA 4RINGSBAND D-MECH 40MM WIT</t>
  </si>
  <si>
    <t>'3130639518434</t>
  </si>
  <si>
    <t>DS100 MAIL LITE ENV 180X260 WIT</t>
  </si>
  <si>
    <t>'5051146000046</t>
  </si>
  <si>
    <t>DURABLE 8152 BADGEHOUDER ROLMECH.</t>
  </si>
  <si>
    <t>'4005546889313</t>
  </si>
  <si>
    <t xml:space="preserve">  BUDGET NEUTR TABBLAD 10 TABS KART</t>
  </si>
  <si>
    <t>'3662168018005</t>
  </si>
  <si>
    <t>INDX TABBLAD A-Z PP 23GAATS</t>
  </si>
  <si>
    <t>'4021627233943</t>
  </si>
  <si>
    <t xml:space="preserve">  SPIRAALSCHRIFT A4+ LIJN 80VEL</t>
  </si>
  <si>
    <t>'3662168013796</t>
  </si>
  <si>
    <t xml:space="preserve">  NOMAD ZAKREKENMACHINE</t>
  </si>
  <si>
    <t>'3662168006255</t>
  </si>
  <si>
    <t>PK2 ENERG MINIATURE LI CR2430 KNOOPCEL</t>
  </si>
  <si>
    <t>'7638900379914</t>
  </si>
  <si>
    <t>PILOT BG V-BOARD MASTER S ULTRA FIJN BL</t>
  </si>
  <si>
    <t>'4902505487385</t>
  </si>
  <si>
    <t>PILOT BG V-BOARD MASTER S ULTRA FIJN RD</t>
  </si>
  <si>
    <t>'4902505487378</t>
  </si>
  <si>
    <t>DS100 MAIL LITE ENV 220X260 WIT</t>
  </si>
  <si>
    <t>'5051146000053</t>
  </si>
  <si>
    <t xml:space="preserve">  BUDGET NEUTR TABBLAD 5 TABS KART</t>
  </si>
  <si>
    <t>'3662168017992</t>
  </si>
  <si>
    <t>DURACLIP 2209 KLEMMAP PVC 60 VEL ZWART</t>
  </si>
  <si>
    <t>'4005546210452</t>
  </si>
  <si>
    <t>PILOT FINELINER 0,4MM BLAUW</t>
  </si>
  <si>
    <t>'4902505085963</t>
  </si>
  <si>
    <t>PK20 SLEUTELHANGER KUNSTSTOF ASSORTI</t>
  </si>
  <si>
    <t>'3662168041768</t>
  </si>
  <si>
    <t>LEGAMASTER TAPE W/BOARD 2,5MMX16M ZW</t>
  </si>
  <si>
    <t>'8713797029858</t>
  </si>
  <si>
    <t>FELLOWES MICROBAN MUISMAT ZWART</t>
  </si>
  <si>
    <t>43859544028</t>
  </si>
  <si>
    <t>MULTO SCHRIFT A5+ KOPSPIRAAL GELIJND</t>
  </si>
  <si>
    <t>'8710986922013</t>
  </si>
  <si>
    <t xml:space="preserve">  ORDNER PP 80MM WIT</t>
  </si>
  <si>
    <t>'3662168000796</t>
  </si>
  <si>
    <t xml:space="preserve">  ORDNER PP 80MM GRIJS</t>
  </si>
  <si>
    <t>'3662168000918</t>
  </si>
  <si>
    <t xml:space="preserve">  ZWARE PLAKBANDHOUDER 25MMX66M</t>
  </si>
  <si>
    <t>'3662168009195</t>
  </si>
  <si>
    <t>DS5 NAVULLING BORDENWISSER MUISVORM</t>
  </si>
  <si>
    <t>'4711678082378</t>
  </si>
  <si>
    <t>CORRECTBOOK A5 GELIJND ZWART</t>
  </si>
  <si>
    <t>PK6POSTIT 654-6SSPLAY SS NOTE 76X76 PLAY</t>
  </si>
  <si>
    <t>'4054596924437</t>
  </si>
  <si>
    <t xml:space="preserve">  ORDNER PP 80MM TURKOOIS</t>
  </si>
  <si>
    <t>'3662168000895</t>
  </si>
  <si>
    <t>BIC VELLEDA 1741 MARKER RONDE PUNT GROEN</t>
  </si>
  <si>
    <t>'3086123002050</t>
  </si>
  <si>
    <t>BROTHER TZE-261 LINT 36MM ZWART/WIT</t>
  </si>
  <si>
    <t>'4977766685528</t>
  </si>
  <si>
    <t>DS500G   ELASTIEK 2X80MM</t>
  </si>
  <si>
    <t>'3662168001908</t>
  </si>
  <si>
    <t>DYMO LETRATAG LINT PLAST 12MM ZW/WIT</t>
  </si>
  <si>
    <t>'5411313912013</t>
  </si>
  <si>
    <t>BREPOLS SATURNUS 131 LIMA ZWART 13.5X33</t>
  </si>
  <si>
    <t>'5412303101240</t>
  </si>
  <si>
    <t>DS50 BADGE SPELD EN KLEM 89X55</t>
  </si>
  <si>
    <t>'3662168008891</t>
  </si>
  <si>
    <t>EDDING 400 PERM MARKER 1MM BLAUW</t>
  </si>
  <si>
    <t>'4004764315796</t>
  </si>
  <si>
    <t>DS5000 BOSTITCH NIETJES B8RC</t>
  </si>
  <si>
    <t>'5902013935902</t>
  </si>
  <si>
    <t>EDDING 250 WHITEBOARDMARKER RND PT ZWART</t>
  </si>
  <si>
    <t>'4004764012916</t>
  </si>
  <si>
    <t>POST-IT NEON MARKEERSTROKEN 5 KLEUREN</t>
  </si>
  <si>
    <t>'3134375317160</t>
  </si>
  <si>
    <t xml:space="preserve">  SCHRIJFBLOK A5 LIJN KOPLIJM</t>
  </si>
  <si>
    <t>'3662168013727</t>
  </si>
  <si>
    <t>PK5 LEITZ SHOWTASSEN PP GLAS A4 180µ</t>
  </si>
  <si>
    <t>'4002432398652</t>
  </si>
  <si>
    <t>TEKSTO 51652E 4-RING BINDER 30MM BLUE</t>
  </si>
  <si>
    <t>3130630516521</t>
  </si>
  <si>
    <t>DS1625 AVERY L7651 ETIK LASER 38,1X21,2</t>
  </si>
  <si>
    <t>'3266550263013</t>
  </si>
  <si>
    <t xml:space="preserve">  ORDNER PP 80MM ORANJE</t>
  </si>
  <si>
    <t>'3662168000734</t>
  </si>
  <si>
    <t>STABILO BOSS TEKSTMARKER GEEL</t>
  </si>
  <si>
    <t>'4006381333627</t>
  </si>
  <si>
    <t>BROTHER TZE-631 LINT 12MM ZWART/GEEL</t>
  </si>
  <si>
    <t>'4977766686686</t>
  </si>
  <si>
    <t>LEGA 120100 BORDENWISSER WIT</t>
  </si>
  <si>
    <t>'8713797012652</t>
  </si>
  <si>
    <t>ALBA WANDKLOK DIAMETER 38CM GRIJS</t>
  </si>
  <si>
    <t>'3129710013883</t>
  </si>
  <si>
    <t>TIPP-EX EASY CORRECT CORRROL 4,2MMX12M</t>
  </si>
  <si>
    <t>'3086126631967</t>
  </si>
  <si>
    <t>PK12   STICKY NOTE 75X75 YLLW</t>
  </si>
  <si>
    <t>3662168052313</t>
  </si>
  <si>
    <t>LEITZ 5227 BRIEVENBAK GRIJS</t>
  </si>
  <si>
    <t>'4002432311088</t>
  </si>
  <si>
    <t>DS6500 AVERY L7651 ETIK LASER 38,1X21,2</t>
  </si>
  <si>
    <t>'3266550263259</t>
  </si>
  <si>
    <t>DS25 DURABLE 8123 CONVEX BADGE MAGNEET</t>
  </si>
  <si>
    <t>'4005546889290</t>
  </si>
  <si>
    <t>PK10 DURABLE HOES NAVUL VR CENTIUM GROOT</t>
  </si>
  <si>
    <t>'4005546250236</t>
  </si>
  <si>
    <t>DISPLAY L-VORM A4</t>
  </si>
  <si>
    <t>9002493109247</t>
  </si>
  <si>
    <t>PK2x1500 RAPID NIETJES 5020E</t>
  </si>
  <si>
    <t>'7313462719001</t>
  </si>
  <si>
    <t>DS100   L-MAPJE 11/100E PP KRIST</t>
  </si>
  <si>
    <t>8595033202955</t>
  </si>
  <si>
    <t>KREACOVER SHOWALBUM 10HOES WIT</t>
  </si>
  <si>
    <t>'3130630581093</t>
  </si>
  <si>
    <t>TRODAT PRINTY 4913 STEMPEL</t>
  </si>
  <si>
    <t>9008056440864</t>
  </si>
  <si>
    <t>DJOIS ATLANTA LITTLE THINGS TO DO</t>
  </si>
  <si>
    <t>'8710968977666</t>
  </si>
  <si>
    <t>KANGARO RINGBAND A4 23 RING BLAUW</t>
  </si>
  <si>
    <t>'8712127122559</t>
  </si>
  <si>
    <t>1.7L ALLSTORE SMALL OPBERGDOOS</t>
  </si>
  <si>
    <t>'5016447020711</t>
  </si>
  <si>
    <t>AURORA REGISTER 210X330 LIJN 96VEL</t>
  </si>
  <si>
    <t>'5411028040407</t>
  </si>
  <si>
    <t>PK100 LEGA TISSUES VOOR BORDENWISSER</t>
  </si>
  <si>
    <t>'8713797000628</t>
  </si>
  <si>
    <t>BROTHER TZE-621 LINT 9MM ZWART/GEEL</t>
  </si>
  <si>
    <t>'4977766686655</t>
  </si>
  <si>
    <t>DS12   POTLOOD NIET GEDOOPTE TOP HB</t>
  </si>
  <si>
    <t>'3662168000390</t>
  </si>
  <si>
    <t xml:space="preserve">  ORDNER PP 80MM GROEN</t>
  </si>
  <si>
    <t>'3662168000758</t>
  </si>
  <si>
    <t>RM500   STANDARD PAPIER A4 80G</t>
  </si>
  <si>
    <t>SHARPIE PERMANENTE MARKER FIJN ZWART</t>
  </si>
  <si>
    <t>'3501170818305</t>
  </si>
  <si>
    <t xml:space="preserve">  TEKSTMARKER GROEN</t>
  </si>
  <si>
    <t>'3662168016070</t>
  </si>
  <si>
    <t xml:space="preserve">  TEKSTMARKER ORANJE</t>
  </si>
  <si>
    <t>'3662168014939</t>
  </si>
  <si>
    <t>GEL POLSSTEUN VOOR MUIS ZWART</t>
  </si>
  <si>
    <t>3662168045339</t>
  </si>
  <si>
    <t>PK20 DURABLE 8135 BADGE Z/KLEM 60X90</t>
  </si>
  <si>
    <t>'4005546800264</t>
  </si>
  <si>
    <t>PENTEL ENERGEL INTREKB GELROLLER BLAUW</t>
  </si>
  <si>
    <t>'4902506070975</t>
  </si>
  <si>
    <t>PENTEL ENERGEL INTREKB GELROLLER ZWART</t>
  </si>
  <si>
    <t>'4902506070951</t>
  </si>
  <si>
    <t>PATTEX POWERGEL SECONDELIJM TUBE 3G</t>
  </si>
  <si>
    <t>'5410091669058</t>
  </si>
  <si>
    <t>PATTEX CONTACTLIJM TUBE 125G</t>
  </si>
  <si>
    <t>'5410091262563</t>
  </si>
  <si>
    <t>PRITT KNUTSELLIJM 100 G</t>
  </si>
  <si>
    <t>'5410091717278</t>
  </si>
  <si>
    <t>PK12 STAEDTLER NORIS KLEURPOTLODEN</t>
  </si>
  <si>
    <t>'4007817185124</t>
  </si>
  <si>
    <t>HP CF237A LASER CARTRIDGE 11K ZWART</t>
  </si>
  <si>
    <t>889899204207</t>
  </si>
  <si>
    <t>MEDIARANGE LAS POINTER DRAADLOOS</t>
  </si>
  <si>
    <t>4260459619642</t>
  </si>
  <si>
    <t>TEKSTO 51657E 4-RING BINDER 30MM PURPLE</t>
  </si>
  <si>
    <t>3130630516576</t>
  </si>
  <si>
    <t xml:space="preserve">  ONDERLEGGER 59X42CM</t>
  </si>
  <si>
    <t>'3662168015080</t>
  </si>
  <si>
    <t>DS1200 AVERY 3424 ILC ETIKET 105X48</t>
  </si>
  <si>
    <t>'4004182034248</t>
  </si>
  <si>
    <t>PK10   ETIK ORDNER 80MM</t>
  </si>
  <si>
    <t>'3662168000673</t>
  </si>
  <si>
    <t xml:space="preserve">  ORDNER PP 80MM BLAUW</t>
  </si>
  <si>
    <t>'3662168000697</t>
  </si>
  <si>
    <t xml:space="preserve">  TEKSTMARKER BLAUW</t>
  </si>
  <si>
    <t>'3662168016117</t>
  </si>
  <si>
    <t>EXACOMPTA 2-RINGSBAND PP 20MM BLAUW</t>
  </si>
  <si>
    <t>'3130630541929</t>
  </si>
  <si>
    <t>KLEMBORD PP A4 PP ZWART</t>
  </si>
  <si>
    <t>3662168045599</t>
  </si>
  <si>
    <t>ZELFKLEVENDE MAGNEETBAND 12,5MM X 1M</t>
  </si>
  <si>
    <t>'8712127002653</t>
  </si>
  <si>
    <t>PK24 POST-IT 654-SS-VP24COL S/S 76X76 AS</t>
  </si>
  <si>
    <t>'51141984063</t>
  </si>
  <si>
    <t>24L ALLSTORE OPBERGDOOS</t>
  </si>
  <si>
    <t>5016447020681</t>
  </si>
  <si>
    <t>PK2 TESA DECO HAAK TRANSPARANT 1KG</t>
  </si>
  <si>
    <t>'4042448340276</t>
  </si>
  <si>
    <t>POST-IT 660YEL MEMOBLOK 102X152 LIJN GE</t>
  </si>
  <si>
    <t>'3134375014243</t>
  </si>
  <si>
    <t xml:space="preserve">  SCHRIJFBLOK A6 5X5 GENIET</t>
  </si>
  <si>
    <t>'3662168013291</t>
  </si>
  <si>
    <t>KLEMBORD ACRYL 23X31,5CM TRANSP BLAUW</t>
  </si>
  <si>
    <t>3662168044905</t>
  </si>
  <si>
    <t>PILOT G-2 INTREKBARE GELROLLER 0,7MM RD</t>
  </si>
  <si>
    <t>'4902505163173</t>
  </si>
  <si>
    <t>PK4 STAEDTLER 313 OHPEN S PERMAN ASS</t>
  </si>
  <si>
    <t>'4007817308431</t>
  </si>
  <si>
    <t>BIC M10 BALPEN MEDIUM PUNT ROOD</t>
  </si>
  <si>
    <t>'3086121901232</t>
  </si>
  <si>
    <t>EDDING 300 PERM MARKER 1,5-3MM BLAUW</t>
  </si>
  <si>
    <t>'4004764390588</t>
  </si>
  <si>
    <t xml:space="preserve">  ORDNER PP 80MM ROZE</t>
  </si>
  <si>
    <t>'3662168000871</t>
  </si>
  <si>
    <t>EDDING 300 PERM MARKER 1,5-3MM ROOD</t>
  </si>
  <si>
    <t>'4004764390571</t>
  </si>
  <si>
    <t xml:space="preserve">  ORDNER PP 50MM GROEN</t>
  </si>
  <si>
    <t>'3662168000994</t>
  </si>
  <si>
    <t>PANORAMA 4RINGSBAND D-MECH 30MM WIT</t>
  </si>
  <si>
    <t>5701216497039</t>
  </si>
  <si>
    <t>DS100 PUNAISES 7MM ASSORTI</t>
  </si>
  <si>
    <t>'3364220147516</t>
  </si>
  <si>
    <t>PUNTENSLIJPER METAAL ENKEL</t>
  </si>
  <si>
    <t>'6925720556153</t>
  </si>
  <si>
    <t>PK25 BUDGET U-HOES 13/100E PP A4 TRSP</t>
  </si>
  <si>
    <t>'3662168016162</t>
  </si>
  <si>
    <t>LEITZ 1080 ORDNER GEMARMERD 80MM ZWART</t>
  </si>
  <si>
    <t>'4002432359349</t>
  </si>
  <si>
    <t>EDDING 300 PERM MARKER 1,5-3MM GROEN</t>
  </si>
  <si>
    <t>'4004764390595</t>
  </si>
  <si>
    <t xml:space="preserve">  MYLAR NEUTR TABBLAD 6 TABS KART</t>
  </si>
  <si>
    <t>'3662168015332</t>
  </si>
  <si>
    <t xml:space="preserve">  SCHRIJFBLOK A4+ LIJN GENIET</t>
  </si>
  <si>
    <t>'3662168016803</t>
  </si>
  <si>
    <t>MAPED PLASTIEKLAT 50CM</t>
  </si>
  <si>
    <t>'3154141461156</t>
  </si>
  <si>
    <t xml:space="preserve">  NIETMACHINE FULL STRIP ZWART</t>
  </si>
  <si>
    <t>'3662168010962</t>
  </si>
  <si>
    <t>LEGAMASTER 159000 MAGIC CHART GERUIT</t>
  </si>
  <si>
    <t>'8713797066303</t>
  </si>
  <si>
    <t xml:space="preserve">  COLLEGEDIC A4+ 23PERF 5X5 80VEL</t>
  </si>
  <si>
    <t>'3662168029254</t>
  </si>
  <si>
    <t>TIDYPAC 100929 VERZENDKOKER 500X80MM</t>
  </si>
  <si>
    <t>'4033657000938</t>
  </si>
  <si>
    <t xml:space="preserve">  SPIRAALSCHRIFT A5+ 5X5 80V</t>
  </si>
  <si>
    <t>'3662168013772</t>
  </si>
  <si>
    <t>PK100 EXACOMPTA SCHEIDSTR 240X105MM BLA</t>
  </si>
  <si>
    <t>'3130630134152</t>
  </si>
  <si>
    <t>ALBA MESH PENNENPOTJE ZWART</t>
  </si>
  <si>
    <t>'3129710008902</t>
  </si>
  <si>
    <t>BIC ECOLUTIONS BALPEN MET DOP ZWART</t>
  </si>
  <si>
    <t>'3086123256644</t>
  </si>
  <si>
    <t>BIC ECOLUTIONS BALPEN MET DOP BLAUW</t>
  </si>
  <si>
    <t>'3086123256651</t>
  </si>
  <si>
    <t>OOSTINDISCHE INKT 9ML ZWART</t>
  </si>
  <si>
    <t>'4012700201409</t>
  </si>
  <si>
    <t>CREALL VERFDOOS WATERVERF 12 NAPJES</t>
  </si>
  <si>
    <t>'8714181285003</t>
  </si>
  <si>
    <t>TESA 74662 TEXTIELTAPE 48MMX50M ZILV</t>
  </si>
  <si>
    <t>'4042448392954</t>
  </si>
  <si>
    <t>PK12 STABILO POWER 280 VILTSTIFT ASSORTI</t>
  </si>
  <si>
    <t>'3168070280122</t>
  </si>
  <si>
    <t>EXACOMPTA TABBLADEN A4+ A-Z ASSRT</t>
  </si>
  <si>
    <t>'3130630000907</t>
  </si>
  <si>
    <t>PK325 JALEMA ALZICHT RUITERSTROKEN</t>
  </si>
  <si>
    <t>'8710968192717</t>
  </si>
  <si>
    <t>BI-OFFICE KADER RONDE HOEKEN A4</t>
  </si>
  <si>
    <t>'5603750525318</t>
  </si>
  <si>
    <t>PRITT COMPACT ROLLER FLEX 6MMX10M</t>
  </si>
  <si>
    <t>'5410091323899</t>
  </si>
  <si>
    <t>BIC GELOCITY QUICK DRY GELROLLER 0,7 BL</t>
  </si>
  <si>
    <t>'3086123457560</t>
  </si>
  <si>
    <t>DURABLE 498923 DURAFRAME MAGNET NOTE A4</t>
  </si>
  <si>
    <t>'4005546989686</t>
  </si>
  <si>
    <t>STAEDTLER 341 W/BOARDMARKER B/TIP ZW</t>
  </si>
  <si>
    <t>'4007817341599</t>
  </si>
  <si>
    <t>PK3 VERBATIM STORENGO USB 2.0 16GB R/Z/G</t>
  </si>
  <si>
    <t>23942493266</t>
  </si>
  <si>
    <t>ATOMA NOTEBOOK A5 GELIJND 72VEL</t>
  </si>
  <si>
    <t>5412831414065</t>
  </si>
  <si>
    <t>FOLDERSYS ZIPTAS PVC FREE A5 GEEL</t>
  </si>
  <si>
    <t>'4250037429091</t>
  </si>
  <si>
    <t>PRITT PLAKSTIFT 22G</t>
  </si>
  <si>
    <t>'40151601</t>
  </si>
  <si>
    <t>MAGN. GELAKT WHITEBOARD 90X120CM</t>
  </si>
  <si>
    <t>'5603750115786</t>
  </si>
  <si>
    <t>DYMO 45017 D1-LINT 12MM ZWART/ROOD</t>
  </si>
  <si>
    <t>'5411313450171</t>
  </si>
  <si>
    <t>DS100 SHOWTAS A5 7GTS 8 PP KORREL</t>
  </si>
  <si>
    <t>'3662168016261</t>
  </si>
  <si>
    <t xml:space="preserve">  TABBLAD JAN-DEC NL KARTON WIT</t>
  </si>
  <si>
    <t>'3662168017954</t>
  </si>
  <si>
    <t>3M SCOTCH C60 PLAKB HOUDER+1ROL 19MMX33M</t>
  </si>
  <si>
    <t>'4046719105472</t>
  </si>
  <si>
    <t xml:space="preserve">  202 BRIEVENBAK BLAUW</t>
  </si>
  <si>
    <t>'3662168006002</t>
  </si>
  <si>
    <t>HP CE390X LASER CARTRIDGE HC 24K ZWART</t>
  </si>
  <si>
    <t>'884962517765</t>
  </si>
  <si>
    <t>EASY TIME WANDKLOK ZWART</t>
  </si>
  <si>
    <t>'3129710013944</t>
  </si>
  <si>
    <t>CEP MAGN PENNENHOUDER WHITEBOARDS WI</t>
  </si>
  <si>
    <t>'3462159001630</t>
  </si>
  <si>
    <t>PK540 TEXTIEL LABEL A4 20 63,5X29,6 WIT</t>
  </si>
  <si>
    <t>4008705045117</t>
  </si>
  <si>
    <t>PK4 STAEDTLER 318 OHPEN F PERMAN ASS</t>
  </si>
  <si>
    <t>'4007817310809</t>
  </si>
  <si>
    <t>DS50 MAIL LITE ENV 240X330 WIT</t>
  </si>
  <si>
    <t>'5051146000077</t>
  </si>
  <si>
    <t xml:space="preserve">  BUDGET SNELHECHTMAP A4 PP GEEL</t>
  </si>
  <si>
    <t>'3662168017299</t>
  </si>
  <si>
    <t>LEITZ 1015 ORDNER PP 52MM GRIJS</t>
  </si>
  <si>
    <t>'4002432359639</t>
  </si>
  <si>
    <t>DYMO LETRATAG LINT PAPIER 12MM ZW/WIT</t>
  </si>
  <si>
    <t>'5411313912006</t>
  </si>
  <si>
    <t>LEGA 122000 TZ15 STIFTENHOUDER WIT</t>
  </si>
  <si>
    <t>'8713797028387</t>
  </si>
  <si>
    <t>RM125 CLAIREFONTAINE DCP PAPIER A4 250G</t>
  </si>
  <si>
    <t>'3329680185706</t>
  </si>
  <si>
    <t>DISPLAY T-VORM A4</t>
  </si>
  <si>
    <t>5055425955089</t>
  </si>
  <si>
    <t>INDX NUMERIEK TABBLAD 1-100 PP 23GAATS</t>
  </si>
  <si>
    <t>'4021627243751</t>
  </si>
  <si>
    <t>DS12 SHARPIE PERM MARKER FIJN ASS</t>
  </si>
  <si>
    <t>'3026980654047</t>
  </si>
  <si>
    <t>STRATA OPBERGDOOS PLASTIC 12 LITER</t>
  </si>
  <si>
    <t>'5021711039535</t>
  </si>
  <si>
    <t>TESA ECO&amp;STRONG TAPE PP 50X66 PRINT GR</t>
  </si>
  <si>
    <t>'4042448164995</t>
  </si>
  <si>
    <t>PK12 POST-IT 654-12SSCY S/S 76X76 GEEL</t>
  </si>
  <si>
    <t>'51141968797</t>
  </si>
  <si>
    <t>EXACOMPTA TABBLADEN A4+ 1-12 TABS ASSRT</t>
  </si>
  <si>
    <t>'3130630025122</t>
  </si>
  <si>
    <t>PK6 POST-IT 655-6SS-CARN 127X76 CARNIVAL</t>
  </si>
  <si>
    <t>'51141401270</t>
  </si>
  <si>
    <t>PK100 FELLOWES LAMINEERHOEZEN 2X80MI A5</t>
  </si>
  <si>
    <t>77511530609</t>
  </si>
  <si>
    <t>EASY TIME WANDKLOK GRIJS</t>
  </si>
  <si>
    <t>'3129710013937</t>
  </si>
  <si>
    <t>POSTIT ZNOTES DISP PRO+1 ZNOTES GEEL</t>
  </si>
  <si>
    <t>'4891203054381</t>
  </si>
  <si>
    <t>PK3 POST-IT SS LIN 101X152 BOOST</t>
  </si>
  <si>
    <t>'51141998862</t>
  </si>
  <si>
    <t>RM250 CLAIREFONTAINE 2216C A4 210G</t>
  </si>
  <si>
    <t>PK50 ESSELTE SHOWTAS A4 100MI TRANSP</t>
  </si>
  <si>
    <t>4049793067674</t>
  </si>
  <si>
    <t>DS200 DURABLE 1455 INSTEEKKAART 90X54</t>
  </si>
  <si>
    <t>'4005546140551</t>
  </si>
  <si>
    <t>LEITZ 4191 SNELHECHTMAP PVC GRIJS</t>
  </si>
  <si>
    <t>'4002432308613</t>
  </si>
  <si>
    <t>TIPP-EX POCKET MOUSE COR ROLLER 4,2MMX9M</t>
  </si>
  <si>
    <t>'70330510883</t>
  </si>
  <si>
    <t>TIPP-EX RAPID CORRECTIEVLOEIST FLES 20ML</t>
  </si>
  <si>
    <t>'3086126100326</t>
  </si>
  <si>
    <t>RM250 CLAIREFONTAINE DCP PAPIER A4 120G</t>
  </si>
  <si>
    <t>'3329680184402</t>
  </si>
  <si>
    <t>BROTHER TZE451 LINT 24MM ZWART/ROOD</t>
  </si>
  <si>
    <t>'4977766686358</t>
  </si>
  <si>
    <t>BROTHER TZE-651 LINT 24MM ZWART/GEEL</t>
  </si>
  <si>
    <t>'4977766686747</t>
  </si>
  <si>
    <t>BUREAU-ONDERLEGBLOK OP RUGKARTON</t>
  </si>
  <si>
    <t>'5412303100670</t>
  </si>
  <si>
    <t xml:space="preserve">  PLAKB HOUDER HAND 19MMX33M</t>
  </si>
  <si>
    <t>'3662168001915</t>
  </si>
  <si>
    <t>DS25   PREM L-MAPJE 15/100E PP BL</t>
  </si>
  <si>
    <t>'3662168016193</t>
  </si>
  <si>
    <t>DS2000 AVERY L4732 ETIK 35,6X16,9 WIT</t>
  </si>
  <si>
    <t>'3266550132470</t>
  </si>
  <si>
    <t xml:space="preserve">  NEUTR TABBLAD 5 TABS KARTON</t>
  </si>
  <si>
    <t>'3662168017879</t>
  </si>
  <si>
    <t>DS1625 AVERY L7551 ETIK LAS 38,1X21,2 TR</t>
  </si>
  <si>
    <t>'3266550261187</t>
  </si>
  <si>
    <t>LEGAMASTER TAPE W/BOARD 2,5MMX16M BL</t>
  </si>
  <si>
    <t>'8713797029902</t>
  </si>
  <si>
    <t>DS500G   ELASTIEK 125X8MM</t>
  </si>
  <si>
    <t>'3662168020190</t>
  </si>
  <si>
    <t>DS200 HERMA 10018 MOVABLE ETIK 99,1X67,7</t>
  </si>
  <si>
    <t>'4008705100182</t>
  </si>
  <si>
    <t>EDDING 28 ECO WHITEBOARDMARKER RND PT ZW</t>
  </si>
  <si>
    <t>'4004764918140</t>
  </si>
  <si>
    <t>HP CE390A LASER CARTRIDGE 10K ZWART</t>
  </si>
  <si>
    <t>'884962517758</t>
  </si>
  <si>
    <t>TRODAT PRINTY 4915 STEMPEL</t>
  </si>
  <si>
    <t>123456789111</t>
  </si>
  <si>
    <t>DS8 MAPED RECHTHOEKIGE MAGNETEN 27MM ASS</t>
  </si>
  <si>
    <t>'3154140512002</t>
  </si>
  <si>
    <t>PK12 STABILO COLOR KLEURPOTLODEN ASS</t>
  </si>
  <si>
    <t>'4006381488020</t>
  </si>
  <si>
    <t>CEP STIFTENHOUDER VR WHITEB MAGN ANIJSGR</t>
  </si>
  <si>
    <t>'3462159001609</t>
  </si>
  <si>
    <t>PK10 EXACOMPTA SHOWTAS HARMONICA FLAP A4</t>
  </si>
  <si>
    <t>'3130630055037</t>
  </si>
  <si>
    <t>PK168 AVERY PSA15J ETIKET 15MM GEEL</t>
  </si>
  <si>
    <t>'5014702026379</t>
  </si>
  <si>
    <t>PK20 ENERGIZER ALKALINE MAX PLUS AA</t>
  </si>
  <si>
    <t>'7638900423372</t>
  </si>
  <si>
    <t>ALBA MESH BUREAUORGANISER ZWART</t>
  </si>
  <si>
    <t>'3129710015283</t>
  </si>
  <si>
    <t>MAPED ADVANCED GREEN SCHAAR 21 CM</t>
  </si>
  <si>
    <t>'3154144991100</t>
  </si>
  <si>
    <t>PK2   FLIPPAD 80GR EFFEN/GERUIT 50V</t>
  </si>
  <si>
    <t>'3662168041812</t>
  </si>
  <si>
    <t>PK6 STAEDTLER 341 W/BOARDMARKER B/TIP</t>
  </si>
  <si>
    <t>'4007817044681</t>
  </si>
  <si>
    <t>CORRECTBOOK UITWISBARE FINELINER BLAUW</t>
  </si>
  <si>
    <t>'748079427624</t>
  </si>
  <si>
    <t>ALBA EENVOUDIGE DEURSTOP ZWART</t>
  </si>
  <si>
    <t>'3129710012589</t>
  </si>
  <si>
    <t>Inkoopprijs excl.btw</t>
  </si>
  <si>
    <t>Artikelomschrijving nieuw</t>
  </si>
  <si>
    <t>EAN nieuw</t>
  </si>
  <si>
    <t>Kolom F x Kolom G</t>
  </si>
  <si>
    <t>Kosten kern assortiment excl. btw</t>
  </si>
  <si>
    <t>Totale kosten excl. btw</t>
  </si>
  <si>
    <t>Opslagpercentage op de netto inkoopprijs van ieder artikel</t>
  </si>
  <si>
    <t>Kosten overig assortiment excl. btw</t>
  </si>
  <si>
    <t>Verkoop-HE</t>
  </si>
  <si>
    <t>EH</t>
  </si>
  <si>
    <t>DS (1000 stuks)</t>
  </si>
  <si>
    <t>DS (100 stuks)</t>
  </si>
  <si>
    <t>DS (10 stuks)</t>
  </si>
  <si>
    <t>DS (6 stuks)</t>
  </si>
  <si>
    <t>PK (100 stuks)</t>
  </si>
  <si>
    <t>PK (168 stuks)</t>
  </si>
  <si>
    <t>3662168034210</t>
  </si>
  <si>
    <t>DS (12 stuks)</t>
  </si>
  <si>
    <t>PK (6 stuks)</t>
  </si>
  <si>
    <t>DS (2400 stuks)</t>
  </si>
  <si>
    <t>DS (200 stuks)</t>
  </si>
  <si>
    <t>DS (2100 stuks)</t>
  </si>
  <si>
    <t>DS (20 stuks)</t>
  </si>
  <si>
    <t>PK (490 stuks)</t>
  </si>
  <si>
    <t>PK (10 stuks)</t>
  </si>
  <si>
    <t>DS (25 stuks)</t>
  </si>
  <si>
    <t>PK (16 stuks)</t>
  </si>
  <si>
    <t>PK (5 stuks)</t>
  </si>
  <si>
    <t>DS (2000 stuks)</t>
  </si>
  <si>
    <t>PK (2 stuks)</t>
  </si>
  <si>
    <t>PK (12 stuks)</t>
  </si>
  <si>
    <t>PK (20 stuks)</t>
  </si>
  <si>
    <t>DS (5 stuks)</t>
  </si>
  <si>
    <t>DS (50 stuks)</t>
  </si>
  <si>
    <t>DS (5000 stuks)</t>
  </si>
  <si>
    <t>DS (1625 stuks)</t>
  </si>
  <si>
    <t>DS (6500 stuks)</t>
  </si>
  <si>
    <t>3662168013956</t>
  </si>
  <si>
    <t>DS (1200 stuks)</t>
  </si>
  <si>
    <t>PK (24 stuks)</t>
  </si>
  <si>
    <t>PK (4 stuks)</t>
  </si>
  <si>
    <t>PK (25 stuks)</t>
  </si>
  <si>
    <t>PK (325 stuks)</t>
  </si>
  <si>
    <t>PK (3 stuks)</t>
  </si>
  <si>
    <t>PK (540 stuks)</t>
  </si>
  <si>
    <t>PK (50 stuks)</t>
  </si>
  <si>
    <t>DS (500 gram)</t>
  </si>
  <si>
    <t>DS (8 stuks)</t>
  </si>
  <si>
    <t>3329680221602</t>
  </si>
  <si>
    <t>RM (500 vellen)</t>
  </si>
  <si>
    <t>RM (250 vellen)</t>
  </si>
  <si>
    <t>RM (125 vellen)</t>
  </si>
  <si>
    <t>DS (400 stuks)</t>
  </si>
  <si>
    <t>DS (2 stuks)</t>
  </si>
  <si>
    <t xml:space="preserve">* Inschrijver dient deze bijlage te completeren door het voorblad (tabblad 1) en het prijzenblad (tabblad 2) in te vullen. </t>
  </si>
  <si>
    <t>* Voor de beoordeling zullen de punten uit cel ABCD22/25 (tabblad 3) en uit cel ABCD22/25 (tabblad 4) worden gebruikt.</t>
  </si>
  <si>
    <r>
      <t>* Het opslagpercentage dient te liggen op of boven de ondergrens van 10% en op of onder de bovengrens van</t>
    </r>
    <r>
      <rPr>
        <strike/>
        <sz val="10"/>
        <rFont val="Calibri"/>
        <family val="2"/>
        <scheme val="minor"/>
      </rPr>
      <t xml:space="preserve"> 20% </t>
    </r>
    <r>
      <rPr>
        <sz val="10"/>
        <rFont val="Calibri"/>
        <family val="2"/>
        <scheme val="minor"/>
      </rPr>
      <t>25%.
* Let op: Indien het percentage in cel I106 (tabblad 2) en in cel I412 (tabblad 2) wordt overschreden, wordt de Inschrijving terzijde gelegd.</t>
    </r>
  </si>
  <si>
    <r>
      <t xml:space="preserve">Dit percentage ligt onder de bovengrens van </t>
    </r>
    <r>
      <rPr>
        <i/>
        <strike/>
        <sz val="11"/>
        <color theme="1"/>
        <rFont val="Calibri"/>
        <family val="2"/>
      </rPr>
      <t>20%</t>
    </r>
    <r>
      <rPr>
        <i/>
        <sz val="11"/>
        <color theme="1"/>
        <rFont val="Calibri"/>
        <family val="2"/>
      </rPr>
      <t xml:space="preserve"> 25%</t>
    </r>
  </si>
  <si>
    <t>Plafondbedrag € 68.750,=</t>
  </si>
  <si>
    <t>Plafondbedrag € 36.250,=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</si>
</sst>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_-&quot;€&quot;\ * #,##0.00\-;_-&quot;€&quot;\ * &quot;-&quot;??_-;_-@_-"/>
    <numFmt numFmtId="164" formatCode="0.00000"/>
    <numFmt numFmtId="165" formatCode="0.000"/>
    <numFmt numFmtId="166" formatCode="_-[$€-413]\ * #,##0_-;_-[$€-413]\ * #,##0\-;_-[$€-413]\ * &quot;-&quot;??_-;_-@_-"/>
    <numFmt numFmtId="167" formatCode="&quot;€&quot;\ #,##0.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trike/>
      <sz val="10"/>
      <name val="Calibri"/>
      <family val="2"/>
      <scheme val="minor"/>
    </font>
    <font>
      <i/>
      <strike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ill="1" applyProtection="1"/>
    <xf numFmtId="0" fontId="0" fillId="0" borderId="0" xfId="0" applyProtection="1"/>
    <xf numFmtId="0" fontId="1" fillId="0" borderId="0" xfId="0" applyFont="1" applyFill="1" applyProtection="1"/>
    <xf numFmtId="0" fontId="0" fillId="0" borderId="0" xfId="0" applyAlignment="1" applyProtection="1">
      <alignment horizontal="right"/>
    </xf>
    <xf numFmtId="1" fontId="0" fillId="0" borderId="0" xfId="0" applyNumberFormat="1" applyProtection="1"/>
    <xf numFmtId="0" fontId="3" fillId="0" borderId="0" xfId="0" applyFont="1" applyAlignment="1" applyProtection="1">
      <alignment horizontal="center"/>
    </xf>
    <xf numFmtId="164" fontId="1" fillId="3" borderId="0" xfId="0" applyNumberFormat="1" applyFont="1" applyFill="1" applyProtection="1"/>
    <xf numFmtId="0" fontId="0" fillId="0" borderId="0" xfId="0" applyAlignment="1" applyProtection="1">
      <alignment vertical="top" wrapText="1"/>
    </xf>
    <xf numFmtId="0" fontId="8" fillId="7" borderId="1" xfId="2" applyNumberFormat="1" applyFont="1" applyFill="1" applyBorder="1" applyAlignment="1" applyProtection="1">
      <alignment horizontal="left" vertical="top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167" fontId="17" fillId="4" borderId="1" xfId="2" applyNumberFormat="1" applyFont="1" applyFill="1" applyBorder="1" applyAlignment="1" applyProtection="1">
      <alignment horizontal="left" vertical="top"/>
      <protection locked="0"/>
    </xf>
    <xf numFmtId="167" fontId="17" fillId="4" borderId="18" xfId="2" applyNumberFormat="1" applyFont="1" applyFill="1" applyBorder="1" applyAlignment="1" applyProtection="1">
      <alignment horizontal="left" vertical="top"/>
      <protection locked="0"/>
    </xf>
    <xf numFmtId="44" fontId="0" fillId="6" borderId="0" xfId="0" applyNumberFormat="1" applyFill="1" applyProtection="1">
      <protection locked="0"/>
    </xf>
    <xf numFmtId="0" fontId="17" fillId="4" borderId="1" xfId="1" applyNumberFormat="1" applyFont="1" applyFill="1" applyBorder="1" applyAlignment="1" applyProtection="1">
      <alignment horizontal="left" vertical="top"/>
      <protection locked="0"/>
    </xf>
    <xf numFmtId="0" fontId="17" fillId="4" borderId="1" xfId="2" applyNumberFormat="1" applyFont="1" applyFill="1" applyBorder="1" applyAlignment="1" applyProtection="1">
      <alignment horizontal="left" vertical="top"/>
      <protection locked="0"/>
    </xf>
    <xf numFmtId="0" fontId="17" fillId="4" borderId="18" xfId="1" applyNumberFormat="1" applyFont="1" applyFill="1" applyBorder="1" applyAlignment="1" applyProtection="1">
      <alignment horizontal="left" vertical="top"/>
      <protection locked="0"/>
    </xf>
    <xf numFmtId="9" fontId="14" fillId="4" borderId="17" xfId="3" applyFont="1" applyFill="1" applyBorder="1" applyAlignment="1" applyProtection="1">
      <alignment horizontal="left" vertical="top"/>
      <protection locked="0"/>
    </xf>
    <xf numFmtId="0" fontId="8" fillId="7" borderId="18" xfId="2" applyNumberFormat="1" applyFont="1" applyFill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vertical="center" wrapText="1"/>
    </xf>
    <xf numFmtId="0" fontId="15" fillId="5" borderId="11" xfId="0" applyFont="1" applyFill="1" applyBorder="1" applyAlignment="1" applyProtection="1">
      <alignment horizontal="left"/>
    </xf>
    <xf numFmtId="0" fontId="15" fillId="5" borderId="13" xfId="0" applyFont="1" applyFill="1" applyBorder="1" applyAlignment="1" applyProtection="1">
      <alignment horizontal="left"/>
    </xf>
    <xf numFmtId="0" fontId="15" fillId="5" borderId="15" xfId="0" applyFont="1" applyFill="1" applyBorder="1" applyAlignment="1" applyProtection="1">
      <alignment horizontal="left"/>
    </xf>
    <xf numFmtId="0" fontId="7" fillId="0" borderId="0" xfId="2" applyFont="1" applyFill="1" applyAlignment="1" applyProtection="1">
      <alignment horizontal="left" vertical="top"/>
    </xf>
    <xf numFmtId="0" fontId="1" fillId="0" borderId="0" xfId="0" applyFont="1" applyProtection="1"/>
    <xf numFmtId="0" fontId="16" fillId="0" borderId="0" xfId="2" applyFont="1" applyAlignment="1" applyProtection="1">
      <alignment horizontal="left" vertical="top"/>
    </xf>
    <xf numFmtId="0" fontId="16" fillId="0" borderId="0" xfId="2" applyFont="1" applyBorder="1" applyAlignment="1" applyProtection="1">
      <alignment horizontal="left" vertical="top"/>
    </xf>
    <xf numFmtId="0" fontId="9" fillId="0" borderId="0" xfId="2" applyFont="1" applyAlignment="1" applyProtection="1">
      <alignment wrapText="1"/>
    </xf>
    <xf numFmtId="0" fontId="7" fillId="0" borderId="0" xfId="2" applyFont="1" applyAlignment="1" applyProtection="1">
      <alignment horizontal="left" vertical="top"/>
    </xf>
    <xf numFmtId="0" fontId="6" fillId="0" borderId="0" xfId="2" applyProtection="1"/>
    <xf numFmtId="166" fontId="7" fillId="0" borderId="0" xfId="2" applyNumberFormat="1" applyFont="1" applyFill="1" applyAlignment="1" applyProtection="1">
      <alignment horizontal="left" vertical="top"/>
    </xf>
    <xf numFmtId="49" fontId="1" fillId="0" borderId="0" xfId="0" applyNumberFormat="1" applyFont="1" applyProtection="1"/>
    <xf numFmtId="0" fontId="0" fillId="0" borderId="6" xfId="0" applyBorder="1" applyProtection="1"/>
    <xf numFmtId="0" fontId="14" fillId="0" borderId="0" xfId="2" applyFont="1" applyFill="1" applyBorder="1" applyAlignment="1" applyProtection="1">
      <alignment wrapText="1"/>
    </xf>
    <xf numFmtId="166" fontId="21" fillId="0" borderId="17" xfId="2" applyNumberFormat="1" applyFont="1" applyBorder="1" applyAlignment="1" applyProtection="1">
      <alignment horizontal="left" vertical="top"/>
    </xf>
    <xf numFmtId="0" fontId="17" fillId="0" borderId="1" xfId="1" applyNumberFormat="1" applyFont="1" applyFill="1" applyBorder="1" applyAlignment="1" applyProtection="1">
      <alignment horizontal="left" vertical="top"/>
    </xf>
    <xf numFmtId="0" fontId="17" fillId="0" borderId="1" xfId="2" applyNumberFormat="1" applyFont="1" applyFill="1" applyBorder="1" applyAlignment="1" applyProtection="1">
      <alignment horizontal="left" vertical="top"/>
    </xf>
    <xf numFmtId="0" fontId="17" fillId="0" borderId="18" xfId="1" applyNumberFormat="1" applyFont="1" applyFill="1" applyBorder="1" applyAlignment="1" applyProtection="1">
      <alignment horizontal="left" vertical="top"/>
    </xf>
    <xf numFmtId="0" fontId="17" fillId="0" borderId="1" xfId="2" applyFont="1" applyFill="1" applyBorder="1" applyAlignment="1" applyProtection="1">
      <alignment horizontal="left" vertical="top" wrapText="1"/>
    </xf>
    <xf numFmtId="167" fontId="17" fillId="0" borderId="1" xfId="2" applyNumberFormat="1" applyFont="1" applyFill="1" applyBorder="1" applyAlignment="1" applyProtection="1">
      <alignment horizontal="left" vertical="top"/>
    </xf>
    <xf numFmtId="0" fontId="0" fillId="0" borderId="1" xfId="0" applyBorder="1" applyProtection="1"/>
    <xf numFmtId="0" fontId="0" fillId="0" borderId="1" xfId="0" applyFill="1" applyBorder="1" applyProtection="1"/>
    <xf numFmtId="0" fontId="17" fillId="0" borderId="1" xfId="0" applyFont="1" applyFill="1" applyBorder="1" applyProtection="1"/>
    <xf numFmtId="0" fontId="17" fillId="0" borderId="1" xfId="0" applyFont="1" applyBorder="1" applyProtection="1"/>
    <xf numFmtId="167" fontId="17" fillId="0" borderId="1" xfId="2" quotePrefix="1" applyNumberFormat="1" applyFont="1" applyFill="1" applyBorder="1" applyAlignment="1" applyProtection="1">
      <alignment horizontal="left" vertical="top"/>
    </xf>
    <xf numFmtId="0" fontId="17" fillId="0" borderId="18" xfId="2" applyFont="1" applyFill="1" applyBorder="1" applyAlignment="1" applyProtection="1">
      <alignment horizontal="left" vertical="top" wrapText="1"/>
    </xf>
    <xf numFmtId="167" fontId="17" fillId="0" borderId="18" xfId="2" applyNumberFormat="1" applyFont="1" applyFill="1" applyBorder="1" applyAlignment="1" applyProtection="1">
      <alignment horizontal="left" vertical="top"/>
    </xf>
    <xf numFmtId="167" fontId="17" fillId="0" borderId="1" xfId="2" applyNumberFormat="1" applyFont="1" applyFill="1" applyBorder="1" applyAlignment="1" applyProtection="1">
      <alignment horizontal="right" vertical="top"/>
    </xf>
    <xf numFmtId="167" fontId="17" fillId="0" borderId="18" xfId="2" applyNumberFormat="1" applyFont="1" applyFill="1" applyBorder="1" applyAlignment="1" applyProtection="1">
      <alignment horizontal="right" vertical="top"/>
    </xf>
    <xf numFmtId="0" fontId="0" fillId="0" borderId="7" xfId="0" applyBorder="1" applyProtection="1"/>
    <xf numFmtId="0" fontId="18" fillId="0" borderId="0" xfId="2" applyFont="1" applyProtection="1"/>
    <xf numFmtId="0" fontId="19" fillId="0" borderId="2" xfId="0" applyFont="1" applyBorder="1" applyAlignment="1" applyProtection="1">
      <alignment wrapText="1"/>
    </xf>
    <xf numFmtId="167" fontId="18" fillId="0" borderId="6" xfId="2" applyNumberFormat="1" applyFont="1" applyFill="1" applyBorder="1" applyAlignment="1" applyProtection="1">
      <alignment horizontal="left" vertical="top"/>
    </xf>
    <xf numFmtId="166" fontId="16" fillId="0" borderId="7" xfId="2" applyNumberFormat="1" applyFont="1" applyBorder="1" applyAlignment="1" applyProtection="1">
      <alignment horizontal="left" vertical="top"/>
    </xf>
    <xf numFmtId="0" fontId="7" fillId="0" borderId="0" xfId="2" applyFont="1" applyBorder="1" applyAlignment="1" applyProtection="1">
      <alignment horizontal="left" vertical="top"/>
    </xf>
    <xf numFmtId="0" fontId="17" fillId="8" borderId="0" xfId="2" applyFont="1" applyFill="1" applyBorder="1" applyAlignment="1" applyProtection="1">
      <alignment vertical="top" wrapText="1"/>
    </xf>
    <xf numFmtId="0" fontId="8" fillId="8" borderId="0" xfId="2" applyFont="1" applyFill="1" applyBorder="1" applyAlignment="1" applyProtection="1">
      <alignment vertical="top" wrapText="1"/>
    </xf>
    <xf numFmtId="0" fontId="6" fillId="0" borderId="0" xfId="2" applyBorder="1" applyProtection="1"/>
    <xf numFmtId="0" fontId="5" fillId="0" borderId="0" xfId="0" applyFont="1" applyProtection="1"/>
    <xf numFmtId="166" fontId="16" fillId="0" borderId="0" xfId="2" applyNumberFormat="1" applyFont="1" applyBorder="1" applyAlignment="1" applyProtection="1">
      <alignment horizontal="left" vertical="top"/>
    </xf>
    <xf numFmtId="167" fontId="14" fillId="0" borderId="17" xfId="2" applyNumberFormat="1" applyFont="1" applyBorder="1" applyProtection="1"/>
    <xf numFmtId="0" fontId="13" fillId="5" borderId="2" xfId="0" applyFont="1" applyFill="1" applyBorder="1" applyAlignment="1" applyProtection="1">
      <alignment horizontal="left" vertical="center" wrapText="1"/>
    </xf>
    <xf numFmtId="0" fontId="13" fillId="5" borderId="8" xfId="0" applyFont="1" applyFill="1" applyBorder="1" applyAlignment="1" applyProtection="1">
      <alignment horizontal="left" vertical="center" wrapText="1"/>
    </xf>
    <xf numFmtId="0" fontId="14" fillId="5" borderId="2" xfId="0" applyFont="1" applyFill="1" applyBorder="1" applyAlignment="1" applyProtection="1">
      <alignment horizontal="left" vertical="center"/>
    </xf>
    <xf numFmtId="0" fontId="14" fillId="5" borderId="8" xfId="0" applyFont="1" applyFill="1" applyBorder="1" applyAlignment="1" applyProtection="1">
      <alignment horizontal="left" vertical="center"/>
    </xf>
    <xf numFmtId="0" fontId="13" fillId="5" borderId="3" xfId="0" applyFont="1" applyFill="1" applyBorder="1" applyAlignment="1" applyProtection="1">
      <alignment horizontal="left" vertical="center" wrapText="1"/>
    </xf>
    <xf numFmtId="0" fontId="13" fillId="5" borderId="4" xfId="0" applyFont="1" applyFill="1" applyBorder="1" applyAlignment="1" applyProtection="1">
      <alignment horizontal="left" vertical="center" wrapText="1"/>
    </xf>
    <xf numFmtId="0" fontId="14" fillId="2" borderId="9" xfId="0" applyFont="1" applyFill="1" applyBorder="1" applyAlignment="1" applyProtection="1">
      <alignment horizontal="left" wrapText="1"/>
    </xf>
    <xf numFmtId="0" fontId="14" fillId="2" borderId="10" xfId="0" applyFont="1" applyFill="1" applyBorder="1" applyAlignment="1" applyProtection="1">
      <alignment horizontal="left" wrapText="1"/>
    </xf>
    <xf numFmtId="0" fontId="11" fillId="6" borderId="5" xfId="0" applyFont="1" applyFill="1" applyBorder="1" applyAlignment="1" applyProtection="1">
      <alignment horizontal="left" vertical="center" wrapText="1"/>
    </xf>
    <xf numFmtId="0" fontId="11" fillId="6" borderId="7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left" wrapText="1"/>
    </xf>
    <xf numFmtId="0" fontId="12" fillId="5" borderId="8" xfId="0" applyFont="1" applyFill="1" applyBorder="1" applyAlignment="1" applyProtection="1">
      <alignment horizontal="left" wrapText="1"/>
    </xf>
    <xf numFmtId="0" fontId="20" fillId="0" borderId="5" xfId="2" applyFont="1" applyBorder="1" applyAlignment="1" applyProtection="1">
      <alignment horizontal="left" vertical="top" wrapText="1"/>
    </xf>
    <xf numFmtId="0" fontId="20" fillId="0" borderId="6" xfId="2" applyFont="1" applyBorder="1" applyAlignment="1" applyProtection="1">
      <alignment horizontal="left" vertical="top" wrapText="1"/>
    </xf>
    <xf numFmtId="0" fontId="11" fillId="6" borderId="2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center" vertical="center" wrapText="1"/>
    </xf>
    <xf numFmtId="0" fontId="10" fillId="5" borderId="2" xfId="2" applyFont="1" applyFill="1" applyBorder="1" applyAlignment="1" applyProtection="1">
      <alignment horizontal="left" vertical="center" wrapText="1"/>
    </xf>
    <xf numFmtId="0" fontId="10" fillId="5" borderId="0" xfId="2" applyFont="1" applyFill="1" applyBorder="1" applyAlignment="1" applyProtection="1">
      <alignment horizontal="left" vertical="center" wrapText="1"/>
    </xf>
    <xf numFmtId="0" fontId="10" fillId="8" borderId="2" xfId="2" applyFont="1" applyFill="1" applyBorder="1" applyAlignment="1" applyProtection="1">
      <alignment horizontal="left" vertical="center" wrapText="1"/>
    </xf>
    <xf numFmtId="0" fontId="10" fillId="8" borderId="0" xfId="2" applyFont="1" applyFill="1" applyBorder="1" applyAlignment="1" applyProtection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0" fillId="2" borderId="0" xfId="0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165" fontId="4" fillId="3" borderId="0" xfId="0" applyNumberFormat="1" applyFont="1" applyFill="1" applyAlignment="1" applyProtection="1">
      <alignment horizontal="center" vertical="center"/>
    </xf>
    <xf numFmtId="1" fontId="4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right"/>
    </xf>
    <xf numFmtId="0" fontId="1" fillId="2" borderId="0" xfId="0" applyFont="1" applyFill="1" applyAlignment="1" applyProtection="1">
      <alignment horizontal="left"/>
    </xf>
    <xf numFmtId="0" fontId="0" fillId="2" borderId="0" xfId="0" applyFill="1" applyAlignment="1" applyProtection="1">
      <alignment horizontal="left"/>
    </xf>
  </cellXfs>
  <cellStyles count="4">
    <cellStyle name="Normal 4" xfId="2" xr:uid="{35952803-9AFB-4D26-9427-D0B932B1FA3D}"/>
    <cellStyle name="Procent" xfId="3" builtinId="5"/>
    <cellStyle name="Standaard" xfId="0" builtinId="0"/>
    <cellStyle name="Valuta" xfId="1" builtinId="4"/>
  </cellStyles>
  <dxfs count="2"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  <color rgb="FFFFFF99"/>
      <color rgb="FFFF0000"/>
      <color rgb="FF09AF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Gunningscriterium P1</a:t>
            </a:r>
            <a:r>
              <a:rPr lang="nl-NL" baseline="0"/>
              <a:t> </a:t>
            </a:r>
            <a:endParaRPr lang="nl-NL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527948463662179E-2"/>
          <c:y val="9.9516014854989593E-2"/>
          <c:w val="0.92917455442029184"/>
          <c:h val="0.75592881802637779"/>
        </c:manualLayout>
      </c:layout>
      <c:scatterChart>
        <c:scatterStyle val="line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41-4512-AB8D-EECCD7782BC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 Formule P1'!$I$6:$J$6</c:f>
              <c:numCache>
                <c:formatCode>General</c:formatCode>
                <c:ptCount val="2"/>
                <c:pt idx="0">
                  <c:v>0</c:v>
                </c:pt>
                <c:pt idx="1">
                  <c:v>55000</c:v>
                </c:pt>
              </c:numCache>
            </c:numRef>
          </c:xVal>
          <c:yVal>
            <c:numRef>
              <c:f>'3. Formule P1'!$I$7:$J$7</c:f>
              <c:numCache>
                <c:formatCode>General</c:formatCode>
                <c:ptCount val="2"/>
                <c:pt idx="0">
                  <c:v>350</c:v>
                </c:pt>
                <c:pt idx="1">
                  <c:v>350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41-4512-AB8D-EECCD7782BCD}"/>
            </c:ext>
          </c:extLst>
        </c:ser>
        <c:ser>
          <c:idx val="1"/>
          <c:order val="1"/>
          <c:tx>
            <c:v>twee</c:v>
          </c:tx>
          <c:marker>
            <c:symbol val="diamond"/>
            <c:size val="5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41-4512-AB8D-EECCD7782BC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 Formule P1'!$J$6:$K$6</c:f>
              <c:numCache>
                <c:formatCode>General</c:formatCode>
                <c:ptCount val="2"/>
                <c:pt idx="0">
                  <c:v>55000</c:v>
                </c:pt>
                <c:pt idx="1">
                  <c:v>68750</c:v>
                </c:pt>
              </c:numCache>
            </c:numRef>
          </c:xVal>
          <c:yVal>
            <c:numRef>
              <c:f>'3. Formule P1'!$J$7:$K$7</c:f>
              <c:numCache>
                <c:formatCode>General</c:formatCode>
                <c:ptCount val="2"/>
                <c:pt idx="0">
                  <c:v>350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841-4512-AB8D-EECCD7782BCD}"/>
            </c:ext>
          </c:extLst>
        </c:ser>
        <c:ser>
          <c:idx val="2"/>
          <c:order val="2"/>
          <c:tx>
            <c:v>drie</c:v>
          </c:tx>
          <c:marker>
            <c:symbol val="square"/>
            <c:size val="10"/>
            <c:spPr>
              <a:solidFill>
                <a:srgbClr val="00FF00"/>
              </a:solidFill>
            </c:spPr>
          </c:marker>
          <c:dPt>
            <c:idx val="0"/>
            <c:marker>
              <c:spPr>
                <a:solidFill>
                  <a:srgbClr val="00FF00"/>
                </a:solidFill>
                <a:ln>
                  <a:solidFill>
                    <a:schemeClr val="accent2">
                      <a:lumMod val="40000"/>
                      <a:lumOff val="6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841-4512-AB8D-EECCD7782BCD}"/>
              </c:ext>
            </c:extLst>
          </c:dPt>
          <c:dLbls>
            <c:dLbl>
              <c:idx val="0"/>
              <c:layout>
                <c:manualLayout>
                  <c:x val="-6.3377048800797933E-2"/>
                  <c:y val="8.7511972474762348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41-4512-AB8D-EECCD7782BC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nl-NL"/>
              </a:p>
            </c:txPr>
            <c:dLblPos val="b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 Formule P1'!$M$6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'3. Formule P1'!$M$7</c:f>
              <c:numCache>
                <c:formatCode>0</c:formatCode>
                <c:ptCount val="1"/>
                <c:pt idx="0">
                  <c:v>350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841-4512-AB8D-EECCD7782BCD}"/>
            </c:ext>
          </c:extLst>
        </c:ser>
        <c:ser>
          <c:idx val="3"/>
          <c:order val="3"/>
          <c:tx>
            <c:v>vier</c:v>
          </c:tx>
          <c:spPr>
            <a:ln w="6350">
              <a:solidFill>
                <a:schemeClr val="tx1"/>
              </a:solidFill>
              <a:prstDash val="sysDot"/>
            </a:ln>
          </c:spPr>
          <c:marker>
            <c:symbol val="x"/>
            <c:size val="3"/>
            <c:spPr>
              <a:solidFill>
                <a:schemeClr val="bg1"/>
              </a:solidFill>
            </c:spPr>
          </c:marker>
          <c:dLbls>
            <c:delete val="1"/>
          </c:dLbls>
          <c:xVal>
            <c:numRef>
              <c:f>'3. Formule P1'!$L$9:$M$9</c:f>
              <c:numCache>
                <c:formatCode>General</c:formatCode>
                <c:ptCount val="2"/>
                <c:pt idx="0">
                  <c:v>0</c:v>
                </c:pt>
                <c:pt idx="1">
                  <c:v>55000</c:v>
                </c:pt>
              </c:numCache>
            </c:numRef>
          </c:xVal>
          <c:yVal>
            <c:numRef>
              <c:f>'3. Formule P1'!$L$10:$M$10</c:f>
              <c:numCache>
                <c:formatCode>General</c:formatCode>
                <c:ptCount val="2"/>
                <c:pt idx="0">
                  <c:v>350</c:v>
                </c:pt>
                <c:pt idx="1">
                  <c:v>350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841-4512-AB8D-EECCD7782BCD}"/>
            </c:ext>
          </c:extLst>
        </c:ser>
        <c:ser>
          <c:idx val="4"/>
          <c:order val="4"/>
          <c:tx>
            <c:v>vijf</c:v>
          </c:tx>
          <c:spPr>
            <a:ln w="6350">
              <a:solidFill>
                <a:schemeClr val="tx1"/>
              </a:solidFill>
              <a:prstDash val="sysDot"/>
            </a:ln>
          </c:spPr>
          <c:marker>
            <c:symbol val="x"/>
            <c:size val="3"/>
            <c:spPr>
              <a:solidFill>
                <a:schemeClr val="bg1"/>
              </a:solidFill>
            </c:spPr>
          </c:marker>
          <c:dLbls>
            <c:delete val="1"/>
          </c:dLbls>
          <c:xVal>
            <c:numRef>
              <c:f>'3. Formule P1'!$M$9:$N$9</c:f>
              <c:numCache>
                <c:formatCode>General</c:formatCode>
                <c:ptCount val="2"/>
                <c:pt idx="0">
                  <c:v>55000</c:v>
                </c:pt>
                <c:pt idx="1">
                  <c:v>55000</c:v>
                </c:pt>
              </c:numCache>
            </c:numRef>
          </c:xVal>
          <c:yVal>
            <c:numRef>
              <c:f>'3. Formule P1'!$M$10:$N$10</c:f>
              <c:numCache>
                <c:formatCode>General</c:formatCode>
                <c:ptCount val="2"/>
                <c:pt idx="0">
                  <c:v>350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841-4512-AB8D-EECCD7782BCD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131378560"/>
        <c:axId val="131397120"/>
      </c:scatterChart>
      <c:valAx>
        <c:axId val="131378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397120"/>
        <c:crossesAt val="0"/>
        <c:crossBetween val="midCat"/>
      </c:valAx>
      <c:valAx>
        <c:axId val="131397120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131378560"/>
        <c:crossesAt val="0"/>
        <c:crossBetween val="midCat"/>
      </c:valAx>
      <c:spPr>
        <a:ln w="3175">
          <a:solidFill>
            <a:schemeClr val="tx1"/>
          </a:solidFill>
          <a:prstDash val="sysDot"/>
        </a:ln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Gunningscriterium P2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527948463662179E-2"/>
          <c:y val="9.9516014854989593E-2"/>
          <c:w val="0.92917455442029184"/>
          <c:h val="0.75592881802637779"/>
        </c:manualLayout>
      </c:layout>
      <c:scatterChart>
        <c:scatterStyle val="line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DB-4332-BDAA-7AA8C706CFF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'4. Formule P2'!$I$6:$J$6</c:f>
              <c:numCache>
                <c:formatCode>General</c:formatCode>
                <c:ptCount val="2"/>
                <c:pt idx="0">
                  <c:v>0</c:v>
                </c:pt>
                <c:pt idx="1">
                  <c:v>29000</c:v>
                </c:pt>
              </c:numCache>
            </c:numRef>
          </c:xVal>
          <c:yVal>
            <c:numRef>
              <c:f>'4. Formule P2'!$I$7:$J$7</c:f>
              <c:numCache>
                <c:formatCode>General</c:formatCode>
                <c:ptCount val="2"/>
                <c:pt idx="0">
                  <c:v>350</c:v>
                </c:pt>
                <c:pt idx="1">
                  <c:v>350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DB-4332-BDAA-7AA8C706CFFC}"/>
            </c:ext>
          </c:extLst>
        </c:ser>
        <c:ser>
          <c:idx val="1"/>
          <c:order val="1"/>
          <c:tx>
            <c:v>twee</c:v>
          </c:tx>
          <c:marker>
            <c:symbol val="diamond"/>
            <c:size val="5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DB-4332-BDAA-7AA8C706CFF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'4. Formule P2'!$J$6:$K$6</c:f>
              <c:numCache>
                <c:formatCode>General</c:formatCode>
                <c:ptCount val="2"/>
                <c:pt idx="0">
                  <c:v>29000</c:v>
                </c:pt>
                <c:pt idx="1">
                  <c:v>36250</c:v>
                </c:pt>
              </c:numCache>
            </c:numRef>
          </c:xVal>
          <c:yVal>
            <c:numRef>
              <c:f>'4. Formule P2'!$J$7:$K$7</c:f>
              <c:numCache>
                <c:formatCode>General</c:formatCode>
                <c:ptCount val="2"/>
                <c:pt idx="0">
                  <c:v>350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DB-4332-BDAA-7AA8C706CFFC}"/>
            </c:ext>
          </c:extLst>
        </c:ser>
        <c:ser>
          <c:idx val="2"/>
          <c:order val="2"/>
          <c:tx>
            <c:v>drie</c:v>
          </c:tx>
          <c:marker>
            <c:symbol val="square"/>
            <c:size val="10"/>
            <c:spPr>
              <a:solidFill>
                <a:srgbClr val="00FF00"/>
              </a:solidFill>
            </c:spPr>
          </c:marker>
          <c:dPt>
            <c:idx val="0"/>
            <c:marker>
              <c:spPr>
                <a:solidFill>
                  <a:srgbClr val="00FF00"/>
                </a:solidFill>
                <a:ln>
                  <a:solidFill>
                    <a:schemeClr val="accent2">
                      <a:lumMod val="40000"/>
                      <a:lumOff val="6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7DB-4332-BDAA-7AA8C706CFFC}"/>
              </c:ext>
            </c:extLst>
          </c:dPt>
          <c:dLbls>
            <c:dLbl>
              <c:idx val="0"/>
              <c:layout>
                <c:manualLayout>
                  <c:x val="-6.3377048800797933E-2"/>
                  <c:y val="8.7511972474762348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DB-4332-BDAA-7AA8C706CFFC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nl-NL"/>
              </a:p>
            </c:txPr>
            <c:dLblPos val="b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'4. Formule P2'!$M$6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'4. Formule P2'!$M$7</c:f>
              <c:numCache>
                <c:formatCode>0</c:formatCode>
                <c:ptCount val="1"/>
                <c:pt idx="0">
                  <c:v>350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7DB-4332-BDAA-7AA8C706CFFC}"/>
            </c:ext>
          </c:extLst>
        </c:ser>
        <c:ser>
          <c:idx val="3"/>
          <c:order val="3"/>
          <c:tx>
            <c:v>vier</c:v>
          </c:tx>
          <c:spPr>
            <a:ln w="6350">
              <a:solidFill>
                <a:schemeClr val="tx1"/>
              </a:solidFill>
              <a:prstDash val="sysDot"/>
            </a:ln>
          </c:spPr>
          <c:marker>
            <c:symbol val="x"/>
            <c:size val="3"/>
            <c:spPr>
              <a:solidFill>
                <a:schemeClr val="bg1"/>
              </a:solidFill>
            </c:spPr>
          </c:marker>
          <c:dLbls>
            <c:delete val="1"/>
          </c:dLbls>
          <c:xVal>
            <c:numRef>
              <c:f>'4. Formule P2'!$L$9:$M$9</c:f>
              <c:numCache>
                <c:formatCode>General</c:formatCode>
                <c:ptCount val="2"/>
                <c:pt idx="0">
                  <c:v>0</c:v>
                </c:pt>
                <c:pt idx="1">
                  <c:v>29000</c:v>
                </c:pt>
              </c:numCache>
            </c:numRef>
          </c:xVal>
          <c:yVal>
            <c:numRef>
              <c:f>'4. Formule P2'!$L$10:$M$10</c:f>
              <c:numCache>
                <c:formatCode>General</c:formatCode>
                <c:ptCount val="2"/>
                <c:pt idx="0">
                  <c:v>350</c:v>
                </c:pt>
                <c:pt idx="1">
                  <c:v>350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7DB-4332-BDAA-7AA8C706CFFC}"/>
            </c:ext>
          </c:extLst>
        </c:ser>
        <c:ser>
          <c:idx val="4"/>
          <c:order val="4"/>
          <c:tx>
            <c:v>vijf</c:v>
          </c:tx>
          <c:spPr>
            <a:ln w="6350">
              <a:solidFill>
                <a:schemeClr val="tx1"/>
              </a:solidFill>
              <a:prstDash val="sysDot"/>
            </a:ln>
          </c:spPr>
          <c:marker>
            <c:symbol val="x"/>
            <c:size val="3"/>
            <c:spPr>
              <a:solidFill>
                <a:schemeClr val="bg1"/>
              </a:solidFill>
            </c:spPr>
          </c:marker>
          <c:dLbls>
            <c:delete val="1"/>
          </c:dLbls>
          <c:xVal>
            <c:numRef>
              <c:f>'4. Formule P2'!$M$9:$N$9</c:f>
              <c:numCache>
                <c:formatCode>General</c:formatCode>
                <c:ptCount val="2"/>
                <c:pt idx="0">
                  <c:v>29000</c:v>
                </c:pt>
                <c:pt idx="1">
                  <c:v>29000</c:v>
                </c:pt>
              </c:numCache>
            </c:numRef>
          </c:xVal>
          <c:yVal>
            <c:numRef>
              <c:f>'4. Formule P2'!$M$10:$N$10</c:f>
              <c:numCache>
                <c:formatCode>General</c:formatCode>
                <c:ptCount val="2"/>
                <c:pt idx="0">
                  <c:v>350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7DB-4332-BDAA-7AA8C706CFFC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131378560"/>
        <c:axId val="131397120"/>
      </c:scatterChart>
      <c:valAx>
        <c:axId val="131378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397120"/>
        <c:crossesAt val="0"/>
        <c:crossBetween val="midCat"/>
      </c:valAx>
      <c:valAx>
        <c:axId val="131397120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131378560"/>
        <c:crossesAt val="0"/>
        <c:crossBetween val="midCat"/>
      </c:valAx>
      <c:spPr>
        <a:ln w="3175">
          <a:solidFill>
            <a:schemeClr val="tx1"/>
          </a:solidFill>
          <a:prstDash val="sysDot"/>
        </a:ln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33336</xdr:colOff>
      <xdr:row>2</xdr:row>
      <xdr:rowOff>0</xdr:rowOff>
    </xdr:from>
    <xdr:to>
      <xdr:col>15</xdr:col>
      <xdr:colOff>609599</xdr:colOff>
      <xdr:row>25</xdr:row>
      <xdr:rowOff>19050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8546170-821B-4C55-8094-129BD634B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0.03783</cdr:x>
      <cdr:y>0.08714</cdr:y>
    </cdr:from>
    <cdr:to>
      <cdr:x>0.12348</cdr:x>
      <cdr:y>0.12656</cdr:y>
    </cdr:to>
    <cdr:sp macro="" textlink="">
      <cdr:nvSpPr>
        <cdr:cNvPr id="6" name="Tekstvak 5"/>
        <cdr:cNvSpPr txBox="1"/>
      </cdr:nvSpPr>
      <cdr:spPr>
        <a:xfrm xmlns:a="http://schemas.openxmlformats.org/drawingml/2006/main">
          <a:off x="252414" y="400050"/>
          <a:ext cx="5715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000" b="1"/>
            <a:t>Punten</a:t>
          </a:r>
        </a:p>
      </cdr:txBody>
    </cdr:sp>
  </cdr:relSizeAnchor>
  <cdr:relSizeAnchor xmlns:cdr="http://schemas.openxmlformats.org/drawingml/2006/chartDrawing">
    <cdr:from>
      <cdr:x>0.8858</cdr:x>
      <cdr:y>0.90664</cdr:y>
    </cdr:from>
    <cdr:to>
      <cdr:x>0.95432</cdr:x>
      <cdr:y>0.95851</cdr:y>
    </cdr:to>
    <cdr:sp macro="" textlink="">
      <cdr:nvSpPr>
        <cdr:cNvPr id="2" name="Tekstvak 1"/>
        <cdr:cNvSpPr txBox="1"/>
      </cdr:nvSpPr>
      <cdr:spPr>
        <a:xfrm xmlns:a="http://schemas.openxmlformats.org/drawingml/2006/main">
          <a:off x="5910265" y="4162425"/>
          <a:ext cx="4572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000" b="1"/>
            <a:t>euro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33336</xdr:colOff>
      <xdr:row>3</xdr:row>
      <xdr:rowOff>0</xdr:rowOff>
    </xdr:from>
    <xdr:to>
      <xdr:col>15</xdr:col>
      <xdr:colOff>609599</xdr:colOff>
      <xdr:row>25</xdr:row>
      <xdr:rowOff>19050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B9AF37D2-5621-4AF9-8E03-9AD5DAC85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0.03783</cdr:x>
      <cdr:y>0.08714</cdr:y>
    </cdr:from>
    <cdr:to>
      <cdr:x>0.12348</cdr:x>
      <cdr:y>0.12656</cdr:y>
    </cdr:to>
    <cdr:sp macro="" textlink="">
      <cdr:nvSpPr>
        <cdr:cNvPr id="6" name="Tekstvak 5"/>
        <cdr:cNvSpPr txBox="1"/>
      </cdr:nvSpPr>
      <cdr:spPr>
        <a:xfrm xmlns:a="http://schemas.openxmlformats.org/drawingml/2006/main">
          <a:off x="252414" y="400050"/>
          <a:ext cx="5715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000" b="1"/>
            <a:t>Punten</a:t>
          </a:r>
        </a:p>
      </cdr:txBody>
    </cdr:sp>
  </cdr:relSizeAnchor>
  <cdr:relSizeAnchor xmlns:cdr="http://schemas.openxmlformats.org/drawingml/2006/chartDrawing">
    <cdr:from>
      <cdr:x>0.8858</cdr:x>
      <cdr:y>0.90664</cdr:y>
    </cdr:from>
    <cdr:to>
      <cdr:x>0.95432</cdr:x>
      <cdr:y>0.95851</cdr:y>
    </cdr:to>
    <cdr:sp macro="" textlink="">
      <cdr:nvSpPr>
        <cdr:cNvPr id="2" name="Tekstvak 1"/>
        <cdr:cNvSpPr txBox="1"/>
      </cdr:nvSpPr>
      <cdr:spPr>
        <a:xfrm xmlns:a="http://schemas.openxmlformats.org/drawingml/2006/main">
          <a:off x="5910265" y="4162425"/>
          <a:ext cx="4572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000" b="1"/>
            <a:t>euro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19DF4-B17C-4A0C-94A2-62290C3B6C8D}">
  <dimension ref="A1:B18"/>
  <sheetViews>
    <sheetView tabSelected="1" workbookViewId="0">
      <selection sqref="A1:B1"/>
    </sheetView>
  </sheetViews>
  <sheetFormatPr defaultRowHeight="14.5" x14ac:dyDescent="0.35"/>
  <cols>
    <col min="1" max="1" width="19.1796875" bestFit="1" customWidth="1"/>
    <col min="2" max="2" width="97.453125" customWidth="1"/>
    <col min="3" max="3" width="12.81640625" customWidth="1"/>
    <col min="4" max="4" width="21.54296875" customWidth="1"/>
    <col min="5" max="5" width="40.7265625" customWidth="1"/>
  </cols>
  <sheetData>
    <row r="1" spans="1:2" ht="41.25" customHeight="1" thickBot="1" x14ac:dyDescent="0.4">
      <c r="A1" s="71" t="s">
        <v>32</v>
      </c>
      <c r="B1" s="72"/>
    </row>
    <row r="2" spans="1:2" ht="21.75" customHeight="1" x14ac:dyDescent="0.35">
      <c r="A2" s="65" t="s">
        <v>21</v>
      </c>
      <c r="B2" s="66"/>
    </row>
    <row r="3" spans="1:2" x14ac:dyDescent="0.35">
      <c r="A3" s="73" t="s">
        <v>893</v>
      </c>
      <c r="B3" s="74"/>
    </row>
    <row r="4" spans="1:2" x14ac:dyDescent="0.35">
      <c r="A4" s="73" t="s">
        <v>22</v>
      </c>
      <c r="B4" s="74"/>
    </row>
    <row r="5" spans="1:2" x14ac:dyDescent="0.35">
      <c r="A5" s="63" t="s">
        <v>894</v>
      </c>
      <c r="B5" s="64"/>
    </row>
    <row r="6" spans="1:2" ht="39" customHeight="1" x14ac:dyDescent="0.35">
      <c r="A6" s="63" t="s">
        <v>895</v>
      </c>
      <c r="B6" s="64"/>
    </row>
    <row r="7" spans="1:2" x14ac:dyDescent="0.35">
      <c r="A7" s="65" t="s">
        <v>23</v>
      </c>
      <c r="B7" s="66"/>
    </row>
    <row r="8" spans="1:2" ht="69" customHeight="1" thickBot="1" x14ac:dyDescent="0.4">
      <c r="A8" s="67" t="s">
        <v>24</v>
      </c>
      <c r="B8" s="68"/>
    </row>
    <row r="9" spans="1:2" x14ac:dyDescent="0.35">
      <c r="A9" s="21"/>
      <c r="B9" s="2"/>
    </row>
    <row r="10" spans="1:2" ht="15" customHeight="1" thickBot="1" x14ac:dyDescent="0.4">
      <c r="A10" s="2"/>
      <c r="B10" s="2"/>
    </row>
    <row r="11" spans="1:2" ht="33" customHeight="1" thickBot="1" x14ac:dyDescent="0.4">
      <c r="A11" s="69" t="s">
        <v>25</v>
      </c>
      <c r="B11" s="70"/>
    </row>
    <row r="12" spans="1:2" x14ac:dyDescent="0.35">
      <c r="A12" s="22" t="s">
        <v>29</v>
      </c>
      <c r="B12" s="10"/>
    </row>
    <row r="13" spans="1:2" ht="39.75" customHeight="1" x14ac:dyDescent="0.35">
      <c r="A13" s="23" t="s">
        <v>30</v>
      </c>
      <c r="B13" s="11"/>
    </row>
    <row r="14" spans="1:2" x14ac:dyDescent="0.35">
      <c r="A14" s="23" t="s">
        <v>26</v>
      </c>
      <c r="B14" s="11"/>
    </row>
    <row r="15" spans="1:2" x14ac:dyDescent="0.35">
      <c r="A15" s="23" t="s">
        <v>27</v>
      </c>
      <c r="B15" s="11"/>
    </row>
    <row r="16" spans="1:2" ht="15" thickBot="1" x14ac:dyDescent="0.4">
      <c r="A16" s="24" t="s">
        <v>28</v>
      </c>
      <c r="B16" s="12"/>
    </row>
    <row r="17" ht="18.75" customHeight="1" x14ac:dyDescent="0.35"/>
    <row r="18" ht="18.75" customHeight="1" x14ac:dyDescent="0.35"/>
  </sheetData>
  <sheetProtection algorithmName="SHA-512" hashValue="hQUtKpa3JXhSHOosgFQHBhd3sHE6FsUYldyv/uG1O3tdDOkgIcTMwrgfSfnZQNQtfrUcKypLY8jVPp9x0DiP7A==" saltValue="x2W3YK0BQe90rfMe4+M7yg==" spinCount="100000" sheet="1" objects="1" scenarios="1"/>
  <mergeCells count="9">
    <mergeCell ref="A6:B6"/>
    <mergeCell ref="A7:B7"/>
    <mergeCell ref="A8:B8"/>
    <mergeCell ref="A11:B11"/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9DD0D-FC62-4FD6-BCD1-597ADBD10448}">
  <dimension ref="A1:W456"/>
  <sheetViews>
    <sheetView zoomScale="96" zoomScaleNormal="96" workbookViewId="0">
      <selection sqref="A1:I1"/>
    </sheetView>
  </sheetViews>
  <sheetFormatPr defaultColWidth="9.1796875" defaultRowHeight="14.5" x14ac:dyDescent="0.35"/>
  <cols>
    <col min="1" max="1" width="20.7265625" style="2" customWidth="1"/>
    <col min="2" max="2" width="52.1796875" style="2" customWidth="1"/>
    <col min="3" max="3" width="15.1796875" style="2" customWidth="1"/>
    <col min="4" max="4" width="19.1796875" style="2" customWidth="1"/>
    <col min="5" max="5" width="28" style="2" customWidth="1"/>
    <col min="6" max="6" width="15.1796875" style="2" customWidth="1"/>
    <col min="7" max="7" width="9.81640625" style="2" customWidth="1"/>
    <col min="8" max="8" width="19.1796875" style="2" customWidth="1"/>
    <col min="9" max="9" width="17.81640625" style="2" customWidth="1"/>
    <col min="10" max="10" width="57" style="2" customWidth="1"/>
    <col min="11" max="16384" width="9.1796875" style="2"/>
  </cols>
  <sheetData>
    <row r="1" spans="1:21" ht="40.5" customHeight="1" x14ac:dyDescent="0.35">
      <c r="A1" s="77" t="s">
        <v>32</v>
      </c>
      <c r="B1" s="78"/>
      <c r="C1" s="78"/>
      <c r="D1" s="78"/>
      <c r="E1" s="78"/>
      <c r="F1" s="78"/>
      <c r="G1" s="78"/>
      <c r="H1" s="78"/>
      <c r="I1" s="78"/>
    </row>
    <row r="2" spans="1:21" ht="15.5" x14ac:dyDescent="0.35">
      <c r="A2" s="25"/>
      <c r="B2" s="25"/>
      <c r="C2" s="25"/>
      <c r="D2" s="25"/>
      <c r="E2" s="25"/>
      <c r="F2" s="25"/>
      <c r="G2" s="32"/>
      <c r="H2" s="32"/>
      <c r="I2" s="25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21.75" customHeight="1" x14ac:dyDescent="0.35">
      <c r="A3" s="79" t="s">
        <v>33</v>
      </c>
      <c r="B3" s="80"/>
      <c r="C3" s="80"/>
      <c r="D3" s="80"/>
      <c r="E3" s="80"/>
      <c r="F3" s="80"/>
      <c r="G3" s="80"/>
      <c r="H3" s="80"/>
      <c r="I3" s="80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8.75" customHeight="1" x14ac:dyDescent="0.35">
      <c r="A4" s="26" t="s">
        <v>39</v>
      </c>
      <c r="B4" s="26" t="s">
        <v>40</v>
      </c>
      <c r="C4" s="26" t="s">
        <v>847</v>
      </c>
      <c r="D4" s="26" t="s">
        <v>243</v>
      </c>
      <c r="E4" s="33" t="s">
        <v>840</v>
      </c>
      <c r="F4" s="26" t="s">
        <v>841</v>
      </c>
      <c r="G4" s="33" t="s">
        <v>43</v>
      </c>
      <c r="H4" s="26" t="s">
        <v>839</v>
      </c>
      <c r="I4" s="26" t="s">
        <v>842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1" x14ac:dyDescent="0.35">
      <c r="A5" s="40">
        <v>3365204</v>
      </c>
      <c r="B5" s="41" t="s">
        <v>44</v>
      </c>
      <c r="C5" s="42" t="s">
        <v>848</v>
      </c>
      <c r="D5" s="41" t="s">
        <v>45</v>
      </c>
      <c r="E5" s="16"/>
      <c r="F5" s="13"/>
      <c r="G5" s="37">
        <v>30235</v>
      </c>
      <c r="H5" s="13"/>
      <c r="I5" s="49">
        <f>G5*H5</f>
        <v>0</v>
      </c>
    </row>
    <row r="6" spans="1:21" x14ac:dyDescent="0.35">
      <c r="A6" s="40">
        <v>3365237</v>
      </c>
      <c r="B6" s="41" t="s">
        <v>46</v>
      </c>
      <c r="C6" s="42" t="s">
        <v>848</v>
      </c>
      <c r="D6" s="41" t="s">
        <v>47</v>
      </c>
      <c r="E6" s="16"/>
      <c r="F6" s="13"/>
      <c r="G6" s="37">
        <v>8400</v>
      </c>
      <c r="H6" s="13"/>
      <c r="I6" s="49">
        <f>G6*H6</f>
        <v>0</v>
      </c>
    </row>
    <row r="7" spans="1:21" x14ac:dyDescent="0.35">
      <c r="A7" s="40">
        <v>150111</v>
      </c>
      <c r="B7" s="41" t="s">
        <v>48</v>
      </c>
      <c r="C7" s="43" t="s">
        <v>848</v>
      </c>
      <c r="D7" s="41" t="s">
        <v>49</v>
      </c>
      <c r="E7" s="16"/>
      <c r="F7" s="13"/>
      <c r="G7" s="37">
        <v>5660</v>
      </c>
      <c r="H7" s="13"/>
      <c r="I7" s="49">
        <f t="shared" ref="I7:I70" si="0">G7*H7</f>
        <v>0</v>
      </c>
    </row>
    <row r="8" spans="1:21" x14ac:dyDescent="0.35">
      <c r="A8" s="40">
        <v>150601</v>
      </c>
      <c r="B8" s="41" t="s">
        <v>50</v>
      </c>
      <c r="C8" s="43" t="s">
        <v>848</v>
      </c>
      <c r="D8" s="41" t="s">
        <v>51</v>
      </c>
      <c r="E8" s="16"/>
      <c r="F8" s="13"/>
      <c r="G8" s="37">
        <v>4429</v>
      </c>
      <c r="H8" s="13"/>
      <c r="I8" s="49">
        <f t="shared" si="0"/>
        <v>0</v>
      </c>
    </row>
    <row r="9" spans="1:21" x14ac:dyDescent="0.35">
      <c r="A9" s="40">
        <v>4566045</v>
      </c>
      <c r="B9" s="41" t="s">
        <v>52</v>
      </c>
      <c r="C9" s="43" t="s">
        <v>848</v>
      </c>
      <c r="D9" s="41" t="s">
        <v>53</v>
      </c>
      <c r="E9" s="16"/>
      <c r="F9" s="13"/>
      <c r="G9" s="37">
        <v>4200</v>
      </c>
      <c r="H9" s="13"/>
      <c r="I9" s="49">
        <f t="shared" si="0"/>
        <v>0</v>
      </c>
    </row>
    <row r="10" spans="1:21" x14ac:dyDescent="0.35">
      <c r="A10" s="40">
        <v>105811</v>
      </c>
      <c r="B10" s="41" t="s">
        <v>54</v>
      </c>
      <c r="C10" s="43" t="s">
        <v>848</v>
      </c>
      <c r="D10" s="41" t="s">
        <v>55</v>
      </c>
      <c r="E10" s="16"/>
      <c r="F10" s="13"/>
      <c r="G10" s="37">
        <v>3104</v>
      </c>
      <c r="H10" s="13"/>
      <c r="I10" s="49">
        <f t="shared" si="0"/>
        <v>0</v>
      </c>
    </row>
    <row r="11" spans="1:21" x14ac:dyDescent="0.35">
      <c r="A11" s="40">
        <v>109916</v>
      </c>
      <c r="B11" s="41" t="s">
        <v>56</v>
      </c>
      <c r="C11" s="42" t="s">
        <v>848</v>
      </c>
      <c r="D11" s="41" t="s">
        <v>57</v>
      </c>
      <c r="E11" s="16"/>
      <c r="F11" s="13"/>
      <c r="G11" s="37">
        <v>3000</v>
      </c>
      <c r="H11" s="13"/>
      <c r="I11" s="49">
        <f t="shared" si="0"/>
        <v>0</v>
      </c>
    </row>
    <row r="12" spans="1:21" x14ac:dyDescent="0.35">
      <c r="A12" s="40">
        <v>150964</v>
      </c>
      <c r="B12" s="41" t="s">
        <v>58</v>
      </c>
      <c r="C12" s="42" t="s">
        <v>848</v>
      </c>
      <c r="D12" s="41" t="s">
        <v>59</v>
      </c>
      <c r="E12" s="16"/>
      <c r="F12" s="13"/>
      <c r="G12" s="37">
        <v>2232</v>
      </c>
      <c r="H12" s="13"/>
      <c r="I12" s="49">
        <f t="shared" si="0"/>
        <v>0</v>
      </c>
    </row>
    <row r="13" spans="1:21" x14ac:dyDescent="0.35">
      <c r="A13" s="40">
        <v>3365248</v>
      </c>
      <c r="B13" s="41" t="s">
        <v>60</v>
      </c>
      <c r="C13" s="42" t="s">
        <v>848</v>
      </c>
      <c r="D13" s="41" t="s">
        <v>61</v>
      </c>
      <c r="E13" s="17"/>
      <c r="F13" s="13"/>
      <c r="G13" s="38">
        <v>2050</v>
      </c>
      <c r="H13" s="13"/>
      <c r="I13" s="49">
        <f t="shared" si="0"/>
        <v>0</v>
      </c>
    </row>
    <row r="14" spans="1:21" x14ac:dyDescent="0.35">
      <c r="A14" s="40">
        <v>183125</v>
      </c>
      <c r="B14" s="41" t="s">
        <v>62</v>
      </c>
      <c r="C14" s="42" t="s">
        <v>848</v>
      </c>
      <c r="D14" s="41" t="s">
        <v>63</v>
      </c>
      <c r="E14" s="16"/>
      <c r="F14" s="13"/>
      <c r="G14" s="37">
        <v>1952</v>
      </c>
      <c r="H14" s="13"/>
      <c r="I14" s="49">
        <f t="shared" si="0"/>
        <v>0</v>
      </c>
    </row>
    <row r="15" spans="1:21" x14ac:dyDescent="0.35">
      <c r="A15" s="40">
        <v>150122</v>
      </c>
      <c r="B15" s="41" t="s">
        <v>64</v>
      </c>
      <c r="C15" s="42" t="s">
        <v>848</v>
      </c>
      <c r="D15" s="41" t="s">
        <v>65</v>
      </c>
      <c r="E15" s="16"/>
      <c r="F15" s="13"/>
      <c r="G15" s="37">
        <v>1408</v>
      </c>
      <c r="H15" s="13"/>
      <c r="I15" s="49">
        <f t="shared" si="0"/>
        <v>0</v>
      </c>
    </row>
    <row r="16" spans="1:21" x14ac:dyDescent="0.35">
      <c r="A16" s="40">
        <v>2876715</v>
      </c>
      <c r="B16" s="41" t="s">
        <v>66</v>
      </c>
      <c r="C16" s="42" t="s">
        <v>848</v>
      </c>
      <c r="D16" s="41" t="s">
        <v>67</v>
      </c>
      <c r="E16" s="16"/>
      <c r="F16" s="13"/>
      <c r="G16" s="37">
        <v>1000</v>
      </c>
      <c r="H16" s="13"/>
      <c r="I16" s="49">
        <f t="shared" si="0"/>
        <v>0</v>
      </c>
    </row>
    <row r="17" spans="1:9" x14ac:dyDescent="0.35">
      <c r="A17" s="40">
        <v>185873</v>
      </c>
      <c r="B17" s="41" t="s">
        <v>68</v>
      </c>
      <c r="C17" s="42" t="s">
        <v>848</v>
      </c>
      <c r="D17" s="41" t="s">
        <v>69</v>
      </c>
      <c r="E17" s="16"/>
      <c r="F17" s="13"/>
      <c r="G17" s="37">
        <v>993</v>
      </c>
      <c r="H17" s="13"/>
      <c r="I17" s="49">
        <f t="shared" si="0"/>
        <v>0</v>
      </c>
    </row>
    <row r="18" spans="1:9" x14ac:dyDescent="0.35">
      <c r="A18" s="40">
        <v>128901</v>
      </c>
      <c r="B18" s="41" t="s">
        <v>70</v>
      </c>
      <c r="C18" s="42" t="s">
        <v>848</v>
      </c>
      <c r="D18" s="41" t="s">
        <v>71</v>
      </c>
      <c r="E18" s="16"/>
      <c r="F18" s="13"/>
      <c r="G18" s="37">
        <v>883</v>
      </c>
      <c r="H18" s="13"/>
      <c r="I18" s="49">
        <f t="shared" si="0"/>
        <v>0</v>
      </c>
    </row>
    <row r="19" spans="1:9" x14ac:dyDescent="0.35">
      <c r="A19" s="40">
        <v>2876759</v>
      </c>
      <c r="B19" s="41" t="s">
        <v>72</v>
      </c>
      <c r="C19" s="42" t="s">
        <v>848</v>
      </c>
      <c r="D19" s="41" t="s">
        <v>73</v>
      </c>
      <c r="E19" s="16"/>
      <c r="F19" s="13"/>
      <c r="G19" s="37">
        <v>880</v>
      </c>
      <c r="H19" s="13"/>
      <c r="I19" s="49">
        <f t="shared" si="0"/>
        <v>0</v>
      </c>
    </row>
    <row r="20" spans="1:9" x14ac:dyDescent="0.35">
      <c r="A20" s="40">
        <v>4218475</v>
      </c>
      <c r="B20" s="41" t="s">
        <v>74</v>
      </c>
      <c r="C20" s="42" t="s">
        <v>848</v>
      </c>
      <c r="D20" s="41" t="s">
        <v>75</v>
      </c>
      <c r="E20" s="16"/>
      <c r="F20" s="13"/>
      <c r="G20" s="37">
        <v>880</v>
      </c>
      <c r="H20" s="13"/>
      <c r="I20" s="49">
        <f t="shared" si="0"/>
        <v>0</v>
      </c>
    </row>
    <row r="21" spans="1:9" x14ac:dyDescent="0.35">
      <c r="A21" s="40">
        <v>185895</v>
      </c>
      <c r="B21" s="41" t="s">
        <v>76</v>
      </c>
      <c r="C21" s="42" t="s">
        <v>848</v>
      </c>
      <c r="D21" s="41" t="s">
        <v>77</v>
      </c>
      <c r="E21" s="16"/>
      <c r="F21" s="13"/>
      <c r="G21" s="37">
        <v>863</v>
      </c>
      <c r="H21" s="13"/>
      <c r="I21" s="49">
        <f t="shared" si="0"/>
        <v>0</v>
      </c>
    </row>
    <row r="22" spans="1:9" x14ac:dyDescent="0.35">
      <c r="A22" s="40">
        <v>3378744</v>
      </c>
      <c r="B22" s="41" t="s">
        <v>78</v>
      </c>
      <c r="C22" s="42" t="s">
        <v>848</v>
      </c>
      <c r="D22" s="41" t="s">
        <v>79</v>
      </c>
      <c r="E22" s="17"/>
      <c r="F22" s="13"/>
      <c r="G22" s="38">
        <v>844</v>
      </c>
      <c r="H22" s="13"/>
      <c r="I22" s="49">
        <f t="shared" si="0"/>
        <v>0</v>
      </c>
    </row>
    <row r="23" spans="1:9" x14ac:dyDescent="0.35">
      <c r="A23" s="40">
        <v>8109486</v>
      </c>
      <c r="B23" s="41" t="s">
        <v>80</v>
      </c>
      <c r="C23" s="42" t="s">
        <v>848</v>
      </c>
      <c r="D23" s="41" t="s">
        <v>81</v>
      </c>
      <c r="E23" s="16"/>
      <c r="F23" s="13"/>
      <c r="G23" s="37">
        <v>780</v>
      </c>
      <c r="H23" s="13"/>
      <c r="I23" s="49">
        <f t="shared" si="0"/>
        <v>0</v>
      </c>
    </row>
    <row r="24" spans="1:9" x14ac:dyDescent="0.35">
      <c r="A24" s="40">
        <v>150133</v>
      </c>
      <c r="B24" s="41" t="s">
        <v>82</v>
      </c>
      <c r="C24" s="42" t="s">
        <v>848</v>
      </c>
      <c r="D24" s="41" t="s">
        <v>83</v>
      </c>
      <c r="E24" s="16"/>
      <c r="F24" s="13"/>
      <c r="G24" s="37">
        <v>733</v>
      </c>
      <c r="H24" s="13"/>
      <c r="I24" s="49">
        <f t="shared" si="0"/>
        <v>0</v>
      </c>
    </row>
    <row r="25" spans="1:9" x14ac:dyDescent="0.35">
      <c r="A25" s="40">
        <v>318109</v>
      </c>
      <c r="B25" s="41" t="s">
        <v>84</v>
      </c>
      <c r="C25" s="42" t="s">
        <v>864</v>
      </c>
      <c r="D25" s="41" t="s">
        <v>85</v>
      </c>
      <c r="E25" s="16"/>
      <c r="F25" s="13"/>
      <c r="G25" s="37">
        <v>660</v>
      </c>
      <c r="H25" s="13"/>
      <c r="I25" s="49">
        <f t="shared" si="0"/>
        <v>0</v>
      </c>
    </row>
    <row r="26" spans="1:9" x14ac:dyDescent="0.35">
      <c r="A26" s="40">
        <v>12953311</v>
      </c>
      <c r="B26" s="41" t="s">
        <v>86</v>
      </c>
      <c r="C26" s="42" t="s">
        <v>869</v>
      </c>
      <c r="D26" s="41" t="s">
        <v>87</v>
      </c>
      <c r="E26" s="16"/>
      <c r="F26" s="13"/>
      <c r="G26" s="37">
        <v>658</v>
      </c>
      <c r="H26" s="13"/>
      <c r="I26" s="49">
        <f t="shared" si="0"/>
        <v>0</v>
      </c>
    </row>
    <row r="27" spans="1:9" x14ac:dyDescent="0.35">
      <c r="A27" s="40">
        <v>148944</v>
      </c>
      <c r="B27" s="41" t="s">
        <v>88</v>
      </c>
      <c r="C27" s="42" t="s">
        <v>848</v>
      </c>
      <c r="D27" s="41" t="s">
        <v>89</v>
      </c>
      <c r="E27" s="16"/>
      <c r="F27" s="13"/>
      <c r="G27" s="37">
        <v>586</v>
      </c>
      <c r="H27" s="13"/>
      <c r="I27" s="49">
        <f t="shared" si="0"/>
        <v>0</v>
      </c>
    </row>
    <row r="28" spans="1:9" x14ac:dyDescent="0.35">
      <c r="A28" s="40">
        <v>3336077</v>
      </c>
      <c r="B28" s="41" t="s">
        <v>90</v>
      </c>
      <c r="C28" s="42" t="s">
        <v>848</v>
      </c>
      <c r="D28" s="41" t="s">
        <v>91</v>
      </c>
      <c r="E28" s="16"/>
      <c r="F28" s="13"/>
      <c r="G28" s="37">
        <v>585</v>
      </c>
      <c r="H28" s="13"/>
      <c r="I28" s="49">
        <f t="shared" si="0"/>
        <v>0</v>
      </c>
    </row>
    <row r="29" spans="1:9" x14ac:dyDescent="0.35">
      <c r="A29" s="40">
        <v>139418</v>
      </c>
      <c r="B29" s="41" t="s">
        <v>92</v>
      </c>
      <c r="C29" s="42" t="s">
        <v>848</v>
      </c>
      <c r="D29" s="41" t="s">
        <v>93</v>
      </c>
      <c r="E29" s="16"/>
      <c r="F29" s="13"/>
      <c r="G29" s="37">
        <v>492</v>
      </c>
      <c r="H29" s="13"/>
      <c r="I29" s="49">
        <f t="shared" si="0"/>
        <v>0</v>
      </c>
    </row>
    <row r="30" spans="1:9" x14ac:dyDescent="0.35">
      <c r="A30" s="40">
        <v>5002534</v>
      </c>
      <c r="B30" s="41" t="s">
        <v>94</v>
      </c>
      <c r="C30" s="44" t="s">
        <v>849</v>
      </c>
      <c r="D30" s="41" t="s">
        <v>95</v>
      </c>
      <c r="E30" s="16"/>
      <c r="F30" s="13"/>
      <c r="G30" s="37">
        <v>488</v>
      </c>
      <c r="H30" s="13"/>
      <c r="I30" s="49">
        <f t="shared" si="0"/>
        <v>0</v>
      </c>
    </row>
    <row r="31" spans="1:9" x14ac:dyDescent="0.35">
      <c r="A31" s="40">
        <v>184799</v>
      </c>
      <c r="B31" s="41" t="s">
        <v>96</v>
      </c>
      <c r="C31" s="44" t="s">
        <v>848</v>
      </c>
      <c r="D31" s="41" t="s">
        <v>97</v>
      </c>
      <c r="E31" s="17"/>
      <c r="F31" s="13"/>
      <c r="G31" s="38">
        <v>451</v>
      </c>
      <c r="H31" s="13"/>
      <c r="I31" s="49">
        <f t="shared" si="0"/>
        <v>0</v>
      </c>
    </row>
    <row r="32" spans="1:9" x14ac:dyDescent="0.35">
      <c r="A32" s="40">
        <v>2876737</v>
      </c>
      <c r="B32" s="41" t="s">
        <v>98</v>
      </c>
      <c r="C32" s="44" t="s">
        <v>848</v>
      </c>
      <c r="D32" s="41" t="s">
        <v>99</v>
      </c>
      <c r="E32" s="16"/>
      <c r="F32" s="13"/>
      <c r="G32" s="37">
        <v>450</v>
      </c>
      <c r="H32" s="13"/>
      <c r="I32" s="49">
        <f t="shared" si="0"/>
        <v>0</v>
      </c>
    </row>
    <row r="33" spans="1:9" x14ac:dyDescent="0.35">
      <c r="A33" s="40">
        <v>110328</v>
      </c>
      <c r="B33" s="41" t="s">
        <v>100</v>
      </c>
      <c r="C33" s="44" t="s">
        <v>848</v>
      </c>
      <c r="D33" s="41" t="s">
        <v>101</v>
      </c>
      <c r="E33" s="16"/>
      <c r="F33" s="13"/>
      <c r="G33" s="37">
        <v>427</v>
      </c>
      <c r="H33" s="13"/>
      <c r="I33" s="49">
        <f t="shared" si="0"/>
        <v>0</v>
      </c>
    </row>
    <row r="34" spans="1:9" x14ac:dyDescent="0.35">
      <c r="A34" s="40">
        <v>2848434</v>
      </c>
      <c r="B34" s="41" t="s">
        <v>102</v>
      </c>
      <c r="C34" s="44" t="s">
        <v>848</v>
      </c>
      <c r="D34" s="41" t="s">
        <v>103</v>
      </c>
      <c r="E34" s="16"/>
      <c r="F34" s="13"/>
      <c r="G34" s="37">
        <v>424</v>
      </c>
      <c r="H34" s="13"/>
      <c r="I34" s="49">
        <f t="shared" si="0"/>
        <v>0</v>
      </c>
    </row>
    <row r="35" spans="1:9" x14ac:dyDescent="0.35">
      <c r="A35" s="40">
        <v>3365259</v>
      </c>
      <c r="B35" s="41" t="s">
        <v>104</v>
      </c>
      <c r="C35" s="44" t="s">
        <v>848</v>
      </c>
      <c r="D35" s="41" t="s">
        <v>105</v>
      </c>
      <c r="E35" s="16"/>
      <c r="F35" s="13"/>
      <c r="G35" s="37">
        <v>400</v>
      </c>
      <c r="H35" s="13"/>
      <c r="I35" s="49">
        <f t="shared" si="0"/>
        <v>0</v>
      </c>
    </row>
    <row r="36" spans="1:9" x14ac:dyDescent="0.35">
      <c r="A36" s="40">
        <v>6659437</v>
      </c>
      <c r="B36" s="41" t="s">
        <v>106</v>
      </c>
      <c r="C36" s="44" t="s">
        <v>848</v>
      </c>
      <c r="D36" s="41" t="s">
        <v>107</v>
      </c>
      <c r="E36" s="16"/>
      <c r="F36" s="13"/>
      <c r="G36" s="37">
        <v>350</v>
      </c>
      <c r="H36" s="13"/>
      <c r="I36" s="49">
        <f t="shared" si="0"/>
        <v>0</v>
      </c>
    </row>
    <row r="37" spans="1:9" x14ac:dyDescent="0.35">
      <c r="A37" s="40">
        <v>118143</v>
      </c>
      <c r="B37" s="41" t="s">
        <v>108</v>
      </c>
      <c r="C37" s="44" t="s">
        <v>848</v>
      </c>
      <c r="D37" s="41" t="s">
        <v>109</v>
      </c>
      <c r="E37" s="16"/>
      <c r="F37" s="13"/>
      <c r="G37" s="37">
        <v>340</v>
      </c>
      <c r="H37" s="13"/>
      <c r="I37" s="49">
        <f t="shared" si="0"/>
        <v>0</v>
      </c>
    </row>
    <row r="38" spans="1:9" x14ac:dyDescent="0.35">
      <c r="A38" s="40">
        <v>144405</v>
      </c>
      <c r="B38" s="41" t="s">
        <v>110</v>
      </c>
      <c r="C38" s="44" t="s">
        <v>848</v>
      </c>
      <c r="D38" s="41" t="s">
        <v>111</v>
      </c>
      <c r="E38" s="16"/>
      <c r="F38" s="13"/>
      <c r="G38" s="37">
        <v>340</v>
      </c>
      <c r="H38" s="13"/>
      <c r="I38" s="49">
        <f t="shared" si="0"/>
        <v>0</v>
      </c>
    </row>
    <row r="39" spans="1:9" x14ac:dyDescent="0.35">
      <c r="A39" s="40">
        <v>1493327</v>
      </c>
      <c r="B39" s="41" t="s">
        <v>112</v>
      </c>
      <c r="C39" s="44" t="s">
        <v>848</v>
      </c>
      <c r="D39" s="41" t="s">
        <v>113</v>
      </c>
      <c r="E39" s="16"/>
      <c r="F39" s="13"/>
      <c r="G39" s="37">
        <v>310</v>
      </c>
      <c r="H39" s="13"/>
      <c r="I39" s="49">
        <f t="shared" si="0"/>
        <v>0</v>
      </c>
    </row>
    <row r="40" spans="1:9" x14ac:dyDescent="0.35">
      <c r="A40" s="40">
        <v>147336</v>
      </c>
      <c r="B40" s="41" t="s">
        <v>114</v>
      </c>
      <c r="C40" s="44" t="s">
        <v>848</v>
      </c>
      <c r="D40" s="41" t="s">
        <v>115</v>
      </c>
      <c r="E40" s="17"/>
      <c r="F40" s="13"/>
      <c r="G40" s="38">
        <v>307</v>
      </c>
      <c r="H40" s="13"/>
      <c r="I40" s="49">
        <f t="shared" si="0"/>
        <v>0</v>
      </c>
    </row>
    <row r="41" spans="1:9" x14ac:dyDescent="0.35">
      <c r="A41" s="40">
        <v>183171</v>
      </c>
      <c r="B41" s="41" t="s">
        <v>116</v>
      </c>
      <c r="C41" s="44" t="s">
        <v>848</v>
      </c>
      <c r="D41" s="41" t="s">
        <v>117</v>
      </c>
      <c r="E41" s="16"/>
      <c r="F41" s="13"/>
      <c r="G41" s="37">
        <v>302</v>
      </c>
      <c r="H41" s="13"/>
      <c r="I41" s="49">
        <f t="shared" si="0"/>
        <v>0</v>
      </c>
    </row>
    <row r="42" spans="1:9" x14ac:dyDescent="0.35">
      <c r="A42" s="40">
        <v>316386</v>
      </c>
      <c r="B42" s="41" t="s">
        <v>118</v>
      </c>
      <c r="C42" s="44" t="s">
        <v>848</v>
      </c>
      <c r="D42" s="41" t="s">
        <v>119</v>
      </c>
      <c r="E42" s="16"/>
      <c r="F42" s="13"/>
      <c r="G42" s="37">
        <v>300</v>
      </c>
      <c r="H42" s="13"/>
      <c r="I42" s="49">
        <f t="shared" si="0"/>
        <v>0</v>
      </c>
    </row>
    <row r="43" spans="1:9" x14ac:dyDescent="0.35">
      <c r="A43" s="40">
        <v>147655</v>
      </c>
      <c r="B43" s="41" t="s">
        <v>120</v>
      </c>
      <c r="C43" s="44" t="s">
        <v>848</v>
      </c>
      <c r="D43" s="41" t="s">
        <v>121</v>
      </c>
      <c r="E43" s="16"/>
      <c r="F43" s="13"/>
      <c r="G43" s="37">
        <v>290</v>
      </c>
      <c r="H43" s="13"/>
      <c r="I43" s="49">
        <f t="shared" si="0"/>
        <v>0</v>
      </c>
    </row>
    <row r="44" spans="1:9" x14ac:dyDescent="0.35">
      <c r="A44" s="40">
        <v>102491</v>
      </c>
      <c r="B44" s="41" t="s">
        <v>122</v>
      </c>
      <c r="C44" s="41" t="s">
        <v>850</v>
      </c>
      <c r="D44" s="41" t="s">
        <v>123</v>
      </c>
      <c r="E44" s="16"/>
      <c r="F44" s="13"/>
      <c r="G44" s="37">
        <v>255</v>
      </c>
      <c r="H44" s="13"/>
      <c r="I44" s="49">
        <f t="shared" si="0"/>
        <v>0</v>
      </c>
    </row>
    <row r="45" spans="1:9" x14ac:dyDescent="0.35">
      <c r="A45" s="40">
        <v>101704</v>
      </c>
      <c r="B45" s="41" t="s">
        <v>124</v>
      </c>
      <c r="C45" s="42" t="s">
        <v>848</v>
      </c>
      <c r="D45" s="41" t="s">
        <v>125</v>
      </c>
      <c r="E45" s="16"/>
      <c r="F45" s="13"/>
      <c r="G45" s="37">
        <v>251</v>
      </c>
      <c r="H45" s="13"/>
      <c r="I45" s="49">
        <f t="shared" si="0"/>
        <v>0</v>
      </c>
    </row>
    <row r="46" spans="1:9" x14ac:dyDescent="0.35">
      <c r="A46" s="40">
        <v>11060193</v>
      </c>
      <c r="B46" s="41" t="s">
        <v>126</v>
      </c>
      <c r="C46" s="42" t="s">
        <v>848</v>
      </c>
      <c r="D46" s="41" t="s">
        <v>127</v>
      </c>
      <c r="E46" s="16"/>
      <c r="F46" s="13"/>
      <c r="G46" s="37">
        <v>206</v>
      </c>
      <c r="H46" s="13"/>
      <c r="I46" s="49">
        <f t="shared" si="0"/>
        <v>0</v>
      </c>
    </row>
    <row r="47" spans="1:9" x14ac:dyDescent="0.35">
      <c r="A47" s="40">
        <v>150942</v>
      </c>
      <c r="B47" s="41" t="s">
        <v>128</v>
      </c>
      <c r="C47" s="42" t="s">
        <v>848</v>
      </c>
      <c r="D47" s="41" t="s">
        <v>129</v>
      </c>
      <c r="E47" s="16"/>
      <c r="F47" s="13"/>
      <c r="G47" s="37">
        <v>200</v>
      </c>
      <c r="H47" s="13"/>
      <c r="I47" s="49">
        <f t="shared" si="0"/>
        <v>0</v>
      </c>
    </row>
    <row r="48" spans="1:9" x14ac:dyDescent="0.35">
      <c r="A48" s="40">
        <v>4218247</v>
      </c>
      <c r="B48" s="41" t="s">
        <v>130</v>
      </c>
      <c r="C48" s="42" t="s">
        <v>848</v>
      </c>
      <c r="D48" s="41" t="s">
        <v>131</v>
      </c>
      <c r="E48" s="16"/>
      <c r="F48" s="13"/>
      <c r="G48" s="37">
        <v>197</v>
      </c>
      <c r="H48" s="13"/>
      <c r="I48" s="49">
        <f t="shared" si="0"/>
        <v>0</v>
      </c>
    </row>
    <row r="49" spans="1:9" x14ac:dyDescent="0.35">
      <c r="A49" s="40">
        <v>191998</v>
      </c>
      <c r="B49" s="41" t="s">
        <v>132</v>
      </c>
      <c r="C49" s="42" t="s">
        <v>848</v>
      </c>
      <c r="D49" s="41" t="s">
        <v>133</v>
      </c>
      <c r="E49" s="17"/>
      <c r="F49" s="13"/>
      <c r="G49" s="38">
        <v>192</v>
      </c>
      <c r="H49" s="13"/>
      <c r="I49" s="49">
        <f t="shared" si="0"/>
        <v>0</v>
      </c>
    </row>
    <row r="50" spans="1:9" x14ac:dyDescent="0.35">
      <c r="A50" s="40">
        <v>2848467</v>
      </c>
      <c r="B50" s="41" t="s">
        <v>134</v>
      </c>
      <c r="C50" s="42" t="s">
        <v>848</v>
      </c>
      <c r="D50" s="41" t="s">
        <v>135</v>
      </c>
      <c r="E50" s="16"/>
      <c r="F50" s="13"/>
      <c r="G50" s="37">
        <v>190</v>
      </c>
      <c r="H50" s="13"/>
      <c r="I50" s="49">
        <f t="shared" si="0"/>
        <v>0</v>
      </c>
    </row>
    <row r="51" spans="1:9" x14ac:dyDescent="0.35">
      <c r="A51" s="40">
        <v>1943711</v>
      </c>
      <c r="B51" s="41" t="s">
        <v>136</v>
      </c>
      <c r="C51" s="42" t="s">
        <v>848</v>
      </c>
      <c r="D51" s="41" t="s">
        <v>137</v>
      </c>
      <c r="E51" s="16"/>
      <c r="F51" s="13"/>
      <c r="G51" s="37">
        <v>182</v>
      </c>
      <c r="H51" s="13"/>
      <c r="I51" s="49">
        <f t="shared" si="0"/>
        <v>0</v>
      </c>
    </row>
    <row r="52" spans="1:9" x14ac:dyDescent="0.35">
      <c r="A52" s="40">
        <v>12953344</v>
      </c>
      <c r="B52" s="41" t="s">
        <v>138</v>
      </c>
      <c r="C52" s="42" t="s">
        <v>848</v>
      </c>
      <c r="D52" s="41" t="s">
        <v>139</v>
      </c>
      <c r="E52" s="16"/>
      <c r="F52" s="13"/>
      <c r="G52" s="37">
        <v>176</v>
      </c>
      <c r="H52" s="13"/>
      <c r="I52" s="49">
        <f t="shared" si="0"/>
        <v>0</v>
      </c>
    </row>
    <row r="53" spans="1:9" x14ac:dyDescent="0.35">
      <c r="A53" s="40">
        <v>1344562</v>
      </c>
      <c r="B53" s="41" t="s">
        <v>140</v>
      </c>
      <c r="C53" s="42" t="s">
        <v>848</v>
      </c>
      <c r="D53" s="41" t="s">
        <v>141</v>
      </c>
      <c r="E53" s="16"/>
      <c r="F53" s="13"/>
      <c r="G53" s="37">
        <v>168</v>
      </c>
      <c r="H53" s="13"/>
      <c r="I53" s="49">
        <f t="shared" si="0"/>
        <v>0</v>
      </c>
    </row>
    <row r="54" spans="1:9" x14ac:dyDescent="0.35">
      <c r="A54" s="40">
        <v>151034</v>
      </c>
      <c r="B54" s="41" t="s">
        <v>142</v>
      </c>
      <c r="C54" s="42" t="s">
        <v>848</v>
      </c>
      <c r="D54" s="41" t="s">
        <v>143</v>
      </c>
      <c r="E54" s="16"/>
      <c r="F54" s="13"/>
      <c r="G54" s="37">
        <v>164</v>
      </c>
      <c r="H54" s="13"/>
      <c r="I54" s="49">
        <f t="shared" si="0"/>
        <v>0</v>
      </c>
    </row>
    <row r="55" spans="1:9" x14ac:dyDescent="0.35">
      <c r="A55" s="40">
        <v>109005</v>
      </c>
      <c r="B55" s="41" t="s">
        <v>144</v>
      </c>
      <c r="C55" s="42" t="s">
        <v>848</v>
      </c>
      <c r="D55" s="41" t="s">
        <v>145</v>
      </c>
      <c r="E55" s="16"/>
      <c r="F55" s="13"/>
      <c r="G55" s="37">
        <v>151</v>
      </c>
      <c r="H55" s="13"/>
      <c r="I55" s="49">
        <f t="shared" si="0"/>
        <v>0</v>
      </c>
    </row>
    <row r="56" spans="1:9" x14ac:dyDescent="0.35">
      <c r="A56" s="40">
        <v>4566056</v>
      </c>
      <c r="B56" s="41" t="s">
        <v>146</v>
      </c>
      <c r="C56" s="42" t="s">
        <v>848</v>
      </c>
      <c r="D56" s="41" t="s">
        <v>147</v>
      </c>
      <c r="E56" s="16"/>
      <c r="F56" s="13"/>
      <c r="G56" s="37">
        <v>150</v>
      </c>
      <c r="H56" s="13"/>
      <c r="I56" s="49">
        <f t="shared" si="0"/>
        <v>0</v>
      </c>
    </row>
    <row r="57" spans="1:9" x14ac:dyDescent="0.35">
      <c r="A57" s="40">
        <v>4218236</v>
      </c>
      <c r="B57" s="41" t="s">
        <v>148</v>
      </c>
      <c r="C57" s="42" t="s">
        <v>848</v>
      </c>
      <c r="D57" s="41" t="s">
        <v>149</v>
      </c>
      <c r="E57" s="16"/>
      <c r="F57" s="13"/>
      <c r="G57" s="37">
        <v>143</v>
      </c>
      <c r="H57" s="13"/>
      <c r="I57" s="49">
        <f t="shared" si="0"/>
        <v>0</v>
      </c>
    </row>
    <row r="58" spans="1:9" x14ac:dyDescent="0.35">
      <c r="A58" s="40">
        <v>1492676</v>
      </c>
      <c r="B58" s="41" t="s">
        <v>150</v>
      </c>
      <c r="C58" s="42" t="s">
        <v>848</v>
      </c>
      <c r="D58" s="41" t="s">
        <v>151</v>
      </c>
      <c r="E58" s="17"/>
      <c r="F58" s="13"/>
      <c r="G58" s="38">
        <v>141</v>
      </c>
      <c r="H58" s="13"/>
      <c r="I58" s="49">
        <f t="shared" si="0"/>
        <v>0</v>
      </c>
    </row>
    <row r="59" spans="1:9" x14ac:dyDescent="0.35">
      <c r="A59" s="40">
        <v>3001947</v>
      </c>
      <c r="B59" s="41" t="s">
        <v>152</v>
      </c>
      <c r="C59" s="42" t="s">
        <v>891</v>
      </c>
      <c r="D59" s="41" t="s">
        <v>153</v>
      </c>
      <c r="E59" s="16"/>
      <c r="F59" s="13"/>
      <c r="G59" s="37">
        <v>141</v>
      </c>
      <c r="H59" s="13"/>
      <c r="I59" s="49">
        <f t="shared" si="0"/>
        <v>0</v>
      </c>
    </row>
    <row r="60" spans="1:9" x14ac:dyDescent="0.35">
      <c r="A60" s="40">
        <v>147314</v>
      </c>
      <c r="B60" s="41" t="s">
        <v>154</v>
      </c>
      <c r="C60" s="42" t="s">
        <v>848</v>
      </c>
      <c r="D60" s="41" t="s">
        <v>155</v>
      </c>
      <c r="E60" s="16"/>
      <c r="F60" s="13"/>
      <c r="G60" s="37">
        <v>136</v>
      </c>
      <c r="H60" s="13"/>
      <c r="I60" s="49">
        <f t="shared" si="0"/>
        <v>0</v>
      </c>
    </row>
    <row r="61" spans="1:9" x14ac:dyDescent="0.35">
      <c r="A61" s="40">
        <v>150827</v>
      </c>
      <c r="B61" s="41" t="s">
        <v>156</v>
      </c>
      <c r="C61" s="42" t="s">
        <v>848</v>
      </c>
      <c r="D61" s="41" t="s">
        <v>157</v>
      </c>
      <c r="E61" s="16"/>
      <c r="F61" s="13"/>
      <c r="G61" s="37">
        <v>136</v>
      </c>
      <c r="H61" s="13"/>
      <c r="I61" s="49">
        <f t="shared" si="0"/>
        <v>0</v>
      </c>
    </row>
    <row r="62" spans="1:9" x14ac:dyDescent="0.35">
      <c r="A62" s="40">
        <v>118531</v>
      </c>
      <c r="B62" s="41" t="s">
        <v>158</v>
      </c>
      <c r="C62" s="42" t="s">
        <v>848</v>
      </c>
      <c r="D62" s="41" t="s">
        <v>159</v>
      </c>
      <c r="E62" s="16"/>
      <c r="F62" s="13"/>
      <c r="G62" s="37">
        <v>135</v>
      </c>
      <c r="H62" s="13"/>
      <c r="I62" s="49">
        <f t="shared" si="0"/>
        <v>0</v>
      </c>
    </row>
    <row r="63" spans="1:9" x14ac:dyDescent="0.35">
      <c r="A63" s="40">
        <v>151012</v>
      </c>
      <c r="B63" s="41" t="s">
        <v>160</v>
      </c>
      <c r="C63" s="42" t="s">
        <v>848</v>
      </c>
      <c r="D63" s="41" t="s">
        <v>161</v>
      </c>
      <c r="E63" s="16"/>
      <c r="F63" s="13"/>
      <c r="G63" s="37">
        <v>133</v>
      </c>
      <c r="H63" s="13"/>
      <c r="I63" s="49">
        <f t="shared" si="0"/>
        <v>0</v>
      </c>
    </row>
    <row r="64" spans="1:9" x14ac:dyDescent="0.35">
      <c r="A64" s="40">
        <v>5366223</v>
      </c>
      <c r="B64" s="41" t="s">
        <v>162</v>
      </c>
      <c r="C64" s="42" t="s">
        <v>848</v>
      </c>
      <c r="D64" s="41" t="s">
        <v>163</v>
      </c>
      <c r="E64" s="16"/>
      <c r="F64" s="13"/>
      <c r="G64" s="37">
        <v>132</v>
      </c>
      <c r="H64" s="13"/>
      <c r="I64" s="49">
        <f t="shared" si="0"/>
        <v>0</v>
      </c>
    </row>
    <row r="65" spans="1:9" x14ac:dyDescent="0.35">
      <c r="A65" s="40">
        <v>150598</v>
      </c>
      <c r="B65" s="41" t="s">
        <v>164</v>
      </c>
      <c r="C65" s="42" t="s">
        <v>848</v>
      </c>
      <c r="D65" s="41" t="s">
        <v>165</v>
      </c>
      <c r="E65" s="16"/>
      <c r="F65" s="13"/>
      <c r="G65" s="37">
        <v>127</v>
      </c>
      <c r="H65" s="13"/>
      <c r="I65" s="49">
        <f t="shared" si="0"/>
        <v>0</v>
      </c>
    </row>
    <row r="66" spans="1:9" x14ac:dyDescent="0.35">
      <c r="A66" s="40">
        <v>183091</v>
      </c>
      <c r="B66" s="41" t="s">
        <v>166</v>
      </c>
      <c r="C66" s="42" t="s">
        <v>848</v>
      </c>
      <c r="D66" s="41" t="s">
        <v>167</v>
      </c>
      <c r="E66" s="16"/>
      <c r="F66" s="13"/>
      <c r="G66" s="37">
        <v>127</v>
      </c>
      <c r="H66" s="13"/>
      <c r="I66" s="49">
        <f t="shared" si="0"/>
        <v>0</v>
      </c>
    </row>
    <row r="67" spans="1:9" x14ac:dyDescent="0.35">
      <c r="A67" s="40">
        <v>4218282</v>
      </c>
      <c r="B67" s="41" t="s">
        <v>168</v>
      </c>
      <c r="C67" s="42" t="s">
        <v>848</v>
      </c>
      <c r="D67" s="41" t="s">
        <v>169</v>
      </c>
      <c r="E67" s="17"/>
      <c r="F67" s="13"/>
      <c r="G67" s="38">
        <v>120</v>
      </c>
      <c r="H67" s="13"/>
      <c r="I67" s="49">
        <f t="shared" si="0"/>
        <v>0</v>
      </c>
    </row>
    <row r="68" spans="1:9" x14ac:dyDescent="0.35">
      <c r="A68" s="40">
        <v>316284</v>
      </c>
      <c r="B68" s="41" t="s">
        <v>170</v>
      </c>
      <c r="C68" s="42" t="s">
        <v>848</v>
      </c>
      <c r="D68" s="41" t="s">
        <v>171</v>
      </c>
      <c r="E68" s="16"/>
      <c r="F68" s="13"/>
      <c r="G68" s="37">
        <v>114</v>
      </c>
      <c r="H68" s="13"/>
      <c r="I68" s="49">
        <f t="shared" si="0"/>
        <v>0</v>
      </c>
    </row>
    <row r="69" spans="1:9" x14ac:dyDescent="0.35">
      <c r="A69" s="40">
        <v>8065848</v>
      </c>
      <c r="B69" s="41" t="s">
        <v>172</v>
      </c>
      <c r="C69" s="42" t="s">
        <v>848</v>
      </c>
      <c r="D69" s="41" t="s">
        <v>173</v>
      </c>
      <c r="E69" s="16"/>
      <c r="F69" s="13"/>
      <c r="G69" s="37">
        <v>106</v>
      </c>
      <c r="H69" s="13"/>
      <c r="I69" s="49">
        <f t="shared" si="0"/>
        <v>0</v>
      </c>
    </row>
    <row r="70" spans="1:9" x14ac:dyDescent="0.35">
      <c r="A70" s="40">
        <v>3664891</v>
      </c>
      <c r="B70" s="41" t="s">
        <v>174</v>
      </c>
      <c r="C70" s="42" t="s">
        <v>848</v>
      </c>
      <c r="D70" s="41" t="s">
        <v>175</v>
      </c>
      <c r="E70" s="16"/>
      <c r="F70" s="13"/>
      <c r="G70" s="37">
        <v>105</v>
      </c>
      <c r="H70" s="13"/>
      <c r="I70" s="49">
        <f t="shared" si="0"/>
        <v>0</v>
      </c>
    </row>
    <row r="71" spans="1:9" x14ac:dyDescent="0.35">
      <c r="A71" s="40">
        <v>135927</v>
      </c>
      <c r="B71" s="41" t="s">
        <v>176</v>
      </c>
      <c r="C71" s="42" t="s">
        <v>848</v>
      </c>
      <c r="D71" s="41" t="s">
        <v>177</v>
      </c>
      <c r="E71" s="16"/>
      <c r="F71" s="13"/>
      <c r="G71" s="37">
        <v>104</v>
      </c>
      <c r="H71" s="13"/>
      <c r="I71" s="49">
        <f t="shared" ref="I71:I104" si="1">G71*H71</f>
        <v>0</v>
      </c>
    </row>
    <row r="72" spans="1:9" x14ac:dyDescent="0.35">
      <c r="A72" s="40">
        <v>147974</v>
      </c>
      <c r="B72" s="41" t="s">
        <v>178</v>
      </c>
      <c r="C72" s="42" t="s">
        <v>848</v>
      </c>
      <c r="D72" s="41" t="s">
        <v>179</v>
      </c>
      <c r="E72" s="16"/>
      <c r="F72" s="13"/>
      <c r="G72" s="37">
        <v>103</v>
      </c>
      <c r="H72" s="13"/>
      <c r="I72" s="49">
        <f t="shared" si="1"/>
        <v>0</v>
      </c>
    </row>
    <row r="73" spans="1:9" x14ac:dyDescent="0.35">
      <c r="A73" s="40">
        <v>106814</v>
      </c>
      <c r="B73" s="41" t="s">
        <v>180</v>
      </c>
      <c r="C73" s="42" t="s">
        <v>848</v>
      </c>
      <c r="D73" s="41" t="s">
        <v>181</v>
      </c>
      <c r="E73" s="16"/>
      <c r="F73" s="13"/>
      <c r="G73" s="37">
        <v>101</v>
      </c>
      <c r="H73" s="13"/>
      <c r="I73" s="49">
        <f t="shared" si="1"/>
        <v>0</v>
      </c>
    </row>
    <row r="74" spans="1:9" x14ac:dyDescent="0.35">
      <c r="A74" s="40">
        <v>148066</v>
      </c>
      <c r="B74" s="41" t="s">
        <v>182</v>
      </c>
      <c r="C74" s="42" t="s">
        <v>848</v>
      </c>
      <c r="D74" s="41" t="s">
        <v>183</v>
      </c>
      <c r="E74" s="16"/>
      <c r="F74" s="13"/>
      <c r="G74" s="37">
        <v>96</v>
      </c>
      <c r="H74" s="13"/>
      <c r="I74" s="49">
        <f t="shared" si="1"/>
        <v>0</v>
      </c>
    </row>
    <row r="75" spans="1:9" x14ac:dyDescent="0.35">
      <c r="A75" s="40">
        <v>993033</v>
      </c>
      <c r="B75" s="41" t="s">
        <v>184</v>
      </c>
      <c r="C75" s="42" t="s">
        <v>892</v>
      </c>
      <c r="D75" s="41" t="s">
        <v>185</v>
      </c>
      <c r="E75" s="16"/>
      <c r="F75" s="13"/>
      <c r="G75" s="37">
        <v>95</v>
      </c>
      <c r="H75" s="13"/>
      <c r="I75" s="49">
        <f t="shared" si="1"/>
        <v>0</v>
      </c>
    </row>
    <row r="76" spans="1:9" x14ac:dyDescent="0.35">
      <c r="A76" s="40">
        <v>103687</v>
      </c>
      <c r="B76" s="41" t="s">
        <v>186</v>
      </c>
      <c r="C76" s="42" t="s">
        <v>869</v>
      </c>
      <c r="D76" s="41" t="s">
        <v>187</v>
      </c>
      <c r="E76" s="17"/>
      <c r="F76" s="13"/>
      <c r="G76" s="38">
        <v>86</v>
      </c>
      <c r="H76" s="13"/>
      <c r="I76" s="49">
        <f t="shared" si="1"/>
        <v>0</v>
      </c>
    </row>
    <row r="77" spans="1:9" x14ac:dyDescent="0.35">
      <c r="A77" s="40">
        <v>127064</v>
      </c>
      <c r="B77" s="41" t="s">
        <v>188</v>
      </c>
      <c r="C77" s="42" t="s">
        <v>856</v>
      </c>
      <c r="D77" s="41" t="s">
        <v>189</v>
      </c>
      <c r="E77" s="16"/>
      <c r="F77" s="13"/>
      <c r="G77" s="37">
        <v>84</v>
      </c>
      <c r="H77" s="13"/>
      <c r="I77" s="49">
        <f t="shared" si="1"/>
        <v>0</v>
      </c>
    </row>
    <row r="78" spans="1:9" x14ac:dyDescent="0.35">
      <c r="A78" s="40">
        <v>1862711</v>
      </c>
      <c r="B78" s="41" t="s">
        <v>190</v>
      </c>
      <c r="C78" s="42" t="s">
        <v>848</v>
      </c>
      <c r="D78" s="41" t="s">
        <v>191</v>
      </c>
      <c r="E78" s="16"/>
      <c r="F78" s="13"/>
      <c r="G78" s="37">
        <v>77</v>
      </c>
      <c r="H78" s="13"/>
      <c r="I78" s="49">
        <f t="shared" si="1"/>
        <v>0</v>
      </c>
    </row>
    <row r="79" spans="1:9" x14ac:dyDescent="0.35">
      <c r="A79" s="40">
        <v>148589</v>
      </c>
      <c r="B79" s="41" t="s">
        <v>192</v>
      </c>
      <c r="C79" s="42" t="s">
        <v>848</v>
      </c>
      <c r="D79" s="41" t="s">
        <v>193</v>
      </c>
      <c r="E79" s="16"/>
      <c r="F79" s="13"/>
      <c r="G79" s="37">
        <v>72</v>
      </c>
      <c r="H79" s="13"/>
      <c r="I79" s="49">
        <f t="shared" si="1"/>
        <v>0</v>
      </c>
    </row>
    <row r="80" spans="1:9" x14ac:dyDescent="0.35">
      <c r="A80" s="40">
        <v>135962</v>
      </c>
      <c r="B80" s="41" t="s">
        <v>194</v>
      </c>
      <c r="C80" s="42" t="s">
        <v>848</v>
      </c>
      <c r="D80" s="41" t="s">
        <v>195</v>
      </c>
      <c r="E80" s="16"/>
      <c r="F80" s="13"/>
      <c r="G80" s="37">
        <v>69</v>
      </c>
      <c r="H80" s="13"/>
      <c r="I80" s="49">
        <f t="shared" si="1"/>
        <v>0</v>
      </c>
    </row>
    <row r="81" spans="1:9" x14ac:dyDescent="0.35">
      <c r="A81" s="40">
        <v>183147</v>
      </c>
      <c r="B81" s="41" t="s">
        <v>196</v>
      </c>
      <c r="C81" s="42" t="s">
        <v>848</v>
      </c>
      <c r="D81" s="41" t="s">
        <v>197</v>
      </c>
      <c r="E81" s="16"/>
      <c r="F81" s="13"/>
      <c r="G81" s="37">
        <v>69</v>
      </c>
      <c r="H81" s="13"/>
      <c r="I81" s="49">
        <f t="shared" si="1"/>
        <v>0</v>
      </c>
    </row>
    <row r="82" spans="1:9" x14ac:dyDescent="0.35">
      <c r="A82" s="40">
        <v>311287</v>
      </c>
      <c r="B82" s="41" t="s">
        <v>198</v>
      </c>
      <c r="C82" s="45" t="s">
        <v>851</v>
      </c>
      <c r="D82" s="41" t="s">
        <v>199</v>
      </c>
      <c r="E82" s="16"/>
      <c r="F82" s="13"/>
      <c r="G82" s="37">
        <v>69</v>
      </c>
      <c r="H82" s="13"/>
      <c r="I82" s="49">
        <f t="shared" si="1"/>
        <v>0</v>
      </c>
    </row>
    <row r="83" spans="1:9" x14ac:dyDescent="0.35">
      <c r="A83" s="40">
        <v>7509926</v>
      </c>
      <c r="B83" s="41" t="s">
        <v>200</v>
      </c>
      <c r="C83" s="42" t="s">
        <v>848</v>
      </c>
      <c r="D83" s="41" t="s">
        <v>201</v>
      </c>
      <c r="E83" s="16"/>
      <c r="F83" s="13"/>
      <c r="G83" s="37">
        <v>69</v>
      </c>
      <c r="H83" s="13"/>
      <c r="I83" s="49">
        <f t="shared" si="1"/>
        <v>0</v>
      </c>
    </row>
    <row r="84" spans="1:9" x14ac:dyDescent="0.35">
      <c r="A84" s="40">
        <v>150031</v>
      </c>
      <c r="B84" s="41" t="s">
        <v>202</v>
      </c>
      <c r="C84" s="42" t="s">
        <v>848</v>
      </c>
      <c r="D84" s="41" t="s">
        <v>203</v>
      </c>
      <c r="E84" s="16"/>
      <c r="F84" s="13"/>
      <c r="G84" s="37">
        <v>67</v>
      </c>
      <c r="H84" s="13"/>
      <c r="I84" s="49">
        <f t="shared" si="1"/>
        <v>0</v>
      </c>
    </row>
    <row r="85" spans="1:9" x14ac:dyDescent="0.35">
      <c r="A85" s="40">
        <v>180193</v>
      </c>
      <c r="B85" s="41" t="s">
        <v>204</v>
      </c>
      <c r="C85" s="42" t="s">
        <v>848</v>
      </c>
      <c r="D85" s="41" t="s">
        <v>205</v>
      </c>
      <c r="E85" s="17"/>
      <c r="F85" s="13"/>
      <c r="G85" s="38">
        <v>66</v>
      </c>
      <c r="H85" s="13"/>
      <c r="I85" s="49">
        <f t="shared" si="1"/>
        <v>0</v>
      </c>
    </row>
    <row r="86" spans="1:9" x14ac:dyDescent="0.35">
      <c r="A86" s="40">
        <v>183158</v>
      </c>
      <c r="B86" s="41" t="s">
        <v>206</v>
      </c>
      <c r="C86" s="42" t="s">
        <v>848</v>
      </c>
      <c r="D86" s="41" t="s">
        <v>207</v>
      </c>
      <c r="E86" s="16"/>
      <c r="F86" s="13"/>
      <c r="G86" s="37">
        <v>64</v>
      </c>
      <c r="H86" s="13"/>
      <c r="I86" s="49">
        <f t="shared" si="1"/>
        <v>0</v>
      </c>
    </row>
    <row r="87" spans="1:9" x14ac:dyDescent="0.35">
      <c r="A87" s="40">
        <v>316262</v>
      </c>
      <c r="B87" s="41" t="s">
        <v>208</v>
      </c>
      <c r="C87" s="42" t="s">
        <v>848</v>
      </c>
      <c r="D87" s="41" t="s">
        <v>209</v>
      </c>
      <c r="E87" s="16"/>
      <c r="F87" s="13"/>
      <c r="G87" s="37">
        <v>63</v>
      </c>
      <c r="H87" s="13"/>
      <c r="I87" s="49">
        <f t="shared" si="1"/>
        <v>0</v>
      </c>
    </row>
    <row r="88" spans="1:9" x14ac:dyDescent="0.35">
      <c r="A88" s="40">
        <v>185188</v>
      </c>
      <c r="B88" s="41" t="s">
        <v>210</v>
      </c>
      <c r="C88" s="42" t="s">
        <v>848</v>
      </c>
      <c r="D88" s="41" t="s">
        <v>211</v>
      </c>
      <c r="E88" s="16"/>
      <c r="F88" s="13"/>
      <c r="G88" s="37">
        <v>62</v>
      </c>
      <c r="H88" s="13"/>
      <c r="I88" s="49">
        <f t="shared" si="1"/>
        <v>0</v>
      </c>
    </row>
    <row r="89" spans="1:9" x14ac:dyDescent="0.35">
      <c r="A89" s="40">
        <v>1000894</v>
      </c>
      <c r="B89" s="41" t="s">
        <v>212</v>
      </c>
      <c r="C89" s="42" t="s">
        <v>848</v>
      </c>
      <c r="D89" s="41" t="s">
        <v>213</v>
      </c>
      <c r="E89" s="16"/>
      <c r="F89" s="13"/>
      <c r="G89" s="37">
        <v>62</v>
      </c>
      <c r="H89" s="13"/>
      <c r="I89" s="49">
        <f t="shared" si="1"/>
        <v>0</v>
      </c>
    </row>
    <row r="90" spans="1:9" x14ac:dyDescent="0.35">
      <c r="A90" s="40">
        <v>3464491</v>
      </c>
      <c r="B90" s="41" t="s">
        <v>214</v>
      </c>
      <c r="C90" s="43" t="s">
        <v>848</v>
      </c>
      <c r="D90" s="41" t="s">
        <v>215</v>
      </c>
      <c r="E90" s="16"/>
      <c r="F90" s="13"/>
      <c r="G90" s="37">
        <v>62</v>
      </c>
      <c r="H90" s="13"/>
      <c r="I90" s="49">
        <f t="shared" si="1"/>
        <v>0</v>
      </c>
    </row>
    <row r="91" spans="1:9" x14ac:dyDescent="0.35">
      <c r="A91" s="40">
        <v>185155</v>
      </c>
      <c r="B91" s="41" t="s">
        <v>216</v>
      </c>
      <c r="C91" s="43" t="s">
        <v>848</v>
      </c>
      <c r="D91" s="41" t="s">
        <v>217</v>
      </c>
      <c r="E91" s="16"/>
      <c r="F91" s="13"/>
      <c r="G91" s="37">
        <v>61</v>
      </c>
      <c r="H91" s="13"/>
      <c r="I91" s="49">
        <f t="shared" si="1"/>
        <v>0</v>
      </c>
    </row>
    <row r="92" spans="1:9" x14ac:dyDescent="0.35">
      <c r="A92" s="40">
        <v>6469442</v>
      </c>
      <c r="B92" s="41" t="s">
        <v>218</v>
      </c>
      <c r="C92" s="43" t="s">
        <v>853</v>
      </c>
      <c r="D92" s="46" t="s">
        <v>855</v>
      </c>
      <c r="E92" s="16"/>
      <c r="F92" s="13"/>
      <c r="G92" s="37">
        <v>61</v>
      </c>
      <c r="H92" s="13"/>
      <c r="I92" s="49">
        <f t="shared" si="1"/>
        <v>0</v>
      </c>
    </row>
    <row r="93" spans="1:9" x14ac:dyDescent="0.35">
      <c r="A93" s="40">
        <v>8065837</v>
      </c>
      <c r="B93" s="41" t="s">
        <v>219</v>
      </c>
      <c r="C93" s="43" t="s">
        <v>854</v>
      </c>
      <c r="D93" s="41" t="s">
        <v>220</v>
      </c>
      <c r="E93" s="16"/>
      <c r="F93" s="13"/>
      <c r="G93" s="37">
        <v>61</v>
      </c>
      <c r="H93" s="13"/>
      <c r="I93" s="49">
        <f t="shared" si="1"/>
        <v>0</v>
      </c>
    </row>
    <row r="94" spans="1:9" x14ac:dyDescent="0.35">
      <c r="A94" s="40">
        <v>9144518</v>
      </c>
      <c r="B94" s="41" t="s">
        <v>221</v>
      </c>
      <c r="C94" s="43" t="s">
        <v>848</v>
      </c>
      <c r="D94" s="41" t="s">
        <v>222</v>
      </c>
      <c r="E94" s="17"/>
      <c r="F94" s="13"/>
      <c r="G94" s="38">
        <v>61</v>
      </c>
      <c r="H94" s="13"/>
      <c r="I94" s="49">
        <f t="shared" si="1"/>
        <v>0</v>
      </c>
    </row>
    <row r="95" spans="1:9" x14ac:dyDescent="0.35">
      <c r="A95" s="40">
        <v>7461429</v>
      </c>
      <c r="B95" s="41" t="s">
        <v>223</v>
      </c>
      <c r="C95" s="44" t="s">
        <v>852</v>
      </c>
      <c r="D95" s="41" t="s">
        <v>224</v>
      </c>
      <c r="E95" s="16"/>
      <c r="F95" s="13"/>
      <c r="G95" s="37">
        <v>60</v>
      </c>
      <c r="H95" s="13"/>
      <c r="I95" s="49">
        <f t="shared" si="1"/>
        <v>0</v>
      </c>
    </row>
    <row r="96" spans="1:9" x14ac:dyDescent="0.35">
      <c r="A96" s="40">
        <v>149355</v>
      </c>
      <c r="B96" s="41" t="s">
        <v>225</v>
      </c>
      <c r="C96" s="45" t="s">
        <v>848</v>
      </c>
      <c r="D96" s="41" t="s">
        <v>226</v>
      </c>
      <c r="E96" s="16"/>
      <c r="F96" s="13"/>
      <c r="G96" s="37">
        <v>58</v>
      </c>
      <c r="H96" s="13"/>
      <c r="I96" s="49">
        <f t="shared" si="1"/>
        <v>0</v>
      </c>
    </row>
    <row r="97" spans="1:21" x14ac:dyDescent="0.35">
      <c r="A97" s="40">
        <v>359464</v>
      </c>
      <c r="B97" s="41" t="s">
        <v>227</v>
      </c>
      <c r="C97" s="45" t="s">
        <v>852</v>
      </c>
      <c r="D97" s="41" t="s">
        <v>228</v>
      </c>
      <c r="E97" s="16"/>
      <c r="F97" s="13"/>
      <c r="G97" s="37">
        <v>58</v>
      </c>
      <c r="H97" s="13"/>
      <c r="I97" s="49">
        <f t="shared" si="1"/>
        <v>0</v>
      </c>
    </row>
    <row r="98" spans="1:21" x14ac:dyDescent="0.35">
      <c r="A98" s="40">
        <v>150634</v>
      </c>
      <c r="B98" s="41" t="s">
        <v>229</v>
      </c>
      <c r="C98" s="42" t="s">
        <v>848</v>
      </c>
      <c r="D98" s="41" t="s">
        <v>230</v>
      </c>
      <c r="E98" s="16"/>
      <c r="F98" s="13"/>
      <c r="G98" s="37">
        <v>56</v>
      </c>
      <c r="H98" s="13"/>
      <c r="I98" s="49">
        <f t="shared" si="1"/>
        <v>0</v>
      </c>
    </row>
    <row r="99" spans="1:21" x14ac:dyDescent="0.35">
      <c r="A99" s="40">
        <v>14138077</v>
      </c>
      <c r="B99" s="41" t="s">
        <v>231</v>
      </c>
      <c r="C99" s="42" t="s">
        <v>848</v>
      </c>
      <c r="D99" s="41" t="s">
        <v>232</v>
      </c>
      <c r="E99" s="16"/>
      <c r="F99" s="13"/>
      <c r="G99" s="37">
        <v>56</v>
      </c>
      <c r="H99" s="13"/>
      <c r="I99" s="49">
        <f t="shared" si="1"/>
        <v>0</v>
      </c>
    </row>
    <row r="100" spans="1:21" x14ac:dyDescent="0.35">
      <c r="A100" s="40">
        <v>120083</v>
      </c>
      <c r="B100" s="41" t="s">
        <v>233</v>
      </c>
      <c r="C100" s="42" t="s">
        <v>848</v>
      </c>
      <c r="D100" s="41" t="s">
        <v>234</v>
      </c>
      <c r="E100" s="16"/>
      <c r="F100" s="13"/>
      <c r="G100" s="37">
        <v>53</v>
      </c>
      <c r="H100" s="13"/>
      <c r="I100" s="49">
        <f t="shared" si="1"/>
        <v>0</v>
      </c>
    </row>
    <row r="101" spans="1:21" x14ac:dyDescent="0.35">
      <c r="A101" s="40">
        <v>370725</v>
      </c>
      <c r="B101" s="41" t="s">
        <v>235</v>
      </c>
      <c r="C101" s="42" t="s">
        <v>848</v>
      </c>
      <c r="D101" s="41" t="s">
        <v>236</v>
      </c>
      <c r="E101" s="16"/>
      <c r="F101" s="13"/>
      <c r="G101" s="37">
        <v>52</v>
      </c>
      <c r="H101" s="13"/>
      <c r="I101" s="49">
        <f t="shared" si="1"/>
        <v>0</v>
      </c>
    </row>
    <row r="102" spans="1:21" x14ac:dyDescent="0.35">
      <c r="A102" s="40">
        <v>1583614</v>
      </c>
      <c r="B102" s="41" t="s">
        <v>237</v>
      </c>
      <c r="C102" s="42" t="s">
        <v>848</v>
      </c>
      <c r="D102" s="41" t="s">
        <v>238</v>
      </c>
      <c r="E102" s="16"/>
      <c r="F102" s="13"/>
      <c r="G102" s="37">
        <v>52</v>
      </c>
      <c r="H102" s="13"/>
      <c r="I102" s="49">
        <f t="shared" si="1"/>
        <v>0</v>
      </c>
    </row>
    <row r="103" spans="1:21" x14ac:dyDescent="0.35">
      <c r="A103" s="40">
        <v>12395367</v>
      </c>
      <c r="B103" s="41" t="s">
        <v>239</v>
      </c>
      <c r="C103" s="42" t="s">
        <v>848</v>
      </c>
      <c r="D103" s="41" t="s">
        <v>240</v>
      </c>
      <c r="E103" s="17"/>
      <c r="F103" s="13"/>
      <c r="G103" s="38">
        <v>52</v>
      </c>
      <c r="H103" s="13"/>
      <c r="I103" s="49">
        <f t="shared" si="1"/>
        <v>0</v>
      </c>
    </row>
    <row r="104" spans="1:21" ht="15" thickBot="1" x14ac:dyDescent="0.4">
      <c r="A104" s="47">
        <v>105582</v>
      </c>
      <c r="B104" s="48" t="s">
        <v>241</v>
      </c>
      <c r="C104" s="42" t="s">
        <v>848</v>
      </c>
      <c r="D104" s="48" t="s">
        <v>242</v>
      </c>
      <c r="E104" s="18"/>
      <c r="F104" s="14"/>
      <c r="G104" s="39">
        <v>51</v>
      </c>
      <c r="H104" s="14"/>
      <c r="I104" s="50">
        <f t="shared" si="1"/>
        <v>0</v>
      </c>
    </row>
    <row r="105" spans="1:21" ht="15" customHeight="1" thickBot="1" x14ac:dyDescent="0.4">
      <c r="A105" s="75" t="s">
        <v>843</v>
      </c>
      <c r="B105" s="76"/>
      <c r="C105" s="76"/>
      <c r="D105" s="76"/>
      <c r="E105" s="76"/>
      <c r="F105" s="76"/>
      <c r="G105" s="34"/>
      <c r="H105" s="51"/>
      <c r="I105" s="36">
        <f>SUM(I5:I104)</f>
        <v>0</v>
      </c>
      <c r="J105" s="52" t="s">
        <v>897</v>
      </c>
      <c r="K105" s="31"/>
      <c r="L105" s="31"/>
      <c r="M105" s="31"/>
      <c r="N105" s="31"/>
      <c r="O105" s="31"/>
      <c r="P105" s="31"/>
      <c r="Q105" s="31"/>
      <c r="R105" s="31"/>
      <c r="S105" s="31"/>
      <c r="T105" s="31"/>
    </row>
    <row r="106" spans="1:21" ht="16.5" customHeight="1" thickBot="1" x14ac:dyDescent="0.4">
      <c r="A106" s="75" t="s">
        <v>845</v>
      </c>
      <c r="B106" s="76"/>
      <c r="C106" s="76"/>
      <c r="D106" s="76"/>
      <c r="E106" s="76"/>
      <c r="F106" s="76"/>
      <c r="G106" s="34"/>
      <c r="H106" s="51"/>
      <c r="I106" s="19"/>
      <c r="J106" s="53" t="s">
        <v>896</v>
      </c>
      <c r="K106" s="31"/>
      <c r="L106" s="31"/>
      <c r="M106" s="31"/>
      <c r="N106" s="31"/>
      <c r="O106" s="31"/>
      <c r="P106" s="31"/>
      <c r="Q106" s="31"/>
      <c r="R106" s="31"/>
      <c r="S106" s="31"/>
    </row>
    <row r="107" spans="1:21" ht="16" thickBot="1" x14ac:dyDescent="0.4">
      <c r="A107" s="75" t="s">
        <v>844</v>
      </c>
      <c r="B107" s="76"/>
      <c r="C107" s="76"/>
      <c r="D107" s="76"/>
      <c r="E107" s="76"/>
      <c r="F107" s="54"/>
      <c r="G107" s="34"/>
      <c r="H107" s="55"/>
      <c r="I107" s="36">
        <f>I105+(I105*I106)</f>
        <v>0</v>
      </c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1:21" ht="23.25" customHeight="1" x14ac:dyDescent="0.35">
      <c r="A108" s="27"/>
      <c r="B108" s="27"/>
      <c r="C108" s="27"/>
      <c r="D108" s="28"/>
      <c r="E108" s="28"/>
      <c r="F108" s="28"/>
      <c r="G108" s="35"/>
      <c r="H108" s="35"/>
      <c r="I108" s="56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1:21" ht="26.25" customHeight="1" x14ac:dyDescent="0.35">
      <c r="A109" s="81" t="s">
        <v>34</v>
      </c>
      <c r="B109" s="82"/>
      <c r="C109" s="82"/>
      <c r="D109" s="82"/>
      <c r="E109" s="82"/>
      <c r="F109" s="82"/>
      <c r="G109" s="82"/>
      <c r="H109" s="57"/>
      <c r="I109" s="58"/>
      <c r="J109" s="59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1:21" ht="18.75" customHeight="1" x14ac:dyDescent="0.35">
      <c r="A110" s="26" t="s">
        <v>39</v>
      </c>
      <c r="B110" s="26" t="s">
        <v>40</v>
      </c>
      <c r="C110" s="26"/>
      <c r="D110" s="26" t="s">
        <v>42</v>
      </c>
      <c r="E110" s="33" t="s">
        <v>840</v>
      </c>
      <c r="F110" s="26" t="s">
        <v>841</v>
      </c>
      <c r="G110" s="33" t="s">
        <v>41</v>
      </c>
      <c r="H110" s="26" t="s">
        <v>839</v>
      </c>
      <c r="I110" s="26" t="s">
        <v>842</v>
      </c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</row>
    <row r="111" spans="1:21" ht="15.5" x14ac:dyDescent="0.35">
      <c r="A111" s="40">
        <v>161756</v>
      </c>
      <c r="B111" s="41" t="s">
        <v>244</v>
      </c>
      <c r="C111" s="42" t="s">
        <v>856</v>
      </c>
      <c r="D111" s="41" t="s">
        <v>245</v>
      </c>
      <c r="E111" s="16"/>
      <c r="F111" s="13"/>
      <c r="G111" s="37">
        <v>51</v>
      </c>
      <c r="H111" s="9"/>
      <c r="I111" s="49">
        <f>G111*H111</f>
        <v>0</v>
      </c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</row>
    <row r="112" spans="1:21" ht="15.5" x14ac:dyDescent="0.35">
      <c r="A112" s="40">
        <v>106654</v>
      </c>
      <c r="B112" s="41" t="s">
        <v>246</v>
      </c>
      <c r="C112" s="42" t="s">
        <v>848</v>
      </c>
      <c r="D112" s="41" t="s">
        <v>247</v>
      </c>
      <c r="E112" s="16"/>
      <c r="F112" s="13"/>
      <c r="G112" s="37">
        <v>50</v>
      </c>
      <c r="H112" s="9"/>
      <c r="I112" s="49">
        <f>G112*H112</f>
        <v>0</v>
      </c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</row>
    <row r="113" spans="1:23" ht="15.5" x14ac:dyDescent="0.35">
      <c r="A113" s="40">
        <v>130043</v>
      </c>
      <c r="B113" s="41" t="s">
        <v>248</v>
      </c>
      <c r="C113" s="42" t="s">
        <v>848</v>
      </c>
      <c r="D113" s="41" t="s">
        <v>249</v>
      </c>
      <c r="E113" s="16"/>
      <c r="F113" s="13"/>
      <c r="G113" s="37">
        <v>50</v>
      </c>
      <c r="H113" s="9"/>
      <c r="I113" s="49">
        <f t="shared" ref="I113:I176" si="2">G113*H113</f>
        <v>0</v>
      </c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</row>
    <row r="114" spans="1:23" ht="15.5" x14ac:dyDescent="0.35">
      <c r="A114" s="40">
        <v>148396</v>
      </c>
      <c r="B114" s="41" t="s">
        <v>250</v>
      </c>
      <c r="C114" s="42" t="s">
        <v>848</v>
      </c>
      <c r="D114" s="41" t="s">
        <v>251</v>
      </c>
      <c r="E114" s="16"/>
      <c r="F114" s="13"/>
      <c r="G114" s="37">
        <v>50</v>
      </c>
      <c r="H114" s="9"/>
      <c r="I114" s="49">
        <f t="shared" si="2"/>
        <v>0</v>
      </c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</row>
    <row r="115" spans="1:23" ht="15.5" x14ac:dyDescent="0.35">
      <c r="A115" s="40">
        <v>173256</v>
      </c>
      <c r="B115" s="41" t="s">
        <v>252</v>
      </c>
      <c r="C115" s="42" t="s">
        <v>848</v>
      </c>
      <c r="D115" s="41" t="s">
        <v>253</v>
      </c>
      <c r="E115" s="16"/>
      <c r="F115" s="13"/>
      <c r="G115" s="37">
        <v>50</v>
      </c>
      <c r="H115" s="9"/>
      <c r="I115" s="49">
        <f t="shared" si="2"/>
        <v>0</v>
      </c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</row>
    <row r="116" spans="1:23" ht="15.5" x14ac:dyDescent="0.35">
      <c r="A116" s="40">
        <v>173278</v>
      </c>
      <c r="B116" s="41" t="s">
        <v>254</v>
      </c>
      <c r="C116" s="42" t="s">
        <v>848</v>
      </c>
      <c r="D116" s="41" t="s">
        <v>255</v>
      </c>
      <c r="E116" s="16"/>
      <c r="F116" s="13"/>
      <c r="G116" s="37">
        <v>50</v>
      </c>
      <c r="H116" s="9"/>
      <c r="I116" s="49">
        <f t="shared" si="2"/>
        <v>0</v>
      </c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</row>
    <row r="117" spans="1:23" ht="15.5" x14ac:dyDescent="0.35">
      <c r="A117" s="40">
        <v>3378722</v>
      </c>
      <c r="B117" s="41" t="s">
        <v>256</v>
      </c>
      <c r="C117" s="42" t="s">
        <v>848</v>
      </c>
      <c r="D117" s="41" t="s">
        <v>257</v>
      </c>
      <c r="E117" s="16"/>
      <c r="F117" s="13"/>
      <c r="G117" s="37">
        <v>50</v>
      </c>
      <c r="H117" s="9"/>
      <c r="I117" s="49">
        <f t="shared" si="2"/>
        <v>0</v>
      </c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</row>
    <row r="118" spans="1:23" ht="15.5" x14ac:dyDescent="0.35">
      <c r="A118" s="40">
        <v>3823435</v>
      </c>
      <c r="B118" s="41" t="s">
        <v>258</v>
      </c>
      <c r="C118" s="42" t="s">
        <v>848</v>
      </c>
      <c r="D118" s="41" t="s">
        <v>259</v>
      </c>
      <c r="E118" s="16"/>
      <c r="F118" s="13"/>
      <c r="G118" s="37">
        <v>50</v>
      </c>
      <c r="H118" s="9"/>
      <c r="I118" s="49">
        <f t="shared" si="2"/>
        <v>0</v>
      </c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</row>
    <row r="119" spans="1:23" ht="15.5" x14ac:dyDescent="0.35">
      <c r="A119" s="40">
        <v>10078517</v>
      </c>
      <c r="B119" s="41" t="s">
        <v>260</v>
      </c>
      <c r="C119" s="42" t="s">
        <v>848</v>
      </c>
      <c r="D119" s="41" t="s">
        <v>261</v>
      </c>
      <c r="E119" s="17"/>
      <c r="F119" s="13"/>
      <c r="G119" s="38">
        <v>50</v>
      </c>
      <c r="H119" s="9"/>
      <c r="I119" s="49">
        <f t="shared" si="2"/>
        <v>0</v>
      </c>
      <c r="J119" s="52"/>
      <c r="K119" s="31"/>
      <c r="L119" s="31"/>
      <c r="M119" s="31"/>
      <c r="N119" s="31"/>
      <c r="O119" s="31"/>
      <c r="P119" s="31"/>
      <c r="Q119" s="31"/>
      <c r="R119" s="31"/>
      <c r="S119" s="31"/>
      <c r="T119" s="31"/>
    </row>
    <row r="120" spans="1:23" ht="15.5" x14ac:dyDescent="0.35">
      <c r="A120" s="40">
        <v>8065906</v>
      </c>
      <c r="B120" s="41" t="s">
        <v>262</v>
      </c>
      <c r="C120" s="42" t="s">
        <v>848</v>
      </c>
      <c r="D120" s="41" t="s">
        <v>263</v>
      </c>
      <c r="E120" s="16"/>
      <c r="F120" s="13"/>
      <c r="G120" s="37">
        <v>47</v>
      </c>
      <c r="H120" s="9"/>
      <c r="I120" s="49">
        <f t="shared" si="2"/>
        <v>0</v>
      </c>
      <c r="J120" s="59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3" ht="15.5" x14ac:dyDescent="0.35">
      <c r="A121" s="40">
        <v>147531</v>
      </c>
      <c r="B121" s="41" t="s">
        <v>264</v>
      </c>
      <c r="C121" s="42" t="s">
        <v>848</v>
      </c>
      <c r="D121" s="41" t="s">
        <v>265</v>
      </c>
      <c r="E121" s="16"/>
      <c r="F121" s="13"/>
      <c r="G121" s="37">
        <v>46</v>
      </c>
      <c r="H121" s="9"/>
      <c r="I121" s="49">
        <f t="shared" si="2"/>
        <v>0</v>
      </c>
      <c r="J121" s="60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</row>
    <row r="122" spans="1:23" ht="15.5" x14ac:dyDescent="0.35">
      <c r="A122" s="40">
        <v>6469431</v>
      </c>
      <c r="B122" s="41" t="s">
        <v>266</v>
      </c>
      <c r="C122" s="42" t="s">
        <v>853</v>
      </c>
      <c r="D122" s="41" t="s">
        <v>267</v>
      </c>
      <c r="E122" s="16"/>
      <c r="F122" s="13"/>
      <c r="G122" s="37">
        <v>46</v>
      </c>
      <c r="H122" s="9"/>
      <c r="I122" s="49">
        <f t="shared" si="2"/>
        <v>0</v>
      </c>
      <c r="J122" s="61"/>
      <c r="K122" s="30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</row>
    <row r="123" spans="1:23" ht="15.5" x14ac:dyDescent="0.35">
      <c r="A123" s="40">
        <v>106847</v>
      </c>
      <c r="B123" s="41" t="s">
        <v>268</v>
      </c>
      <c r="C123" s="42" t="s">
        <v>848</v>
      </c>
      <c r="D123" s="41" t="s">
        <v>269</v>
      </c>
      <c r="E123" s="16"/>
      <c r="F123" s="13"/>
      <c r="G123" s="37">
        <v>45</v>
      </c>
      <c r="H123" s="9"/>
      <c r="I123" s="49">
        <f t="shared" si="2"/>
        <v>0</v>
      </c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</row>
    <row r="124" spans="1:23" ht="15.5" x14ac:dyDescent="0.35">
      <c r="A124" s="40">
        <v>183251</v>
      </c>
      <c r="B124" s="41" t="s">
        <v>270</v>
      </c>
      <c r="C124" s="42" t="s">
        <v>848</v>
      </c>
      <c r="D124" s="41" t="s">
        <v>271</v>
      </c>
      <c r="E124" s="16"/>
      <c r="F124" s="13"/>
      <c r="G124" s="37">
        <v>45</v>
      </c>
      <c r="H124" s="9"/>
      <c r="I124" s="49">
        <f t="shared" si="2"/>
        <v>0</v>
      </c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</row>
    <row r="125" spans="1:23" ht="15.5" x14ac:dyDescent="0.35">
      <c r="A125" s="40">
        <v>13104666</v>
      </c>
      <c r="B125" s="41" t="s">
        <v>272</v>
      </c>
      <c r="C125" s="42" t="s">
        <v>848</v>
      </c>
      <c r="D125" s="41" t="s">
        <v>273</v>
      </c>
      <c r="E125" s="16"/>
      <c r="F125" s="13"/>
      <c r="G125" s="37">
        <v>45</v>
      </c>
      <c r="H125" s="9"/>
      <c r="I125" s="49">
        <f t="shared" si="2"/>
        <v>0</v>
      </c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</row>
    <row r="126" spans="1:23" ht="15.5" x14ac:dyDescent="0.35">
      <c r="A126" s="40">
        <v>185884</v>
      </c>
      <c r="B126" s="41" t="s">
        <v>274</v>
      </c>
      <c r="C126" s="42" t="s">
        <v>848</v>
      </c>
      <c r="D126" s="41" t="s">
        <v>275</v>
      </c>
      <c r="E126" s="16"/>
      <c r="F126" s="13"/>
      <c r="G126" s="37">
        <v>44</v>
      </c>
      <c r="H126" s="9"/>
      <c r="I126" s="49">
        <f t="shared" si="2"/>
        <v>0</v>
      </c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</row>
    <row r="127" spans="1:23" ht="15.5" x14ac:dyDescent="0.35">
      <c r="A127" s="40">
        <v>1946072</v>
      </c>
      <c r="B127" s="41" t="s">
        <v>276</v>
      </c>
      <c r="C127" s="42" t="s">
        <v>888</v>
      </c>
      <c r="D127" s="41" t="s">
        <v>277</v>
      </c>
      <c r="E127" s="16"/>
      <c r="F127" s="13"/>
      <c r="G127" s="37">
        <v>44</v>
      </c>
      <c r="H127" s="9"/>
      <c r="I127" s="49">
        <f t="shared" si="2"/>
        <v>0</v>
      </c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</row>
    <row r="128" spans="1:23" ht="15.5" x14ac:dyDescent="0.35">
      <c r="A128" s="40">
        <v>4218486</v>
      </c>
      <c r="B128" s="41" t="s">
        <v>278</v>
      </c>
      <c r="C128" s="42" t="s">
        <v>848</v>
      </c>
      <c r="D128" s="41" t="s">
        <v>279</v>
      </c>
      <c r="E128" s="17"/>
      <c r="F128" s="13"/>
      <c r="G128" s="38">
        <v>44</v>
      </c>
      <c r="H128" s="9"/>
      <c r="I128" s="49">
        <f t="shared" si="2"/>
        <v>0</v>
      </c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</row>
    <row r="129" spans="1:23" ht="15.5" x14ac:dyDescent="0.35">
      <c r="A129" s="40">
        <v>3116749</v>
      </c>
      <c r="B129" s="41" t="s">
        <v>280</v>
      </c>
      <c r="C129" s="42" t="s">
        <v>848</v>
      </c>
      <c r="D129" s="41" t="s">
        <v>281</v>
      </c>
      <c r="E129" s="16"/>
      <c r="F129" s="13"/>
      <c r="G129" s="37">
        <v>43</v>
      </c>
      <c r="H129" s="9"/>
      <c r="I129" s="49">
        <f t="shared" si="2"/>
        <v>0</v>
      </c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</row>
    <row r="130" spans="1:23" ht="15.5" x14ac:dyDescent="0.35">
      <c r="A130" s="40">
        <v>3491951</v>
      </c>
      <c r="B130" s="41" t="s">
        <v>282</v>
      </c>
      <c r="C130" s="42" t="s">
        <v>885</v>
      </c>
      <c r="D130" s="41" t="s">
        <v>283</v>
      </c>
      <c r="E130" s="16"/>
      <c r="F130" s="13"/>
      <c r="G130" s="37">
        <v>43</v>
      </c>
      <c r="H130" s="9"/>
      <c r="I130" s="49">
        <f t="shared" si="2"/>
        <v>0</v>
      </c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</row>
    <row r="131" spans="1:23" ht="15.5" x14ac:dyDescent="0.35">
      <c r="A131" s="40">
        <v>148088</v>
      </c>
      <c r="B131" s="41" t="s">
        <v>284</v>
      </c>
      <c r="C131" s="42" t="s">
        <v>848</v>
      </c>
      <c r="D131" s="41" t="s">
        <v>285</v>
      </c>
      <c r="E131" s="16"/>
      <c r="F131" s="13"/>
      <c r="G131" s="37">
        <v>42</v>
      </c>
      <c r="H131" s="9"/>
      <c r="I131" s="49">
        <f t="shared" si="2"/>
        <v>0</v>
      </c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</row>
    <row r="132" spans="1:23" ht="15.5" x14ac:dyDescent="0.35">
      <c r="A132" s="40">
        <v>1862733</v>
      </c>
      <c r="B132" s="41" t="s">
        <v>286</v>
      </c>
      <c r="C132" s="42" t="s">
        <v>848</v>
      </c>
      <c r="D132" s="41" t="s">
        <v>287</v>
      </c>
      <c r="E132" s="16"/>
      <c r="F132" s="13"/>
      <c r="G132" s="37">
        <v>42</v>
      </c>
      <c r="H132" s="9"/>
      <c r="I132" s="49">
        <f t="shared" si="2"/>
        <v>0</v>
      </c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</row>
    <row r="133" spans="1:23" ht="15.5" x14ac:dyDescent="0.35">
      <c r="A133" s="40">
        <v>118154</v>
      </c>
      <c r="B133" s="41" t="s">
        <v>288</v>
      </c>
      <c r="C133" s="42" t="s">
        <v>848</v>
      </c>
      <c r="D133" s="41" t="s">
        <v>289</v>
      </c>
      <c r="E133" s="16"/>
      <c r="F133" s="13"/>
      <c r="G133" s="37">
        <v>40</v>
      </c>
      <c r="H133" s="9"/>
      <c r="I133" s="49">
        <f t="shared" si="2"/>
        <v>0</v>
      </c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</row>
    <row r="134" spans="1:23" ht="15.5" x14ac:dyDescent="0.35">
      <c r="A134" s="40">
        <v>144939</v>
      </c>
      <c r="B134" s="41" t="s">
        <v>290</v>
      </c>
      <c r="C134" s="42" t="s">
        <v>848</v>
      </c>
      <c r="D134" s="41" t="s">
        <v>291</v>
      </c>
      <c r="E134" s="16"/>
      <c r="F134" s="13"/>
      <c r="G134" s="37">
        <v>40</v>
      </c>
      <c r="H134" s="9"/>
      <c r="I134" s="49">
        <f t="shared" si="2"/>
        <v>0</v>
      </c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</row>
    <row r="135" spans="1:23" ht="15.5" x14ac:dyDescent="0.35">
      <c r="A135" s="40">
        <v>148501</v>
      </c>
      <c r="B135" s="41" t="s">
        <v>292</v>
      </c>
      <c r="C135" s="42" t="s">
        <v>848</v>
      </c>
      <c r="D135" s="41" t="s">
        <v>293</v>
      </c>
      <c r="E135" s="16"/>
      <c r="F135" s="13"/>
      <c r="G135" s="37">
        <v>40</v>
      </c>
      <c r="H135" s="9"/>
      <c r="I135" s="49">
        <f t="shared" si="2"/>
        <v>0</v>
      </c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</row>
    <row r="136" spans="1:23" ht="15" customHeight="1" x14ac:dyDescent="0.35">
      <c r="A136" s="40">
        <v>185348</v>
      </c>
      <c r="B136" s="41" t="s">
        <v>294</v>
      </c>
      <c r="C136" s="42" t="s">
        <v>848</v>
      </c>
      <c r="D136" s="41" t="s">
        <v>295</v>
      </c>
      <c r="E136" s="16"/>
      <c r="F136" s="13"/>
      <c r="G136" s="37">
        <v>40</v>
      </c>
      <c r="H136" s="9"/>
      <c r="I136" s="49">
        <f t="shared" si="2"/>
        <v>0</v>
      </c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</row>
    <row r="137" spans="1:23" ht="15.5" x14ac:dyDescent="0.35">
      <c r="A137" s="40">
        <v>1070268</v>
      </c>
      <c r="B137" s="41" t="s">
        <v>296</v>
      </c>
      <c r="C137" s="42" t="s">
        <v>848</v>
      </c>
      <c r="D137" s="41" t="s">
        <v>297</v>
      </c>
      <c r="E137" s="17"/>
      <c r="F137" s="13"/>
      <c r="G137" s="38">
        <v>40</v>
      </c>
      <c r="H137" s="9"/>
      <c r="I137" s="49">
        <f t="shared" si="2"/>
        <v>0</v>
      </c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</row>
    <row r="138" spans="1:23" ht="15.5" x14ac:dyDescent="0.35">
      <c r="A138" s="40">
        <v>2515489</v>
      </c>
      <c r="B138" s="41" t="s">
        <v>298</v>
      </c>
      <c r="C138" s="42" t="s">
        <v>857</v>
      </c>
      <c r="D138" s="41" t="s">
        <v>299</v>
      </c>
      <c r="E138" s="16"/>
      <c r="F138" s="13"/>
      <c r="G138" s="37">
        <v>40</v>
      </c>
      <c r="H138" s="9"/>
      <c r="I138" s="49">
        <f t="shared" si="2"/>
        <v>0</v>
      </c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</row>
    <row r="139" spans="1:23" ht="15.5" x14ac:dyDescent="0.35">
      <c r="A139" s="40">
        <v>3383343</v>
      </c>
      <c r="B139" s="41" t="s">
        <v>300</v>
      </c>
      <c r="C139" s="42" t="s">
        <v>848</v>
      </c>
      <c r="D139" s="41" t="s">
        <v>301</v>
      </c>
      <c r="E139" s="16"/>
      <c r="F139" s="13"/>
      <c r="G139" s="37">
        <v>39</v>
      </c>
      <c r="H139" s="9"/>
      <c r="I139" s="49">
        <f t="shared" si="2"/>
        <v>0</v>
      </c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</row>
    <row r="140" spans="1:23" ht="15.5" x14ac:dyDescent="0.35">
      <c r="A140" s="40">
        <v>186216</v>
      </c>
      <c r="B140" s="41" t="s">
        <v>302</v>
      </c>
      <c r="C140" s="42" t="s">
        <v>848</v>
      </c>
      <c r="D140" s="41" t="s">
        <v>303</v>
      </c>
      <c r="E140" s="16"/>
      <c r="F140" s="13"/>
      <c r="G140" s="37">
        <v>38</v>
      </c>
      <c r="H140" s="9"/>
      <c r="I140" s="49">
        <f t="shared" si="2"/>
        <v>0</v>
      </c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</row>
    <row r="141" spans="1:23" ht="15.5" x14ac:dyDescent="0.35">
      <c r="A141" s="40">
        <v>150042</v>
      </c>
      <c r="B141" s="41" t="s">
        <v>304</v>
      </c>
      <c r="C141" s="42" t="s">
        <v>848</v>
      </c>
      <c r="D141" s="41" t="s">
        <v>305</v>
      </c>
      <c r="E141" s="16"/>
      <c r="F141" s="13"/>
      <c r="G141" s="37">
        <v>37</v>
      </c>
      <c r="H141" s="9"/>
      <c r="I141" s="49">
        <f t="shared" si="2"/>
        <v>0</v>
      </c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</row>
    <row r="142" spans="1:23" ht="15.5" x14ac:dyDescent="0.35">
      <c r="A142" s="40">
        <v>1007259</v>
      </c>
      <c r="B142" s="41" t="s">
        <v>306</v>
      </c>
      <c r="C142" s="42" t="s">
        <v>858</v>
      </c>
      <c r="D142" s="41" t="s">
        <v>307</v>
      </c>
      <c r="E142" s="16"/>
      <c r="F142" s="13"/>
      <c r="G142" s="37">
        <v>37</v>
      </c>
      <c r="H142" s="9"/>
      <c r="I142" s="49">
        <f t="shared" si="2"/>
        <v>0</v>
      </c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</row>
    <row r="143" spans="1:23" ht="15.5" x14ac:dyDescent="0.35">
      <c r="A143" s="40">
        <v>128912</v>
      </c>
      <c r="B143" s="41" t="s">
        <v>308</v>
      </c>
      <c r="C143" s="42" t="s">
        <v>848</v>
      </c>
      <c r="D143" s="41" t="s">
        <v>309</v>
      </c>
      <c r="E143" s="16"/>
      <c r="F143" s="13"/>
      <c r="G143" s="37">
        <v>36</v>
      </c>
      <c r="H143" s="9"/>
      <c r="I143" s="49">
        <f t="shared" si="2"/>
        <v>0</v>
      </c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</row>
    <row r="144" spans="1:23" ht="15.5" x14ac:dyDescent="0.35">
      <c r="A144" s="40">
        <v>185246</v>
      </c>
      <c r="B144" s="41" t="s">
        <v>310</v>
      </c>
      <c r="C144" s="42" t="s">
        <v>848</v>
      </c>
      <c r="D144" s="41" t="s">
        <v>311</v>
      </c>
      <c r="E144" s="16"/>
      <c r="F144" s="13"/>
      <c r="G144" s="37">
        <v>35</v>
      </c>
      <c r="H144" s="9"/>
      <c r="I144" s="49">
        <f t="shared" si="2"/>
        <v>0</v>
      </c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</row>
    <row r="145" spans="1:23" ht="15.5" x14ac:dyDescent="0.35">
      <c r="A145" s="40">
        <v>3378755</v>
      </c>
      <c r="B145" s="41" t="s">
        <v>312</v>
      </c>
      <c r="C145" s="42" t="s">
        <v>848</v>
      </c>
      <c r="D145" s="41" t="s">
        <v>313</v>
      </c>
      <c r="E145" s="16"/>
      <c r="F145" s="13"/>
      <c r="G145" s="37">
        <v>35</v>
      </c>
      <c r="H145" s="9"/>
      <c r="I145" s="49">
        <f t="shared" si="2"/>
        <v>0</v>
      </c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</row>
    <row r="146" spans="1:23" ht="15.5" x14ac:dyDescent="0.35">
      <c r="A146" s="40">
        <v>3464478</v>
      </c>
      <c r="B146" s="41" t="s">
        <v>314</v>
      </c>
      <c r="C146" s="42" t="s">
        <v>848</v>
      </c>
      <c r="D146" s="41" t="s">
        <v>315</v>
      </c>
      <c r="E146" s="17"/>
      <c r="F146" s="13"/>
      <c r="G146" s="38">
        <v>35</v>
      </c>
      <c r="H146" s="9"/>
      <c r="I146" s="49">
        <f t="shared" si="2"/>
        <v>0</v>
      </c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</row>
    <row r="147" spans="1:23" ht="15.5" x14ac:dyDescent="0.35">
      <c r="A147" s="40">
        <v>6586047</v>
      </c>
      <c r="B147" s="41" t="s">
        <v>316</v>
      </c>
      <c r="C147" s="42" t="s">
        <v>859</v>
      </c>
      <c r="D147" s="41" t="s">
        <v>317</v>
      </c>
      <c r="E147" s="16"/>
      <c r="F147" s="13"/>
      <c r="G147" s="37">
        <v>35</v>
      </c>
      <c r="H147" s="9"/>
      <c r="I147" s="49">
        <f t="shared" si="2"/>
        <v>0</v>
      </c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</row>
    <row r="148" spans="1:23" ht="15.5" x14ac:dyDescent="0.35">
      <c r="A148" s="40">
        <v>135973</v>
      </c>
      <c r="B148" s="41" t="s">
        <v>318</v>
      </c>
      <c r="C148" s="42" t="s">
        <v>848</v>
      </c>
      <c r="D148" s="41" t="s">
        <v>319</v>
      </c>
      <c r="E148" s="16"/>
      <c r="F148" s="13"/>
      <c r="G148" s="37">
        <v>34</v>
      </c>
      <c r="H148" s="9"/>
      <c r="I148" s="49">
        <f t="shared" si="2"/>
        <v>0</v>
      </c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</row>
    <row r="149" spans="1:23" ht="15.5" x14ac:dyDescent="0.35">
      <c r="A149" s="40">
        <v>461797</v>
      </c>
      <c r="B149" s="41" t="s">
        <v>320</v>
      </c>
      <c r="C149" s="42" t="s">
        <v>848</v>
      </c>
      <c r="D149" s="41" t="s">
        <v>321</v>
      </c>
      <c r="E149" s="16"/>
      <c r="F149" s="13"/>
      <c r="G149" s="37">
        <v>34</v>
      </c>
      <c r="H149" s="9"/>
      <c r="I149" s="49">
        <f t="shared" si="2"/>
        <v>0</v>
      </c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</row>
    <row r="150" spans="1:23" ht="15.5" x14ac:dyDescent="0.35">
      <c r="A150" s="40">
        <v>16656344</v>
      </c>
      <c r="B150" s="41" t="s">
        <v>322</v>
      </c>
      <c r="C150" s="42" t="s">
        <v>848</v>
      </c>
      <c r="D150" s="41" t="s">
        <v>323</v>
      </c>
      <c r="E150" s="16"/>
      <c r="F150" s="13"/>
      <c r="G150" s="37">
        <v>34</v>
      </c>
      <c r="H150" s="9"/>
      <c r="I150" s="49">
        <f t="shared" si="2"/>
        <v>0</v>
      </c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</row>
    <row r="151" spans="1:23" ht="15.5" x14ac:dyDescent="0.35">
      <c r="A151" s="40">
        <v>122592</v>
      </c>
      <c r="B151" s="41" t="s">
        <v>324</v>
      </c>
      <c r="C151" s="42" t="s">
        <v>848</v>
      </c>
      <c r="D151" s="41" t="s">
        <v>325</v>
      </c>
      <c r="E151" s="16"/>
      <c r="F151" s="13"/>
      <c r="G151" s="37">
        <v>33</v>
      </c>
      <c r="H151" s="9"/>
      <c r="I151" s="49">
        <f t="shared" si="2"/>
        <v>0</v>
      </c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</row>
    <row r="152" spans="1:23" ht="15.5" x14ac:dyDescent="0.35">
      <c r="A152" s="40">
        <v>466065</v>
      </c>
      <c r="B152" s="41" t="s">
        <v>326</v>
      </c>
      <c r="C152" s="42" t="s">
        <v>860</v>
      </c>
      <c r="D152" s="41" t="s">
        <v>327</v>
      </c>
      <c r="E152" s="16"/>
      <c r="F152" s="13"/>
      <c r="G152" s="37">
        <v>33</v>
      </c>
      <c r="H152" s="9"/>
      <c r="I152" s="49">
        <f t="shared" si="2"/>
        <v>0</v>
      </c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</row>
    <row r="153" spans="1:23" ht="15.5" x14ac:dyDescent="0.35">
      <c r="A153" s="40">
        <v>135916</v>
      </c>
      <c r="B153" s="41" t="s">
        <v>328</v>
      </c>
      <c r="C153" s="42" t="s">
        <v>848</v>
      </c>
      <c r="D153" s="41" t="s">
        <v>329</v>
      </c>
      <c r="E153" s="16"/>
      <c r="F153" s="13"/>
      <c r="G153" s="37">
        <v>32</v>
      </c>
      <c r="H153" s="9"/>
      <c r="I153" s="49">
        <f t="shared" si="2"/>
        <v>0</v>
      </c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</row>
    <row r="154" spans="1:23" ht="15.5" x14ac:dyDescent="0.35">
      <c r="A154" s="40">
        <v>175721</v>
      </c>
      <c r="B154" s="41" t="s">
        <v>330</v>
      </c>
      <c r="C154" s="42" t="s">
        <v>848</v>
      </c>
      <c r="D154" s="41" t="s">
        <v>331</v>
      </c>
      <c r="E154" s="16"/>
      <c r="F154" s="13"/>
      <c r="G154" s="37">
        <v>32</v>
      </c>
      <c r="H154" s="9"/>
      <c r="I154" s="49">
        <f t="shared" si="2"/>
        <v>0</v>
      </c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</row>
    <row r="155" spans="1:23" ht="15.5" x14ac:dyDescent="0.35">
      <c r="A155" s="40">
        <v>2742804</v>
      </c>
      <c r="B155" s="41" t="s">
        <v>332</v>
      </c>
      <c r="C155" s="42" t="s">
        <v>848</v>
      </c>
      <c r="D155" s="41" t="s">
        <v>333</v>
      </c>
      <c r="E155" s="17"/>
      <c r="F155" s="13"/>
      <c r="G155" s="38">
        <v>32</v>
      </c>
      <c r="H155" s="9"/>
      <c r="I155" s="49">
        <f t="shared" si="2"/>
        <v>0</v>
      </c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</row>
    <row r="156" spans="1:23" ht="15.5" x14ac:dyDescent="0.35">
      <c r="A156" s="40">
        <v>7284768</v>
      </c>
      <c r="B156" s="41" t="s">
        <v>334</v>
      </c>
      <c r="C156" s="42" t="s">
        <v>848</v>
      </c>
      <c r="D156" s="41" t="s">
        <v>335</v>
      </c>
      <c r="E156" s="16"/>
      <c r="F156" s="13"/>
      <c r="G156" s="37">
        <v>32</v>
      </c>
      <c r="H156" s="9"/>
      <c r="I156" s="49">
        <f t="shared" si="2"/>
        <v>0</v>
      </c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</row>
    <row r="157" spans="1:23" ht="15.5" x14ac:dyDescent="0.35">
      <c r="A157" s="40">
        <v>9144529</v>
      </c>
      <c r="B157" s="41" t="s">
        <v>336</v>
      </c>
      <c r="C157" s="42" t="s">
        <v>848</v>
      </c>
      <c r="D157" s="41" t="s">
        <v>337</v>
      </c>
      <c r="E157" s="16"/>
      <c r="F157" s="13"/>
      <c r="G157" s="37">
        <v>32</v>
      </c>
      <c r="H157" s="9"/>
      <c r="I157" s="49">
        <f t="shared" si="2"/>
        <v>0</v>
      </c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</row>
    <row r="158" spans="1:23" ht="15.5" x14ac:dyDescent="0.35">
      <c r="A158" s="40">
        <v>1494979</v>
      </c>
      <c r="B158" s="41" t="s">
        <v>338</v>
      </c>
      <c r="C158" s="42" t="s">
        <v>848</v>
      </c>
      <c r="D158" s="41" t="s">
        <v>339</v>
      </c>
      <c r="E158" s="16"/>
      <c r="F158" s="13"/>
      <c r="G158" s="37">
        <v>31</v>
      </c>
      <c r="H158" s="9"/>
      <c r="I158" s="49">
        <f t="shared" si="2"/>
        <v>0</v>
      </c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</row>
    <row r="159" spans="1:23" ht="15.5" x14ac:dyDescent="0.35">
      <c r="A159" s="40">
        <v>102376</v>
      </c>
      <c r="B159" s="41" t="s">
        <v>340</v>
      </c>
      <c r="C159" s="42" t="s">
        <v>848</v>
      </c>
      <c r="D159" s="41" t="s">
        <v>341</v>
      </c>
      <c r="E159" s="16"/>
      <c r="F159" s="13"/>
      <c r="G159" s="37">
        <v>30</v>
      </c>
      <c r="H159" s="9"/>
      <c r="I159" s="49">
        <f t="shared" si="2"/>
        <v>0</v>
      </c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</row>
    <row r="160" spans="1:23" ht="15.5" x14ac:dyDescent="0.35">
      <c r="A160" s="40">
        <v>146207</v>
      </c>
      <c r="B160" s="41" t="s">
        <v>342</v>
      </c>
      <c r="C160" s="42" t="s">
        <v>848</v>
      </c>
      <c r="D160" s="41" t="s">
        <v>343</v>
      </c>
      <c r="E160" s="16"/>
      <c r="F160" s="13"/>
      <c r="G160" s="37">
        <v>30</v>
      </c>
      <c r="H160" s="9"/>
      <c r="I160" s="49">
        <f t="shared" si="2"/>
        <v>0</v>
      </c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</row>
    <row r="161" spans="1:23" ht="15.5" x14ac:dyDescent="0.35">
      <c r="A161" s="40">
        <v>183238</v>
      </c>
      <c r="B161" s="41" t="s">
        <v>344</v>
      </c>
      <c r="C161" s="42" t="s">
        <v>848</v>
      </c>
      <c r="D161" s="41" t="s">
        <v>345</v>
      </c>
      <c r="E161" s="16"/>
      <c r="F161" s="13"/>
      <c r="G161" s="37">
        <v>30</v>
      </c>
      <c r="H161" s="9"/>
      <c r="I161" s="49">
        <f t="shared" si="2"/>
        <v>0</v>
      </c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</row>
    <row r="162" spans="1:23" x14ac:dyDescent="0.35">
      <c r="A162" s="40">
        <v>2797346</v>
      </c>
      <c r="B162" s="41" t="s">
        <v>346</v>
      </c>
      <c r="C162" s="42" t="s">
        <v>848</v>
      </c>
      <c r="D162" s="41" t="s">
        <v>347</v>
      </c>
      <c r="E162" s="16"/>
      <c r="F162" s="13"/>
      <c r="G162" s="37">
        <v>30</v>
      </c>
      <c r="H162" s="9"/>
      <c r="I162" s="49">
        <f t="shared" si="2"/>
        <v>0</v>
      </c>
    </row>
    <row r="163" spans="1:23" x14ac:dyDescent="0.35">
      <c r="A163" s="40">
        <v>3116705</v>
      </c>
      <c r="B163" s="41" t="s">
        <v>348</v>
      </c>
      <c r="C163" s="42" t="s">
        <v>848</v>
      </c>
      <c r="D163" s="41" t="s">
        <v>349</v>
      </c>
      <c r="E163" s="16"/>
      <c r="F163" s="13"/>
      <c r="G163" s="37">
        <v>30</v>
      </c>
      <c r="H163" s="9"/>
      <c r="I163" s="49">
        <f t="shared" si="2"/>
        <v>0</v>
      </c>
    </row>
    <row r="164" spans="1:23" x14ac:dyDescent="0.35">
      <c r="A164" s="40">
        <v>120072</v>
      </c>
      <c r="B164" s="41" t="s">
        <v>350</v>
      </c>
      <c r="C164" s="42" t="s">
        <v>848</v>
      </c>
      <c r="D164" s="41" t="s">
        <v>351</v>
      </c>
      <c r="E164" s="17"/>
      <c r="F164" s="13"/>
      <c r="G164" s="38">
        <v>29</v>
      </c>
      <c r="H164" s="9"/>
      <c r="I164" s="49">
        <f t="shared" si="2"/>
        <v>0</v>
      </c>
    </row>
    <row r="165" spans="1:23" x14ac:dyDescent="0.35">
      <c r="A165" s="40">
        <v>135949</v>
      </c>
      <c r="B165" s="41" t="s">
        <v>352</v>
      </c>
      <c r="C165" s="42" t="s">
        <v>848</v>
      </c>
      <c r="D165" s="41" t="s">
        <v>353</v>
      </c>
      <c r="E165" s="16"/>
      <c r="F165" s="13"/>
      <c r="G165" s="37">
        <v>29</v>
      </c>
      <c r="H165" s="9"/>
      <c r="I165" s="49">
        <f t="shared" si="2"/>
        <v>0</v>
      </c>
    </row>
    <row r="166" spans="1:23" x14ac:dyDescent="0.35">
      <c r="A166" s="40">
        <v>135984</v>
      </c>
      <c r="B166" s="41" t="s">
        <v>354</v>
      </c>
      <c r="C166" s="42" t="s">
        <v>848</v>
      </c>
      <c r="D166" s="41" t="s">
        <v>355</v>
      </c>
      <c r="E166" s="16"/>
      <c r="F166" s="13"/>
      <c r="G166" s="37">
        <v>29</v>
      </c>
      <c r="H166" s="9"/>
      <c r="I166" s="49">
        <f t="shared" si="2"/>
        <v>0</v>
      </c>
    </row>
    <row r="167" spans="1:23" x14ac:dyDescent="0.35">
      <c r="A167" s="40">
        <v>311265</v>
      </c>
      <c r="B167" s="41" t="s">
        <v>356</v>
      </c>
      <c r="C167" s="42" t="s">
        <v>861</v>
      </c>
      <c r="D167" s="41" t="s">
        <v>357</v>
      </c>
      <c r="E167" s="16"/>
      <c r="F167" s="13"/>
      <c r="G167" s="37">
        <v>29</v>
      </c>
      <c r="H167" s="9"/>
      <c r="I167" s="49">
        <f t="shared" si="2"/>
        <v>0</v>
      </c>
    </row>
    <row r="168" spans="1:23" x14ac:dyDescent="0.35">
      <c r="A168" s="40">
        <v>317881</v>
      </c>
      <c r="B168" s="41" t="s">
        <v>358</v>
      </c>
      <c r="C168" s="42" t="s">
        <v>850</v>
      </c>
      <c r="D168" s="41" t="s">
        <v>359</v>
      </c>
      <c r="E168" s="16"/>
      <c r="F168" s="13"/>
      <c r="G168" s="37">
        <v>29</v>
      </c>
      <c r="H168" s="9"/>
      <c r="I168" s="49">
        <f t="shared" si="2"/>
        <v>0</v>
      </c>
    </row>
    <row r="169" spans="1:23" x14ac:dyDescent="0.35">
      <c r="A169" s="40">
        <v>5470451</v>
      </c>
      <c r="B169" s="41" t="s">
        <v>360</v>
      </c>
      <c r="C169" s="42" t="s">
        <v>848</v>
      </c>
      <c r="D169" s="41" t="s">
        <v>361</v>
      </c>
      <c r="E169" s="16"/>
      <c r="F169" s="13"/>
      <c r="G169" s="37">
        <v>28</v>
      </c>
      <c r="H169" s="9"/>
      <c r="I169" s="49">
        <f t="shared" si="2"/>
        <v>0</v>
      </c>
    </row>
    <row r="170" spans="1:23" x14ac:dyDescent="0.35">
      <c r="A170" s="40">
        <v>135951</v>
      </c>
      <c r="B170" s="41" t="s">
        <v>362</v>
      </c>
      <c r="C170" s="42" t="s">
        <v>848</v>
      </c>
      <c r="D170" s="41" t="s">
        <v>363</v>
      </c>
      <c r="E170" s="16"/>
      <c r="F170" s="13"/>
      <c r="G170" s="37">
        <v>27</v>
      </c>
      <c r="H170" s="9"/>
      <c r="I170" s="49">
        <f t="shared" si="2"/>
        <v>0</v>
      </c>
    </row>
    <row r="171" spans="1:23" x14ac:dyDescent="0.35">
      <c r="A171" s="40">
        <v>160126</v>
      </c>
      <c r="B171" s="41" t="s">
        <v>364</v>
      </c>
      <c r="C171" s="42" t="s">
        <v>889</v>
      </c>
      <c r="D171" s="41" t="s">
        <v>365</v>
      </c>
      <c r="E171" s="16"/>
      <c r="F171" s="13"/>
      <c r="G171" s="37">
        <v>27</v>
      </c>
      <c r="H171" s="9"/>
      <c r="I171" s="49">
        <f t="shared" si="2"/>
        <v>0</v>
      </c>
    </row>
    <row r="172" spans="1:23" x14ac:dyDescent="0.35">
      <c r="A172" s="40">
        <v>5618931</v>
      </c>
      <c r="B172" s="41" t="s">
        <v>366</v>
      </c>
      <c r="C172" s="42" t="s">
        <v>848</v>
      </c>
      <c r="D172" s="41" t="s">
        <v>367</v>
      </c>
      <c r="E172" s="16"/>
      <c r="F172" s="13"/>
      <c r="G172" s="37">
        <v>27</v>
      </c>
      <c r="H172" s="9"/>
      <c r="I172" s="49">
        <f t="shared" si="2"/>
        <v>0</v>
      </c>
    </row>
    <row r="173" spans="1:23" x14ac:dyDescent="0.35">
      <c r="A173" s="40">
        <v>8065861</v>
      </c>
      <c r="B173" s="41" t="s">
        <v>368</v>
      </c>
      <c r="C173" s="42" t="s">
        <v>862</v>
      </c>
      <c r="D173" s="41" t="s">
        <v>369</v>
      </c>
      <c r="E173" s="17"/>
      <c r="F173" s="13"/>
      <c r="G173" s="38">
        <v>27</v>
      </c>
      <c r="H173" s="9"/>
      <c r="I173" s="49">
        <f t="shared" si="2"/>
        <v>0</v>
      </c>
    </row>
    <row r="174" spans="1:23" x14ac:dyDescent="0.35">
      <c r="A174" s="40">
        <v>130008</v>
      </c>
      <c r="B174" s="41" t="s">
        <v>370</v>
      </c>
      <c r="C174" s="42" t="s">
        <v>848</v>
      </c>
      <c r="D174" s="41" t="s">
        <v>371</v>
      </c>
      <c r="E174" s="16"/>
      <c r="F174" s="13"/>
      <c r="G174" s="37">
        <v>26</v>
      </c>
      <c r="H174" s="9"/>
      <c r="I174" s="49">
        <f t="shared" si="2"/>
        <v>0</v>
      </c>
    </row>
    <row r="175" spans="1:23" x14ac:dyDescent="0.35">
      <c r="A175" s="40">
        <v>338609</v>
      </c>
      <c r="B175" s="41" t="s">
        <v>372</v>
      </c>
      <c r="C175" s="42" t="s">
        <v>848</v>
      </c>
      <c r="D175" s="41" t="s">
        <v>373</v>
      </c>
      <c r="E175" s="16"/>
      <c r="F175" s="13"/>
      <c r="G175" s="37">
        <v>26</v>
      </c>
      <c r="H175" s="9"/>
      <c r="I175" s="49">
        <f t="shared" si="2"/>
        <v>0</v>
      </c>
    </row>
    <row r="176" spans="1:23" x14ac:dyDescent="0.35">
      <c r="A176" s="40">
        <v>2796855</v>
      </c>
      <c r="B176" s="41" t="s">
        <v>374</v>
      </c>
      <c r="C176" s="42" t="s">
        <v>848</v>
      </c>
      <c r="D176" s="41" t="s">
        <v>375</v>
      </c>
      <c r="E176" s="16"/>
      <c r="F176" s="13"/>
      <c r="G176" s="37">
        <v>26</v>
      </c>
      <c r="H176" s="9"/>
      <c r="I176" s="49">
        <f t="shared" si="2"/>
        <v>0</v>
      </c>
    </row>
    <row r="177" spans="1:9" x14ac:dyDescent="0.35">
      <c r="A177" s="40">
        <v>3779614</v>
      </c>
      <c r="B177" s="41" t="s">
        <v>376</v>
      </c>
      <c r="C177" s="42" t="s">
        <v>848</v>
      </c>
      <c r="D177" s="41" t="s">
        <v>377</v>
      </c>
      <c r="E177" s="16"/>
      <c r="F177" s="13"/>
      <c r="G177" s="37">
        <v>26</v>
      </c>
      <c r="H177" s="9"/>
      <c r="I177" s="49">
        <f t="shared" ref="I177:I240" si="3">G177*H177</f>
        <v>0</v>
      </c>
    </row>
    <row r="178" spans="1:9" x14ac:dyDescent="0.35">
      <c r="A178" s="40">
        <v>6561361</v>
      </c>
      <c r="B178" s="41" t="s">
        <v>378</v>
      </c>
      <c r="C178" s="42" t="s">
        <v>848</v>
      </c>
      <c r="D178" s="41" t="s">
        <v>379</v>
      </c>
      <c r="E178" s="16"/>
      <c r="F178" s="13"/>
      <c r="G178" s="37">
        <v>26</v>
      </c>
      <c r="H178" s="9"/>
      <c r="I178" s="49">
        <f t="shared" si="3"/>
        <v>0</v>
      </c>
    </row>
    <row r="179" spans="1:9" x14ac:dyDescent="0.35">
      <c r="A179" s="40">
        <v>11060238</v>
      </c>
      <c r="B179" s="41" t="s">
        <v>380</v>
      </c>
      <c r="C179" s="42" t="s">
        <v>857</v>
      </c>
      <c r="D179" s="41" t="s">
        <v>381</v>
      </c>
      <c r="E179" s="16"/>
      <c r="F179" s="13"/>
      <c r="G179" s="37">
        <v>26</v>
      </c>
      <c r="H179" s="9"/>
      <c r="I179" s="49">
        <f t="shared" si="3"/>
        <v>0</v>
      </c>
    </row>
    <row r="180" spans="1:9" x14ac:dyDescent="0.35">
      <c r="A180" s="40">
        <v>142603</v>
      </c>
      <c r="B180" s="41" t="s">
        <v>382</v>
      </c>
      <c r="C180" s="42" t="s">
        <v>863</v>
      </c>
      <c r="D180" s="41" t="s">
        <v>383</v>
      </c>
      <c r="E180" s="16"/>
      <c r="F180" s="13"/>
      <c r="G180" s="37">
        <v>25</v>
      </c>
      <c r="H180" s="9"/>
      <c r="I180" s="49">
        <f t="shared" si="3"/>
        <v>0</v>
      </c>
    </row>
    <row r="181" spans="1:9" x14ac:dyDescent="0.35">
      <c r="A181" s="40">
        <v>146138</v>
      </c>
      <c r="B181" s="41" t="s">
        <v>384</v>
      </c>
      <c r="C181" s="42" t="s">
        <v>864</v>
      </c>
      <c r="D181" s="41" t="s">
        <v>385</v>
      </c>
      <c r="E181" s="16"/>
      <c r="F181" s="13"/>
      <c r="G181" s="37">
        <v>25</v>
      </c>
      <c r="H181" s="9"/>
      <c r="I181" s="49">
        <f t="shared" si="3"/>
        <v>0</v>
      </c>
    </row>
    <row r="182" spans="1:9" x14ac:dyDescent="0.35">
      <c r="A182" s="40">
        <v>3116773</v>
      </c>
      <c r="B182" s="41" t="s">
        <v>386</v>
      </c>
      <c r="C182" s="42" t="s">
        <v>848</v>
      </c>
      <c r="D182" s="41" t="s">
        <v>387</v>
      </c>
      <c r="E182" s="17"/>
      <c r="F182" s="13"/>
      <c r="G182" s="38">
        <v>25</v>
      </c>
      <c r="H182" s="9"/>
      <c r="I182" s="49">
        <f t="shared" si="3"/>
        <v>0</v>
      </c>
    </row>
    <row r="183" spans="1:9" x14ac:dyDescent="0.35">
      <c r="A183" s="40">
        <v>7216822</v>
      </c>
      <c r="B183" s="41" t="s">
        <v>388</v>
      </c>
      <c r="C183" s="42" t="s">
        <v>848</v>
      </c>
      <c r="D183" s="41" t="s">
        <v>389</v>
      </c>
      <c r="E183" s="16"/>
      <c r="F183" s="13"/>
      <c r="G183" s="37">
        <v>25</v>
      </c>
      <c r="H183" s="9"/>
      <c r="I183" s="49">
        <f t="shared" si="3"/>
        <v>0</v>
      </c>
    </row>
    <row r="184" spans="1:9" x14ac:dyDescent="0.35">
      <c r="A184" s="40">
        <v>12011008</v>
      </c>
      <c r="B184" s="41" t="s">
        <v>390</v>
      </c>
      <c r="C184" s="42" t="s">
        <v>848</v>
      </c>
      <c r="D184" s="41" t="s">
        <v>391</v>
      </c>
      <c r="E184" s="16"/>
      <c r="F184" s="13"/>
      <c r="G184" s="37">
        <v>25</v>
      </c>
      <c r="H184" s="9"/>
      <c r="I184" s="49">
        <f t="shared" si="3"/>
        <v>0</v>
      </c>
    </row>
    <row r="185" spans="1:9" x14ac:dyDescent="0.35">
      <c r="A185" s="40">
        <v>147952</v>
      </c>
      <c r="B185" s="41" t="s">
        <v>392</v>
      </c>
      <c r="C185" s="42" t="s">
        <v>848</v>
      </c>
      <c r="D185" s="41" t="s">
        <v>393</v>
      </c>
      <c r="E185" s="16"/>
      <c r="F185" s="13"/>
      <c r="G185" s="37">
        <v>24</v>
      </c>
      <c r="H185" s="9"/>
      <c r="I185" s="49">
        <f t="shared" si="3"/>
        <v>0</v>
      </c>
    </row>
    <row r="186" spans="1:9" x14ac:dyDescent="0.35">
      <c r="A186" s="40">
        <v>333589</v>
      </c>
      <c r="B186" s="41" t="s">
        <v>394</v>
      </c>
      <c r="C186" s="42" t="s">
        <v>848</v>
      </c>
      <c r="D186" s="41" t="s">
        <v>395</v>
      </c>
      <c r="E186" s="16"/>
      <c r="F186" s="13"/>
      <c r="G186" s="37">
        <v>24</v>
      </c>
      <c r="H186" s="9"/>
      <c r="I186" s="49">
        <f t="shared" si="3"/>
        <v>0</v>
      </c>
    </row>
    <row r="187" spans="1:9" x14ac:dyDescent="0.35">
      <c r="A187" s="40">
        <v>333591</v>
      </c>
      <c r="B187" s="41" t="s">
        <v>396</v>
      </c>
      <c r="C187" s="42" t="s">
        <v>848</v>
      </c>
      <c r="D187" s="41" t="s">
        <v>397</v>
      </c>
      <c r="E187" s="16"/>
      <c r="F187" s="13"/>
      <c r="G187" s="37">
        <v>24</v>
      </c>
      <c r="H187" s="9"/>
      <c r="I187" s="49">
        <f t="shared" si="3"/>
        <v>0</v>
      </c>
    </row>
    <row r="188" spans="1:9" x14ac:dyDescent="0.35">
      <c r="A188" s="40">
        <v>1494981</v>
      </c>
      <c r="B188" s="41" t="s">
        <v>398</v>
      </c>
      <c r="C188" s="42" t="s">
        <v>848</v>
      </c>
      <c r="D188" s="41" t="s">
        <v>399</v>
      </c>
      <c r="E188" s="16"/>
      <c r="F188" s="13"/>
      <c r="G188" s="37">
        <v>24</v>
      </c>
      <c r="H188" s="9"/>
      <c r="I188" s="49">
        <f t="shared" si="3"/>
        <v>0</v>
      </c>
    </row>
    <row r="189" spans="1:9" x14ac:dyDescent="0.35">
      <c r="A189" s="40">
        <v>1865152</v>
      </c>
      <c r="B189" s="41" t="s">
        <v>400</v>
      </c>
      <c r="C189" s="42" t="s">
        <v>848</v>
      </c>
      <c r="D189" s="41" t="s">
        <v>401</v>
      </c>
      <c r="E189" s="16"/>
      <c r="F189" s="13"/>
      <c r="G189" s="37">
        <v>24</v>
      </c>
      <c r="H189" s="9"/>
      <c r="I189" s="49">
        <f t="shared" si="3"/>
        <v>0</v>
      </c>
    </row>
    <row r="190" spans="1:9" x14ac:dyDescent="0.35">
      <c r="A190" s="40">
        <v>1865174</v>
      </c>
      <c r="B190" s="41" t="s">
        <v>402</v>
      </c>
      <c r="C190" s="42" t="s">
        <v>848</v>
      </c>
      <c r="D190" s="41" t="s">
        <v>403</v>
      </c>
      <c r="E190" s="16"/>
      <c r="F190" s="13"/>
      <c r="G190" s="37">
        <v>24</v>
      </c>
      <c r="H190" s="9"/>
      <c r="I190" s="49">
        <f t="shared" si="3"/>
        <v>0</v>
      </c>
    </row>
    <row r="191" spans="1:9" x14ac:dyDescent="0.35">
      <c r="A191" s="40">
        <v>3116784</v>
      </c>
      <c r="B191" s="41" t="s">
        <v>404</v>
      </c>
      <c r="C191" s="42" t="s">
        <v>848</v>
      </c>
      <c r="D191" s="41" t="s">
        <v>405</v>
      </c>
      <c r="E191" s="17"/>
      <c r="F191" s="13"/>
      <c r="G191" s="38">
        <v>24</v>
      </c>
      <c r="H191" s="9"/>
      <c r="I191" s="49">
        <f t="shared" si="3"/>
        <v>0</v>
      </c>
    </row>
    <row r="192" spans="1:9" x14ac:dyDescent="0.35">
      <c r="A192" s="40">
        <v>5366198</v>
      </c>
      <c r="B192" s="41" t="s">
        <v>406</v>
      </c>
      <c r="C192" s="42" t="s">
        <v>848</v>
      </c>
      <c r="D192" s="41" t="s">
        <v>407</v>
      </c>
      <c r="E192" s="16"/>
      <c r="F192" s="13"/>
      <c r="G192" s="37">
        <v>24</v>
      </c>
      <c r="H192" s="9"/>
      <c r="I192" s="49">
        <f t="shared" si="3"/>
        <v>0</v>
      </c>
    </row>
    <row r="193" spans="1:9" x14ac:dyDescent="0.35">
      <c r="A193" s="40">
        <v>124177</v>
      </c>
      <c r="B193" s="41" t="s">
        <v>408</v>
      </c>
      <c r="C193" s="42" t="s">
        <v>848</v>
      </c>
      <c r="D193" s="41" t="s">
        <v>409</v>
      </c>
      <c r="E193" s="16"/>
      <c r="F193" s="13"/>
      <c r="G193" s="37">
        <v>23</v>
      </c>
      <c r="H193" s="9"/>
      <c r="I193" s="49">
        <f t="shared" si="3"/>
        <v>0</v>
      </c>
    </row>
    <row r="194" spans="1:9" x14ac:dyDescent="0.35">
      <c r="A194" s="40">
        <v>127155</v>
      </c>
      <c r="B194" s="41" t="s">
        <v>410</v>
      </c>
      <c r="C194" s="42" t="s">
        <v>856</v>
      </c>
      <c r="D194" s="41" t="s">
        <v>411</v>
      </c>
      <c r="E194" s="16"/>
      <c r="F194" s="13"/>
      <c r="G194" s="37">
        <v>23</v>
      </c>
      <c r="H194" s="9"/>
      <c r="I194" s="49">
        <f t="shared" si="3"/>
        <v>0</v>
      </c>
    </row>
    <row r="195" spans="1:9" x14ac:dyDescent="0.35">
      <c r="A195" s="40">
        <v>12950207</v>
      </c>
      <c r="B195" s="41" t="s">
        <v>412</v>
      </c>
      <c r="C195" s="42" t="s">
        <v>848</v>
      </c>
      <c r="D195" s="41" t="s">
        <v>413</v>
      </c>
      <c r="E195" s="16"/>
      <c r="F195" s="13"/>
      <c r="G195" s="37">
        <v>23</v>
      </c>
      <c r="H195" s="9"/>
      <c r="I195" s="49">
        <f t="shared" si="3"/>
        <v>0</v>
      </c>
    </row>
    <row r="196" spans="1:9" x14ac:dyDescent="0.35">
      <c r="A196" s="40">
        <v>149969</v>
      </c>
      <c r="B196" s="41" t="s">
        <v>414</v>
      </c>
      <c r="C196" s="42" t="s">
        <v>848</v>
      </c>
      <c r="D196" s="41" t="s">
        <v>415</v>
      </c>
      <c r="E196" s="16"/>
      <c r="F196" s="13"/>
      <c r="G196" s="37">
        <v>22</v>
      </c>
      <c r="H196" s="9"/>
      <c r="I196" s="49">
        <f t="shared" si="3"/>
        <v>0</v>
      </c>
    </row>
    <row r="197" spans="1:9" x14ac:dyDescent="0.35">
      <c r="A197" s="40">
        <v>6814786</v>
      </c>
      <c r="B197" s="41" t="s">
        <v>416</v>
      </c>
      <c r="C197" s="42" t="s">
        <v>865</v>
      </c>
      <c r="D197" s="41" t="s">
        <v>417</v>
      </c>
      <c r="E197" s="16"/>
      <c r="F197" s="13"/>
      <c r="G197" s="37">
        <v>22</v>
      </c>
      <c r="H197" s="9"/>
      <c r="I197" s="49">
        <f t="shared" si="3"/>
        <v>0</v>
      </c>
    </row>
    <row r="198" spans="1:9" x14ac:dyDescent="0.35">
      <c r="A198" s="40">
        <v>10078472</v>
      </c>
      <c r="B198" s="41" t="s">
        <v>418</v>
      </c>
      <c r="C198" s="42" t="s">
        <v>848</v>
      </c>
      <c r="D198" s="41" t="s">
        <v>419</v>
      </c>
      <c r="E198" s="16"/>
      <c r="F198" s="13"/>
      <c r="G198" s="37">
        <v>22</v>
      </c>
      <c r="H198" s="9"/>
      <c r="I198" s="49">
        <f t="shared" si="3"/>
        <v>0</v>
      </c>
    </row>
    <row r="199" spans="1:9" x14ac:dyDescent="0.35">
      <c r="A199" s="40">
        <v>11055229</v>
      </c>
      <c r="B199" s="41" t="s">
        <v>420</v>
      </c>
      <c r="C199" s="42" t="s">
        <v>866</v>
      </c>
      <c r="D199" s="41" t="s">
        <v>421</v>
      </c>
      <c r="E199" s="16"/>
      <c r="F199" s="13"/>
      <c r="G199" s="37">
        <v>22</v>
      </c>
      <c r="H199" s="9"/>
      <c r="I199" s="49">
        <f t="shared" si="3"/>
        <v>0</v>
      </c>
    </row>
    <row r="200" spans="1:9" x14ac:dyDescent="0.35">
      <c r="A200" s="40">
        <v>12728882</v>
      </c>
      <c r="B200" s="41" t="s">
        <v>422</v>
      </c>
      <c r="C200" s="42" t="s">
        <v>848</v>
      </c>
      <c r="D200" s="41" t="s">
        <v>423</v>
      </c>
      <c r="E200" s="17"/>
      <c r="F200" s="13"/>
      <c r="G200" s="38">
        <v>22</v>
      </c>
      <c r="H200" s="9"/>
      <c r="I200" s="49">
        <f t="shared" si="3"/>
        <v>0</v>
      </c>
    </row>
    <row r="201" spans="1:9" x14ac:dyDescent="0.35">
      <c r="A201" s="40">
        <v>102456</v>
      </c>
      <c r="B201" s="41" t="s">
        <v>424</v>
      </c>
      <c r="C201" s="42" t="s">
        <v>867</v>
      </c>
      <c r="D201" s="41" t="s">
        <v>425</v>
      </c>
      <c r="E201" s="16"/>
      <c r="F201" s="13"/>
      <c r="G201" s="37">
        <v>21</v>
      </c>
      <c r="H201" s="9"/>
      <c r="I201" s="49">
        <f t="shared" si="3"/>
        <v>0</v>
      </c>
    </row>
    <row r="202" spans="1:9" x14ac:dyDescent="0.35">
      <c r="A202" s="40">
        <v>2237067</v>
      </c>
      <c r="B202" s="41" t="s">
        <v>426</v>
      </c>
      <c r="C202" s="42" t="s">
        <v>848</v>
      </c>
      <c r="D202" s="41" t="s">
        <v>427</v>
      </c>
      <c r="E202" s="16"/>
      <c r="F202" s="13"/>
      <c r="G202" s="37">
        <v>21</v>
      </c>
      <c r="H202" s="9"/>
      <c r="I202" s="49">
        <f t="shared" si="3"/>
        <v>0</v>
      </c>
    </row>
    <row r="203" spans="1:9" x14ac:dyDescent="0.35">
      <c r="A203" s="40">
        <v>2529294</v>
      </c>
      <c r="B203" s="41" t="s">
        <v>428</v>
      </c>
      <c r="C203" s="42" t="s">
        <v>848</v>
      </c>
      <c r="D203" s="41" t="s">
        <v>429</v>
      </c>
      <c r="E203" s="16"/>
      <c r="F203" s="13"/>
      <c r="G203" s="37">
        <v>21</v>
      </c>
      <c r="H203" s="9"/>
      <c r="I203" s="49">
        <f t="shared" si="3"/>
        <v>0</v>
      </c>
    </row>
    <row r="204" spans="1:9" x14ac:dyDescent="0.35">
      <c r="A204" s="40">
        <v>4978117</v>
      </c>
      <c r="B204" s="41" t="s">
        <v>430</v>
      </c>
      <c r="C204" s="42" t="s">
        <v>848</v>
      </c>
      <c r="D204" s="41" t="s">
        <v>431</v>
      </c>
      <c r="E204" s="16"/>
      <c r="F204" s="13"/>
      <c r="G204" s="37">
        <v>21</v>
      </c>
      <c r="H204" s="9"/>
      <c r="I204" s="49">
        <f t="shared" si="3"/>
        <v>0</v>
      </c>
    </row>
    <row r="205" spans="1:9" x14ac:dyDescent="0.35">
      <c r="A205" s="40">
        <v>7284779</v>
      </c>
      <c r="B205" s="41" t="s">
        <v>432</v>
      </c>
      <c r="C205" s="42" t="s">
        <v>848</v>
      </c>
      <c r="D205" s="41" t="s">
        <v>433</v>
      </c>
      <c r="E205" s="16"/>
      <c r="F205" s="13"/>
      <c r="G205" s="37">
        <v>21</v>
      </c>
      <c r="H205" s="9"/>
      <c r="I205" s="49">
        <f t="shared" si="3"/>
        <v>0</v>
      </c>
    </row>
    <row r="206" spans="1:9" x14ac:dyDescent="0.35">
      <c r="A206" s="40">
        <v>8119275</v>
      </c>
      <c r="B206" s="41" t="s">
        <v>434</v>
      </c>
      <c r="C206" s="42" t="s">
        <v>848</v>
      </c>
      <c r="D206" s="41" t="s">
        <v>435</v>
      </c>
      <c r="E206" s="16"/>
      <c r="F206" s="13"/>
      <c r="G206" s="37">
        <v>21</v>
      </c>
      <c r="H206" s="9"/>
      <c r="I206" s="49">
        <f t="shared" si="3"/>
        <v>0</v>
      </c>
    </row>
    <row r="207" spans="1:9" x14ac:dyDescent="0.35">
      <c r="A207" s="40">
        <v>101919</v>
      </c>
      <c r="B207" s="41" t="s">
        <v>436</v>
      </c>
      <c r="C207" s="42" t="s">
        <v>848</v>
      </c>
      <c r="D207" s="41" t="s">
        <v>437</v>
      </c>
      <c r="E207" s="16"/>
      <c r="F207" s="13"/>
      <c r="G207" s="37">
        <v>20</v>
      </c>
      <c r="H207" s="9"/>
      <c r="I207" s="49">
        <f t="shared" si="3"/>
        <v>0</v>
      </c>
    </row>
    <row r="208" spans="1:9" x14ac:dyDescent="0.35">
      <c r="A208" s="40">
        <v>102263</v>
      </c>
      <c r="B208" s="41" t="s">
        <v>438</v>
      </c>
      <c r="C208" s="42" t="s">
        <v>848</v>
      </c>
      <c r="D208" s="41" t="s">
        <v>439</v>
      </c>
      <c r="E208" s="16"/>
      <c r="F208" s="13"/>
      <c r="G208" s="37">
        <v>20</v>
      </c>
      <c r="H208" s="9"/>
      <c r="I208" s="49">
        <f t="shared" si="3"/>
        <v>0</v>
      </c>
    </row>
    <row r="209" spans="1:9" x14ac:dyDescent="0.35">
      <c r="A209" s="40">
        <v>103118</v>
      </c>
      <c r="B209" s="41" t="s">
        <v>440</v>
      </c>
      <c r="C209" s="42" t="s">
        <v>849</v>
      </c>
      <c r="D209" s="41" t="s">
        <v>441</v>
      </c>
      <c r="E209" s="17"/>
      <c r="F209" s="13"/>
      <c r="G209" s="38">
        <v>20</v>
      </c>
      <c r="H209" s="9"/>
      <c r="I209" s="49">
        <f t="shared" si="3"/>
        <v>0</v>
      </c>
    </row>
    <row r="210" spans="1:9" x14ac:dyDescent="0.35">
      <c r="A210" s="40">
        <v>114402</v>
      </c>
      <c r="B210" s="41" t="s">
        <v>442</v>
      </c>
      <c r="C210" s="42" t="s">
        <v>848</v>
      </c>
      <c r="D210" s="41" t="s">
        <v>443</v>
      </c>
      <c r="E210" s="18"/>
      <c r="F210" s="14"/>
      <c r="G210" s="37">
        <v>20</v>
      </c>
      <c r="H210" s="9"/>
      <c r="I210" s="49">
        <f t="shared" si="3"/>
        <v>0</v>
      </c>
    </row>
    <row r="211" spans="1:9" x14ac:dyDescent="0.35">
      <c r="A211" s="40">
        <v>144449</v>
      </c>
      <c r="B211" s="41" t="s">
        <v>444</v>
      </c>
      <c r="C211" s="42" t="s">
        <v>848</v>
      </c>
      <c r="D211" s="41" t="s">
        <v>445</v>
      </c>
      <c r="E211" s="16"/>
      <c r="F211" s="13"/>
      <c r="G211" s="37">
        <v>20</v>
      </c>
      <c r="H211" s="9"/>
      <c r="I211" s="49">
        <f t="shared" si="3"/>
        <v>0</v>
      </c>
    </row>
    <row r="212" spans="1:9" x14ac:dyDescent="0.35">
      <c r="A212" s="40">
        <v>148999</v>
      </c>
      <c r="B212" s="41" t="s">
        <v>446</v>
      </c>
      <c r="C212" s="42" t="s">
        <v>848</v>
      </c>
      <c r="D212" s="41" t="s">
        <v>447</v>
      </c>
      <c r="E212" s="16"/>
      <c r="F212" s="13"/>
      <c r="G212" s="37">
        <v>20</v>
      </c>
      <c r="H212" s="9"/>
      <c r="I212" s="49">
        <f t="shared" si="3"/>
        <v>0</v>
      </c>
    </row>
    <row r="213" spans="1:9" x14ac:dyDescent="0.35">
      <c r="A213" s="40">
        <v>149583</v>
      </c>
      <c r="B213" s="41" t="s">
        <v>448</v>
      </c>
      <c r="C213" s="42" t="s">
        <v>848</v>
      </c>
      <c r="D213" s="41" t="s">
        <v>449</v>
      </c>
      <c r="E213" s="16"/>
      <c r="F213" s="13"/>
      <c r="G213" s="37">
        <v>20</v>
      </c>
      <c r="H213" s="9"/>
      <c r="I213" s="49">
        <f t="shared" si="3"/>
        <v>0</v>
      </c>
    </row>
    <row r="214" spans="1:9" x14ac:dyDescent="0.35">
      <c r="A214" s="40">
        <v>149639</v>
      </c>
      <c r="B214" s="41" t="s">
        <v>450</v>
      </c>
      <c r="C214" s="42" t="s">
        <v>848</v>
      </c>
      <c r="D214" s="41" t="s">
        <v>451</v>
      </c>
      <c r="E214" s="16"/>
      <c r="F214" s="13"/>
      <c r="G214" s="37">
        <v>20</v>
      </c>
      <c r="H214" s="9"/>
      <c r="I214" s="49">
        <f t="shared" si="3"/>
        <v>0</v>
      </c>
    </row>
    <row r="215" spans="1:9" x14ac:dyDescent="0.35">
      <c r="A215" s="40">
        <v>1473033</v>
      </c>
      <c r="B215" s="41" t="s">
        <v>452</v>
      </c>
      <c r="C215" s="42" t="s">
        <v>848</v>
      </c>
      <c r="D215" s="41" t="s">
        <v>453</v>
      </c>
      <c r="E215" s="16"/>
      <c r="F215" s="13"/>
      <c r="G215" s="37">
        <v>20</v>
      </c>
      <c r="H215" s="9"/>
      <c r="I215" s="49">
        <f t="shared" si="3"/>
        <v>0</v>
      </c>
    </row>
    <row r="216" spans="1:9" x14ac:dyDescent="0.35">
      <c r="A216" s="40">
        <v>1496418</v>
      </c>
      <c r="B216" s="41" t="s">
        <v>454</v>
      </c>
      <c r="C216" s="42" t="s">
        <v>848</v>
      </c>
      <c r="D216" s="41" t="s">
        <v>455</v>
      </c>
      <c r="E216" s="16"/>
      <c r="F216" s="13"/>
      <c r="G216" s="37">
        <v>20</v>
      </c>
      <c r="H216" s="9"/>
      <c r="I216" s="49">
        <f t="shared" si="3"/>
        <v>0</v>
      </c>
    </row>
    <row r="217" spans="1:9" x14ac:dyDescent="0.35">
      <c r="A217" s="40">
        <v>1861887</v>
      </c>
      <c r="B217" s="41" t="s">
        <v>456</v>
      </c>
      <c r="C217" s="42" t="s">
        <v>850</v>
      </c>
      <c r="D217" s="41" t="s">
        <v>457</v>
      </c>
      <c r="E217" s="16"/>
      <c r="F217" s="13"/>
      <c r="G217" s="37">
        <v>20</v>
      </c>
      <c r="H217" s="9"/>
      <c r="I217" s="49">
        <f t="shared" si="3"/>
        <v>0</v>
      </c>
    </row>
    <row r="218" spans="1:9" x14ac:dyDescent="0.35">
      <c r="A218" s="40">
        <v>1949595</v>
      </c>
      <c r="B218" s="41" t="s">
        <v>458</v>
      </c>
      <c r="C218" s="42" t="s">
        <v>848</v>
      </c>
      <c r="D218" s="41" t="s">
        <v>459</v>
      </c>
      <c r="E218" s="16"/>
      <c r="F218" s="13"/>
      <c r="G218" s="38">
        <v>20</v>
      </c>
      <c r="H218" s="9"/>
      <c r="I218" s="49">
        <f t="shared" si="3"/>
        <v>0</v>
      </c>
    </row>
    <row r="219" spans="1:9" x14ac:dyDescent="0.35">
      <c r="A219" s="40">
        <v>2519153</v>
      </c>
      <c r="B219" s="41" t="s">
        <v>460</v>
      </c>
      <c r="C219" s="42" t="s">
        <v>848</v>
      </c>
      <c r="D219" s="41" t="s">
        <v>461</v>
      </c>
      <c r="E219" s="17"/>
      <c r="F219" s="13"/>
      <c r="G219" s="37">
        <v>20</v>
      </c>
      <c r="H219" s="9"/>
      <c r="I219" s="49">
        <f t="shared" si="3"/>
        <v>0</v>
      </c>
    </row>
    <row r="220" spans="1:9" x14ac:dyDescent="0.35">
      <c r="A220" s="40">
        <v>3116875</v>
      </c>
      <c r="B220" s="41" t="s">
        <v>462</v>
      </c>
      <c r="C220" s="42" t="s">
        <v>848</v>
      </c>
      <c r="D220" s="41" t="s">
        <v>463</v>
      </c>
      <c r="E220" s="16"/>
      <c r="F220" s="13"/>
      <c r="G220" s="37">
        <v>20</v>
      </c>
      <c r="H220" s="9"/>
      <c r="I220" s="49">
        <f t="shared" si="3"/>
        <v>0</v>
      </c>
    </row>
    <row r="221" spans="1:9" x14ac:dyDescent="0.35">
      <c r="A221" s="40">
        <v>3336055</v>
      </c>
      <c r="B221" s="41" t="s">
        <v>464</v>
      </c>
      <c r="C221" s="42" t="s">
        <v>848</v>
      </c>
      <c r="D221" s="41" t="s">
        <v>465</v>
      </c>
      <c r="E221" s="16"/>
      <c r="F221" s="13"/>
      <c r="G221" s="37">
        <v>20</v>
      </c>
      <c r="H221" s="9"/>
      <c r="I221" s="49">
        <f t="shared" si="3"/>
        <v>0</v>
      </c>
    </row>
    <row r="222" spans="1:9" x14ac:dyDescent="0.35">
      <c r="A222" s="40">
        <v>3343378</v>
      </c>
      <c r="B222" s="41" t="s">
        <v>466</v>
      </c>
      <c r="C222" s="42" t="s">
        <v>848</v>
      </c>
      <c r="D222" s="41" t="s">
        <v>467</v>
      </c>
      <c r="E222" s="16"/>
      <c r="F222" s="13"/>
      <c r="G222" s="37">
        <v>20</v>
      </c>
      <c r="H222" s="9"/>
      <c r="I222" s="49">
        <f t="shared" si="3"/>
        <v>0</v>
      </c>
    </row>
    <row r="223" spans="1:9" x14ac:dyDescent="0.35">
      <c r="A223" s="40">
        <v>8095498</v>
      </c>
      <c r="B223" s="41" t="s">
        <v>468</v>
      </c>
      <c r="C223" s="42" t="s">
        <v>868</v>
      </c>
      <c r="D223" s="41" t="s">
        <v>469</v>
      </c>
      <c r="E223" s="16"/>
      <c r="F223" s="13"/>
      <c r="G223" s="37">
        <v>20</v>
      </c>
      <c r="H223" s="9"/>
      <c r="I223" s="49">
        <f t="shared" si="3"/>
        <v>0</v>
      </c>
    </row>
    <row r="224" spans="1:9" x14ac:dyDescent="0.35">
      <c r="A224" s="40">
        <v>8119286</v>
      </c>
      <c r="B224" s="41" t="s">
        <v>470</v>
      </c>
      <c r="C224" s="42" t="s">
        <v>848</v>
      </c>
      <c r="D224" s="41" t="s">
        <v>471</v>
      </c>
      <c r="E224" s="16"/>
      <c r="F224" s="13"/>
      <c r="G224" s="37">
        <v>20</v>
      </c>
      <c r="H224" s="9"/>
      <c r="I224" s="49">
        <f t="shared" si="3"/>
        <v>0</v>
      </c>
    </row>
    <row r="225" spans="1:9" x14ac:dyDescent="0.35">
      <c r="A225" s="40">
        <v>8119297</v>
      </c>
      <c r="B225" s="41" t="s">
        <v>472</v>
      </c>
      <c r="C225" s="42" t="s">
        <v>848</v>
      </c>
      <c r="D225" s="41" t="s">
        <v>473</v>
      </c>
      <c r="E225" s="16"/>
      <c r="F225" s="13"/>
      <c r="G225" s="37">
        <v>20</v>
      </c>
      <c r="H225" s="9"/>
      <c r="I225" s="49">
        <f t="shared" si="3"/>
        <v>0</v>
      </c>
    </row>
    <row r="226" spans="1:9" x14ac:dyDescent="0.35">
      <c r="A226" s="40">
        <v>1861901</v>
      </c>
      <c r="B226" s="41" t="s">
        <v>474</v>
      </c>
      <c r="C226" s="42" t="s">
        <v>850</v>
      </c>
      <c r="D226" s="41" t="s">
        <v>475</v>
      </c>
      <c r="E226" s="16"/>
      <c r="F226" s="13"/>
      <c r="G226" s="37">
        <v>19</v>
      </c>
      <c r="H226" s="9"/>
      <c r="I226" s="49">
        <f t="shared" si="3"/>
        <v>0</v>
      </c>
    </row>
    <row r="227" spans="1:9" x14ac:dyDescent="0.35">
      <c r="A227" s="40">
        <v>2519142</v>
      </c>
      <c r="B227" s="41" t="s">
        <v>476</v>
      </c>
      <c r="C227" s="42" t="s">
        <v>848</v>
      </c>
      <c r="D227" s="41" t="s">
        <v>477</v>
      </c>
      <c r="E227" s="16"/>
      <c r="F227" s="13"/>
      <c r="G227" s="38">
        <v>19</v>
      </c>
      <c r="H227" s="9"/>
      <c r="I227" s="49">
        <f t="shared" si="3"/>
        <v>0</v>
      </c>
    </row>
    <row r="228" spans="1:9" x14ac:dyDescent="0.35">
      <c r="A228" s="40">
        <v>135379</v>
      </c>
      <c r="B228" s="41" t="s">
        <v>478</v>
      </c>
      <c r="C228" s="42" t="s">
        <v>848</v>
      </c>
      <c r="D228" s="41" t="s">
        <v>479</v>
      </c>
      <c r="E228" s="17"/>
      <c r="F228" s="13"/>
      <c r="G228" s="37">
        <v>18</v>
      </c>
      <c r="H228" s="9"/>
      <c r="I228" s="49">
        <f t="shared" si="3"/>
        <v>0</v>
      </c>
    </row>
    <row r="229" spans="1:9" x14ac:dyDescent="0.35">
      <c r="A229" s="40">
        <v>148909</v>
      </c>
      <c r="B229" s="41" t="s">
        <v>480</v>
      </c>
      <c r="C229" s="42" t="s">
        <v>848</v>
      </c>
      <c r="D229" s="41" t="s">
        <v>481</v>
      </c>
      <c r="E229" s="16"/>
      <c r="F229" s="13"/>
      <c r="G229" s="37">
        <v>18</v>
      </c>
      <c r="H229" s="9"/>
      <c r="I229" s="49">
        <f t="shared" si="3"/>
        <v>0</v>
      </c>
    </row>
    <row r="230" spans="1:9" x14ac:dyDescent="0.35">
      <c r="A230" s="40">
        <v>176996</v>
      </c>
      <c r="B230" s="41" t="s">
        <v>482</v>
      </c>
      <c r="C230" s="42" t="s">
        <v>870</v>
      </c>
      <c r="D230" s="41" t="s">
        <v>483</v>
      </c>
      <c r="E230" s="16"/>
      <c r="F230" s="13"/>
      <c r="G230" s="37">
        <v>18</v>
      </c>
      <c r="H230" s="9"/>
      <c r="I230" s="49">
        <f t="shared" si="3"/>
        <v>0</v>
      </c>
    </row>
    <row r="231" spans="1:9" x14ac:dyDescent="0.35">
      <c r="A231" s="40">
        <v>1194244</v>
      </c>
      <c r="B231" s="41" t="s">
        <v>484</v>
      </c>
      <c r="C231" s="42" t="s">
        <v>848</v>
      </c>
      <c r="D231" s="41" t="s">
        <v>485</v>
      </c>
      <c r="E231" s="16"/>
      <c r="F231" s="13"/>
      <c r="G231" s="37">
        <v>18</v>
      </c>
      <c r="H231" s="9"/>
      <c r="I231" s="49">
        <f t="shared" si="3"/>
        <v>0</v>
      </c>
    </row>
    <row r="232" spans="1:9" x14ac:dyDescent="0.35">
      <c r="A232" s="40">
        <v>2810423</v>
      </c>
      <c r="B232" s="41" t="s">
        <v>486</v>
      </c>
      <c r="C232" s="42" t="s">
        <v>848</v>
      </c>
      <c r="D232" s="41" t="s">
        <v>487</v>
      </c>
      <c r="E232" s="16"/>
      <c r="F232" s="13"/>
      <c r="G232" s="37">
        <v>18</v>
      </c>
      <c r="H232" s="9"/>
      <c r="I232" s="49">
        <f t="shared" si="3"/>
        <v>0</v>
      </c>
    </row>
    <row r="233" spans="1:9" x14ac:dyDescent="0.35">
      <c r="A233" s="40">
        <v>4218225</v>
      </c>
      <c r="B233" s="41" t="s">
        <v>488</v>
      </c>
      <c r="C233" s="42" t="s">
        <v>848</v>
      </c>
      <c r="D233" s="41" t="s">
        <v>489</v>
      </c>
      <c r="E233" s="16"/>
      <c r="F233" s="13"/>
      <c r="G233" s="37">
        <v>18</v>
      </c>
      <c r="H233" s="9"/>
      <c r="I233" s="49">
        <f t="shared" si="3"/>
        <v>0</v>
      </c>
    </row>
    <row r="234" spans="1:9" x14ac:dyDescent="0.35">
      <c r="A234" s="40">
        <v>147575</v>
      </c>
      <c r="B234" s="41" t="s">
        <v>490</v>
      </c>
      <c r="C234" s="42" t="s">
        <v>848</v>
      </c>
      <c r="D234" s="41" t="s">
        <v>491</v>
      </c>
      <c r="E234" s="16"/>
      <c r="F234" s="13"/>
      <c r="G234" s="37">
        <v>17</v>
      </c>
      <c r="H234" s="9"/>
      <c r="I234" s="49">
        <f t="shared" si="3"/>
        <v>0</v>
      </c>
    </row>
    <row r="235" spans="1:9" x14ac:dyDescent="0.35">
      <c r="A235" s="40">
        <v>147757</v>
      </c>
      <c r="B235" s="41" t="s">
        <v>492</v>
      </c>
      <c r="C235" s="42" t="s">
        <v>848</v>
      </c>
      <c r="D235" s="41" t="s">
        <v>493</v>
      </c>
      <c r="E235" s="16"/>
      <c r="F235" s="13"/>
      <c r="G235" s="37">
        <v>17</v>
      </c>
      <c r="H235" s="9"/>
      <c r="I235" s="49">
        <f t="shared" si="3"/>
        <v>0</v>
      </c>
    </row>
    <row r="236" spans="1:9" x14ac:dyDescent="0.35">
      <c r="A236" s="40">
        <v>316934</v>
      </c>
      <c r="B236" s="41" t="s">
        <v>494</v>
      </c>
      <c r="C236" s="42" t="s">
        <v>848</v>
      </c>
      <c r="D236" s="41" t="s">
        <v>495</v>
      </c>
      <c r="E236" s="16"/>
      <c r="F236" s="13"/>
      <c r="G236" s="38">
        <v>17</v>
      </c>
      <c r="H236" s="9"/>
      <c r="I236" s="49">
        <f t="shared" si="3"/>
        <v>0</v>
      </c>
    </row>
    <row r="237" spans="1:9" x14ac:dyDescent="0.35">
      <c r="A237" s="40">
        <v>2796866</v>
      </c>
      <c r="B237" s="41" t="s">
        <v>496</v>
      </c>
      <c r="C237" s="42" t="s">
        <v>871</v>
      </c>
      <c r="D237" s="41" t="s">
        <v>497</v>
      </c>
      <c r="E237" s="17"/>
      <c r="F237" s="13"/>
      <c r="G237" s="37">
        <v>17</v>
      </c>
      <c r="H237" s="9"/>
      <c r="I237" s="49">
        <f t="shared" si="3"/>
        <v>0</v>
      </c>
    </row>
    <row r="238" spans="1:9" x14ac:dyDescent="0.35">
      <c r="A238" s="40">
        <v>12728869</v>
      </c>
      <c r="B238" s="41" t="s">
        <v>498</v>
      </c>
      <c r="C238" s="42" t="s">
        <v>848</v>
      </c>
      <c r="D238" s="41" t="s">
        <v>175</v>
      </c>
      <c r="E238" s="16"/>
      <c r="F238" s="13"/>
      <c r="G238" s="37">
        <v>17</v>
      </c>
      <c r="H238" s="9"/>
      <c r="I238" s="49">
        <f t="shared" si="3"/>
        <v>0</v>
      </c>
    </row>
    <row r="239" spans="1:9" x14ac:dyDescent="0.35">
      <c r="A239" s="40">
        <v>14138795</v>
      </c>
      <c r="B239" s="41" t="s">
        <v>499</v>
      </c>
      <c r="C239" s="42" t="s">
        <v>857</v>
      </c>
      <c r="D239" s="41" t="s">
        <v>500</v>
      </c>
      <c r="E239" s="16"/>
      <c r="F239" s="13"/>
      <c r="G239" s="37">
        <v>17</v>
      </c>
      <c r="H239" s="9"/>
      <c r="I239" s="49">
        <f t="shared" si="3"/>
        <v>0</v>
      </c>
    </row>
    <row r="240" spans="1:9" x14ac:dyDescent="0.35">
      <c r="A240" s="40">
        <v>147746</v>
      </c>
      <c r="B240" s="41" t="s">
        <v>501</v>
      </c>
      <c r="C240" s="42" t="s">
        <v>848</v>
      </c>
      <c r="D240" s="41" t="s">
        <v>502</v>
      </c>
      <c r="E240" s="16"/>
      <c r="F240" s="13"/>
      <c r="G240" s="37">
        <v>16</v>
      </c>
      <c r="H240" s="9"/>
      <c r="I240" s="49">
        <f t="shared" si="3"/>
        <v>0</v>
      </c>
    </row>
    <row r="241" spans="1:9" x14ac:dyDescent="0.35">
      <c r="A241" s="40">
        <v>177999</v>
      </c>
      <c r="B241" s="41" t="s">
        <v>503</v>
      </c>
      <c r="C241" s="42" t="s">
        <v>848</v>
      </c>
      <c r="D241" s="41" t="s">
        <v>504</v>
      </c>
      <c r="E241" s="16"/>
      <c r="F241" s="13"/>
      <c r="G241" s="37">
        <v>16</v>
      </c>
      <c r="H241" s="9"/>
      <c r="I241" s="49">
        <f t="shared" ref="I241:I304" si="4">G241*H241</f>
        <v>0</v>
      </c>
    </row>
    <row r="242" spans="1:9" x14ac:dyDescent="0.35">
      <c r="A242" s="40">
        <v>304044</v>
      </c>
      <c r="B242" s="41" t="s">
        <v>505</v>
      </c>
      <c r="C242" s="42" t="s">
        <v>848</v>
      </c>
      <c r="D242" s="41" t="s">
        <v>506</v>
      </c>
      <c r="E242" s="16"/>
      <c r="F242" s="13"/>
      <c r="G242" s="37">
        <v>16</v>
      </c>
      <c r="H242" s="9"/>
      <c r="I242" s="49">
        <f t="shared" si="4"/>
        <v>0</v>
      </c>
    </row>
    <row r="243" spans="1:9" x14ac:dyDescent="0.35">
      <c r="A243" s="40">
        <v>316672</v>
      </c>
      <c r="B243" s="41" t="s">
        <v>507</v>
      </c>
      <c r="C243" s="42" t="s">
        <v>885</v>
      </c>
      <c r="D243" s="41" t="s">
        <v>508</v>
      </c>
      <c r="E243" s="16"/>
      <c r="F243" s="13"/>
      <c r="G243" s="37">
        <v>16</v>
      </c>
      <c r="H243" s="9"/>
      <c r="I243" s="49">
        <f t="shared" si="4"/>
        <v>0</v>
      </c>
    </row>
    <row r="244" spans="1:9" x14ac:dyDescent="0.35">
      <c r="A244" s="40">
        <v>870962</v>
      </c>
      <c r="B244" s="41" t="s">
        <v>509</v>
      </c>
      <c r="C244" s="42" t="s">
        <v>848</v>
      </c>
      <c r="D244" s="41" t="s">
        <v>510</v>
      </c>
      <c r="E244" s="16"/>
      <c r="F244" s="13"/>
      <c r="G244" s="37">
        <v>16</v>
      </c>
      <c r="H244" s="9"/>
      <c r="I244" s="49">
        <f t="shared" si="4"/>
        <v>0</v>
      </c>
    </row>
    <row r="245" spans="1:9" x14ac:dyDescent="0.35">
      <c r="A245" s="40">
        <v>102343</v>
      </c>
      <c r="B245" s="41" t="s">
        <v>511</v>
      </c>
      <c r="C245" s="42" t="s">
        <v>848</v>
      </c>
      <c r="D245" s="41" t="s">
        <v>512</v>
      </c>
      <c r="E245" s="16"/>
      <c r="F245" s="13"/>
      <c r="G245" s="38">
        <v>15</v>
      </c>
      <c r="H245" s="9"/>
      <c r="I245" s="49">
        <f t="shared" si="4"/>
        <v>0</v>
      </c>
    </row>
    <row r="246" spans="1:9" x14ac:dyDescent="0.35">
      <c r="A246" s="40">
        <v>104145</v>
      </c>
      <c r="B246" s="41" t="s">
        <v>513</v>
      </c>
      <c r="C246" s="42" t="s">
        <v>872</v>
      </c>
      <c r="D246" s="41" t="s">
        <v>514</v>
      </c>
      <c r="E246" s="17"/>
      <c r="F246" s="13"/>
      <c r="G246" s="37">
        <v>15</v>
      </c>
      <c r="H246" s="9"/>
      <c r="I246" s="49">
        <f t="shared" si="4"/>
        <v>0</v>
      </c>
    </row>
    <row r="247" spans="1:9" x14ac:dyDescent="0.35">
      <c r="A247" s="40">
        <v>147963</v>
      </c>
      <c r="B247" s="41" t="s">
        <v>515</v>
      </c>
      <c r="C247" s="42" t="s">
        <v>848</v>
      </c>
      <c r="D247" s="41" t="s">
        <v>516</v>
      </c>
      <c r="E247" s="16"/>
      <c r="F247" s="13"/>
      <c r="G247" s="37">
        <v>15</v>
      </c>
      <c r="H247" s="9"/>
      <c r="I247" s="49">
        <f t="shared" si="4"/>
        <v>0</v>
      </c>
    </row>
    <row r="248" spans="1:9" x14ac:dyDescent="0.35">
      <c r="A248" s="40">
        <v>327282</v>
      </c>
      <c r="B248" s="41" t="s">
        <v>517</v>
      </c>
      <c r="C248" s="42" t="s">
        <v>873</v>
      </c>
      <c r="D248" s="41" t="s">
        <v>518</v>
      </c>
      <c r="E248" s="16"/>
      <c r="F248" s="13"/>
      <c r="G248" s="37">
        <v>15</v>
      </c>
      <c r="H248" s="9"/>
      <c r="I248" s="49">
        <f t="shared" si="4"/>
        <v>0</v>
      </c>
    </row>
    <row r="249" spans="1:9" x14ac:dyDescent="0.35">
      <c r="A249" s="40">
        <v>1055062</v>
      </c>
      <c r="B249" s="41" t="s">
        <v>519</v>
      </c>
      <c r="C249" s="42" t="s">
        <v>848</v>
      </c>
      <c r="D249" s="41" t="s">
        <v>520</v>
      </c>
      <c r="E249" s="16"/>
      <c r="F249" s="13"/>
      <c r="G249" s="37">
        <v>15</v>
      </c>
      <c r="H249" s="9"/>
      <c r="I249" s="49">
        <f t="shared" si="4"/>
        <v>0</v>
      </c>
    </row>
    <row r="250" spans="1:9" x14ac:dyDescent="0.35">
      <c r="A250" s="40">
        <v>1085509</v>
      </c>
      <c r="B250" s="41" t="s">
        <v>521</v>
      </c>
      <c r="C250" s="42" t="s">
        <v>848</v>
      </c>
      <c r="D250" s="41" t="s">
        <v>522</v>
      </c>
      <c r="E250" s="16"/>
      <c r="F250" s="13"/>
      <c r="G250" s="37">
        <v>15</v>
      </c>
      <c r="H250" s="9"/>
      <c r="I250" s="49">
        <f t="shared" si="4"/>
        <v>0</v>
      </c>
    </row>
    <row r="251" spans="1:9" x14ac:dyDescent="0.35">
      <c r="A251" s="40">
        <v>1494525</v>
      </c>
      <c r="B251" s="41" t="s">
        <v>523</v>
      </c>
      <c r="C251" s="42" t="s">
        <v>848</v>
      </c>
      <c r="D251" s="41" t="s">
        <v>524</v>
      </c>
      <c r="E251" s="16"/>
      <c r="F251" s="13"/>
      <c r="G251" s="37">
        <v>15</v>
      </c>
      <c r="H251" s="9"/>
      <c r="I251" s="49">
        <f t="shared" si="4"/>
        <v>0</v>
      </c>
    </row>
    <row r="252" spans="1:9" x14ac:dyDescent="0.35">
      <c r="A252" s="40">
        <v>5938481</v>
      </c>
      <c r="B252" s="41" t="s">
        <v>525</v>
      </c>
      <c r="C252" s="42" t="s">
        <v>866</v>
      </c>
      <c r="D252" s="41" t="s">
        <v>526</v>
      </c>
      <c r="E252" s="16"/>
      <c r="F252" s="13"/>
      <c r="G252" s="37">
        <v>15</v>
      </c>
      <c r="H252" s="9"/>
      <c r="I252" s="49">
        <f t="shared" si="4"/>
        <v>0</v>
      </c>
    </row>
    <row r="253" spans="1:9" x14ac:dyDescent="0.35">
      <c r="A253" s="40">
        <v>15647528</v>
      </c>
      <c r="B253" s="41" t="s">
        <v>527</v>
      </c>
      <c r="C253" s="42" t="s">
        <v>848</v>
      </c>
      <c r="D253" s="41" t="s">
        <v>528</v>
      </c>
      <c r="E253" s="16"/>
      <c r="F253" s="13"/>
      <c r="G253" s="37">
        <v>15</v>
      </c>
      <c r="H253" s="9"/>
      <c r="I253" s="49">
        <f t="shared" si="4"/>
        <v>0</v>
      </c>
    </row>
    <row r="254" spans="1:9" x14ac:dyDescent="0.35">
      <c r="A254" s="40">
        <v>107123</v>
      </c>
      <c r="B254" s="41" t="s">
        <v>529</v>
      </c>
      <c r="C254" s="42" t="s">
        <v>874</v>
      </c>
      <c r="D254" s="41" t="s">
        <v>530</v>
      </c>
      <c r="E254" s="16"/>
      <c r="F254" s="13"/>
      <c r="G254" s="38">
        <v>14</v>
      </c>
      <c r="H254" s="9"/>
      <c r="I254" s="49">
        <f t="shared" si="4"/>
        <v>0</v>
      </c>
    </row>
    <row r="255" spans="1:9" x14ac:dyDescent="0.35">
      <c r="A255" s="40">
        <v>147347</v>
      </c>
      <c r="B255" s="41" t="s">
        <v>531</v>
      </c>
      <c r="C255" s="42" t="s">
        <v>848</v>
      </c>
      <c r="D255" s="41" t="s">
        <v>532</v>
      </c>
      <c r="E255" s="17"/>
      <c r="F255" s="13"/>
      <c r="G255" s="37">
        <v>14</v>
      </c>
      <c r="H255" s="9"/>
      <c r="I255" s="49">
        <f t="shared" si="4"/>
        <v>0</v>
      </c>
    </row>
    <row r="256" spans="1:9" x14ac:dyDescent="0.35">
      <c r="A256" s="40">
        <v>149218</v>
      </c>
      <c r="B256" s="41" t="s">
        <v>533</v>
      </c>
      <c r="C256" s="42" t="s">
        <v>848</v>
      </c>
      <c r="D256" s="41" t="s">
        <v>534</v>
      </c>
      <c r="E256" s="16"/>
      <c r="F256" s="13"/>
      <c r="G256" s="37">
        <v>14</v>
      </c>
      <c r="H256" s="9"/>
      <c r="I256" s="49">
        <f t="shared" si="4"/>
        <v>0</v>
      </c>
    </row>
    <row r="257" spans="1:9" x14ac:dyDescent="0.35">
      <c r="A257" s="40">
        <v>186125</v>
      </c>
      <c r="B257" s="41" t="s">
        <v>535</v>
      </c>
      <c r="C257" s="42" t="s">
        <v>848</v>
      </c>
      <c r="D257" s="41" t="s">
        <v>536</v>
      </c>
      <c r="E257" s="16"/>
      <c r="F257" s="13"/>
      <c r="G257" s="37">
        <v>14</v>
      </c>
      <c r="H257" s="9"/>
      <c r="I257" s="49">
        <f t="shared" si="4"/>
        <v>0</v>
      </c>
    </row>
    <row r="258" spans="1:9" x14ac:dyDescent="0.35">
      <c r="A258" s="40">
        <v>2237067</v>
      </c>
      <c r="B258" s="41" t="s">
        <v>426</v>
      </c>
      <c r="C258" s="42" t="s">
        <v>848</v>
      </c>
      <c r="D258" s="41" t="s">
        <v>427</v>
      </c>
      <c r="E258" s="16"/>
      <c r="F258" s="13"/>
      <c r="G258" s="37">
        <v>14</v>
      </c>
      <c r="H258" s="9"/>
      <c r="I258" s="49">
        <f t="shared" si="4"/>
        <v>0</v>
      </c>
    </row>
    <row r="259" spans="1:9" x14ac:dyDescent="0.35">
      <c r="A259" s="40">
        <v>2577118</v>
      </c>
      <c r="B259" s="41" t="s">
        <v>537</v>
      </c>
      <c r="C259" s="42" t="s">
        <v>848</v>
      </c>
      <c r="D259" s="41" t="s">
        <v>538</v>
      </c>
      <c r="E259" s="16"/>
      <c r="F259" s="13"/>
      <c r="G259" s="37">
        <v>14</v>
      </c>
      <c r="H259" s="9"/>
      <c r="I259" s="49">
        <f t="shared" si="4"/>
        <v>0</v>
      </c>
    </row>
    <row r="260" spans="1:9" x14ac:dyDescent="0.35">
      <c r="A260" s="40">
        <v>3337173</v>
      </c>
      <c r="B260" s="41" t="s">
        <v>539</v>
      </c>
      <c r="C260" s="42" t="s">
        <v>848</v>
      </c>
      <c r="D260" s="41" t="s">
        <v>540</v>
      </c>
      <c r="E260" s="16"/>
      <c r="F260" s="13"/>
      <c r="G260" s="37">
        <v>14</v>
      </c>
      <c r="H260" s="9"/>
      <c r="I260" s="49">
        <f t="shared" si="4"/>
        <v>0</v>
      </c>
    </row>
    <row r="261" spans="1:9" x14ac:dyDescent="0.35">
      <c r="A261" s="40">
        <v>4170515</v>
      </c>
      <c r="B261" s="41" t="s">
        <v>541</v>
      </c>
      <c r="C261" s="42" t="s">
        <v>848</v>
      </c>
      <c r="D261" s="41" t="s">
        <v>542</v>
      </c>
      <c r="E261" s="16"/>
      <c r="F261" s="13"/>
      <c r="G261" s="37">
        <v>14</v>
      </c>
      <c r="H261" s="9"/>
      <c r="I261" s="49">
        <f t="shared" si="4"/>
        <v>0</v>
      </c>
    </row>
    <row r="262" spans="1:9" x14ac:dyDescent="0.35">
      <c r="A262" s="40">
        <v>15947161</v>
      </c>
      <c r="B262" s="41" t="s">
        <v>543</v>
      </c>
      <c r="C262" s="42" t="s">
        <v>869</v>
      </c>
      <c r="D262" s="41" t="s">
        <v>544</v>
      </c>
      <c r="E262" s="16"/>
      <c r="F262" s="13"/>
      <c r="G262" s="37">
        <v>14</v>
      </c>
      <c r="H262" s="9"/>
      <c r="I262" s="49">
        <f t="shared" si="4"/>
        <v>0</v>
      </c>
    </row>
    <row r="263" spans="1:9" x14ac:dyDescent="0.35">
      <c r="A263" s="40">
        <v>124188</v>
      </c>
      <c r="B263" s="41" t="s">
        <v>545</v>
      </c>
      <c r="C263" s="42" t="s">
        <v>848</v>
      </c>
      <c r="D263" s="41" t="s">
        <v>546</v>
      </c>
      <c r="E263" s="16"/>
      <c r="F263" s="13"/>
      <c r="G263" s="38">
        <v>13</v>
      </c>
      <c r="H263" s="9"/>
      <c r="I263" s="49">
        <f t="shared" si="4"/>
        <v>0</v>
      </c>
    </row>
    <row r="264" spans="1:9" x14ac:dyDescent="0.35">
      <c r="A264" s="40">
        <v>181471</v>
      </c>
      <c r="B264" s="41" t="s">
        <v>547</v>
      </c>
      <c r="C264" s="42" t="s">
        <v>875</v>
      </c>
      <c r="D264" s="41" t="s">
        <v>548</v>
      </c>
      <c r="E264" s="17"/>
      <c r="F264" s="13"/>
      <c r="G264" s="37">
        <v>13</v>
      </c>
      <c r="H264" s="9"/>
      <c r="I264" s="49">
        <f t="shared" si="4"/>
        <v>0</v>
      </c>
    </row>
    <row r="265" spans="1:9" x14ac:dyDescent="0.35">
      <c r="A265" s="40">
        <v>1859355</v>
      </c>
      <c r="B265" s="41" t="s">
        <v>549</v>
      </c>
      <c r="C265" s="42" t="s">
        <v>864</v>
      </c>
      <c r="D265" s="41" t="s">
        <v>550</v>
      </c>
      <c r="E265" s="16"/>
      <c r="F265" s="13"/>
      <c r="G265" s="37">
        <v>13</v>
      </c>
      <c r="H265" s="9"/>
      <c r="I265" s="49">
        <f t="shared" si="4"/>
        <v>0</v>
      </c>
    </row>
    <row r="266" spans="1:9" x14ac:dyDescent="0.35">
      <c r="A266" s="40">
        <v>2519368</v>
      </c>
      <c r="B266" s="41" t="s">
        <v>551</v>
      </c>
      <c r="C266" s="42" t="s">
        <v>863</v>
      </c>
      <c r="D266" s="41" t="s">
        <v>552</v>
      </c>
      <c r="E266" s="16"/>
      <c r="F266" s="13"/>
      <c r="G266" s="37">
        <v>13</v>
      </c>
      <c r="H266" s="9"/>
      <c r="I266" s="49">
        <f t="shared" si="4"/>
        <v>0</v>
      </c>
    </row>
    <row r="267" spans="1:9" x14ac:dyDescent="0.35">
      <c r="A267" s="40">
        <v>2520647</v>
      </c>
      <c r="B267" s="41" t="s">
        <v>553</v>
      </c>
      <c r="C267" s="42" t="s">
        <v>848</v>
      </c>
      <c r="D267" s="41" t="s">
        <v>554</v>
      </c>
      <c r="E267" s="16"/>
      <c r="F267" s="13"/>
      <c r="G267" s="37">
        <v>13</v>
      </c>
      <c r="H267" s="9"/>
      <c r="I267" s="49">
        <f t="shared" si="4"/>
        <v>0</v>
      </c>
    </row>
    <row r="268" spans="1:9" x14ac:dyDescent="0.35">
      <c r="A268" s="40">
        <v>3047648</v>
      </c>
      <c r="B268" s="41" t="s">
        <v>555</v>
      </c>
      <c r="C268" s="42" t="s">
        <v>868</v>
      </c>
      <c r="D268" s="41" t="s">
        <v>556</v>
      </c>
      <c r="E268" s="16"/>
      <c r="F268" s="13"/>
      <c r="G268" s="37">
        <v>13</v>
      </c>
      <c r="H268" s="9"/>
      <c r="I268" s="49">
        <f t="shared" si="4"/>
        <v>0</v>
      </c>
    </row>
    <row r="269" spans="1:9" x14ac:dyDescent="0.35">
      <c r="A269" s="40">
        <v>3117559</v>
      </c>
      <c r="B269" s="41" t="s">
        <v>557</v>
      </c>
      <c r="C269" s="42" t="s">
        <v>850</v>
      </c>
      <c r="D269" s="41" t="s">
        <v>558</v>
      </c>
      <c r="E269" s="16"/>
      <c r="F269" s="13"/>
      <c r="G269" s="37">
        <v>13</v>
      </c>
      <c r="H269" s="9"/>
      <c r="I269" s="49">
        <f t="shared" si="4"/>
        <v>0</v>
      </c>
    </row>
    <row r="270" spans="1:9" x14ac:dyDescent="0.35">
      <c r="A270" s="40">
        <v>3480793</v>
      </c>
      <c r="B270" s="41" t="s">
        <v>559</v>
      </c>
      <c r="C270" s="42" t="s">
        <v>848</v>
      </c>
      <c r="D270" s="41" t="s">
        <v>560</v>
      </c>
      <c r="E270" s="16"/>
      <c r="F270" s="13"/>
      <c r="G270" s="37">
        <v>13</v>
      </c>
      <c r="H270" s="9"/>
      <c r="I270" s="49">
        <f t="shared" si="4"/>
        <v>0</v>
      </c>
    </row>
    <row r="271" spans="1:9" x14ac:dyDescent="0.35">
      <c r="A271" s="40">
        <v>6397476</v>
      </c>
      <c r="B271" s="41" t="s">
        <v>561</v>
      </c>
      <c r="C271" s="42" t="s">
        <v>848</v>
      </c>
      <c r="D271" s="41" t="s">
        <v>562</v>
      </c>
      <c r="E271" s="16"/>
      <c r="F271" s="13"/>
      <c r="G271" s="37">
        <v>13</v>
      </c>
      <c r="H271" s="9"/>
      <c r="I271" s="49">
        <f t="shared" si="4"/>
        <v>0</v>
      </c>
    </row>
    <row r="272" spans="1:9" x14ac:dyDescent="0.35">
      <c r="A272" s="40">
        <v>6567122</v>
      </c>
      <c r="B272" s="41" t="s">
        <v>563</v>
      </c>
      <c r="C272" s="42" t="s">
        <v>848</v>
      </c>
      <c r="D272" s="41" t="s">
        <v>564</v>
      </c>
      <c r="E272" s="16"/>
      <c r="F272" s="13"/>
      <c r="G272" s="38">
        <v>13</v>
      </c>
      <c r="H272" s="9"/>
      <c r="I272" s="49">
        <f t="shared" si="4"/>
        <v>0</v>
      </c>
    </row>
    <row r="273" spans="1:9" x14ac:dyDescent="0.35">
      <c r="A273" s="40">
        <v>7229119</v>
      </c>
      <c r="B273" s="41" t="s">
        <v>565</v>
      </c>
      <c r="C273" s="42" t="s">
        <v>848</v>
      </c>
      <c r="D273" s="41" t="s">
        <v>566</v>
      </c>
      <c r="E273" s="17"/>
      <c r="F273" s="13"/>
      <c r="G273" s="37">
        <v>13</v>
      </c>
      <c r="H273" s="9"/>
      <c r="I273" s="49">
        <f t="shared" si="4"/>
        <v>0</v>
      </c>
    </row>
    <row r="274" spans="1:9" x14ac:dyDescent="0.35">
      <c r="A274" s="40">
        <v>11369268</v>
      </c>
      <c r="B274" s="41" t="s">
        <v>567</v>
      </c>
      <c r="C274" s="42" t="s">
        <v>848</v>
      </c>
      <c r="D274" s="41" t="s">
        <v>568</v>
      </c>
      <c r="E274" s="16"/>
      <c r="F274" s="13"/>
      <c r="G274" s="37">
        <v>13</v>
      </c>
      <c r="H274" s="9"/>
      <c r="I274" s="49">
        <f t="shared" si="4"/>
        <v>0</v>
      </c>
    </row>
    <row r="275" spans="1:9" x14ac:dyDescent="0.35">
      <c r="A275" s="40">
        <v>110022</v>
      </c>
      <c r="B275" s="41" t="s">
        <v>569</v>
      </c>
      <c r="C275" s="42" t="s">
        <v>848</v>
      </c>
      <c r="D275" s="41" t="s">
        <v>570</v>
      </c>
      <c r="E275" s="16"/>
      <c r="F275" s="13"/>
      <c r="G275" s="37">
        <v>12</v>
      </c>
      <c r="H275" s="9"/>
      <c r="I275" s="49">
        <f t="shared" si="4"/>
        <v>0</v>
      </c>
    </row>
    <row r="276" spans="1:9" x14ac:dyDescent="0.35">
      <c r="A276" s="40">
        <v>112314</v>
      </c>
      <c r="B276" s="41" t="s">
        <v>571</v>
      </c>
      <c r="C276" s="42" t="s">
        <v>853</v>
      </c>
      <c r="D276" s="41" t="s">
        <v>572</v>
      </c>
      <c r="E276" s="16"/>
      <c r="F276" s="13"/>
      <c r="G276" s="37">
        <v>12</v>
      </c>
      <c r="H276" s="9"/>
      <c r="I276" s="49">
        <f t="shared" si="4"/>
        <v>0</v>
      </c>
    </row>
    <row r="277" spans="1:9" x14ac:dyDescent="0.35">
      <c r="A277" s="40">
        <v>118542</v>
      </c>
      <c r="B277" s="41" t="s">
        <v>573</v>
      </c>
      <c r="C277" s="42" t="s">
        <v>848</v>
      </c>
      <c r="D277" s="41" t="s">
        <v>574</v>
      </c>
      <c r="E277" s="16"/>
      <c r="F277" s="13"/>
      <c r="G277" s="37">
        <v>12</v>
      </c>
      <c r="H277" s="9"/>
      <c r="I277" s="49">
        <f t="shared" si="4"/>
        <v>0</v>
      </c>
    </row>
    <row r="278" spans="1:9" x14ac:dyDescent="0.35">
      <c r="A278" s="40">
        <v>126994</v>
      </c>
      <c r="B278" s="41" t="s">
        <v>575</v>
      </c>
      <c r="C278" s="42" t="s">
        <v>856</v>
      </c>
      <c r="D278" s="41" t="s">
        <v>576</v>
      </c>
      <c r="E278" s="16"/>
      <c r="F278" s="13"/>
      <c r="G278" s="37">
        <v>12</v>
      </c>
      <c r="H278" s="9"/>
      <c r="I278" s="49">
        <f t="shared" si="4"/>
        <v>0</v>
      </c>
    </row>
    <row r="279" spans="1:9" x14ac:dyDescent="0.35">
      <c r="A279" s="40">
        <v>147484</v>
      </c>
      <c r="B279" s="41" t="s">
        <v>577</v>
      </c>
      <c r="C279" s="42" t="s">
        <v>848</v>
      </c>
      <c r="D279" s="41" t="s">
        <v>578</v>
      </c>
      <c r="E279" s="16"/>
      <c r="F279" s="13"/>
      <c r="G279" s="37">
        <v>12</v>
      </c>
      <c r="H279" s="9"/>
      <c r="I279" s="49">
        <f t="shared" si="4"/>
        <v>0</v>
      </c>
    </row>
    <row r="280" spans="1:9" x14ac:dyDescent="0.35">
      <c r="A280" s="40">
        <v>157796</v>
      </c>
      <c r="B280" s="41" t="s">
        <v>579</v>
      </c>
      <c r="C280" s="42" t="s">
        <v>888</v>
      </c>
      <c r="D280" s="46" t="s">
        <v>876</v>
      </c>
      <c r="E280" s="16"/>
      <c r="F280" s="13"/>
      <c r="G280" s="37">
        <v>12</v>
      </c>
      <c r="H280" s="9"/>
      <c r="I280" s="49">
        <f t="shared" si="4"/>
        <v>0</v>
      </c>
    </row>
    <row r="281" spans="1:9" x14ac:dyDescent="0.35">
      <c r="A281" s="40">
        <v>183887</v>
      </c>
      <c r="B281" s="41" t="s">
        <v>580</v>
      </c>
      <c r="C281" s="42" t="s">
        <v>848</v>
      </c>
      <c r="D281" s="41" t="s">
        <v>581</v>
      </c>
      <c r="E281" s="16"/>
      <c r="F281" s="13"/>
      <c r="G281" s="38">
        <v>12</v>
      </c>
      <c r="H281" s="9"/>
      <c r="I281" s="49">
        <f t="shared" si="4"/>
        <v>0</v>
      </c>
    </row>
    <row r="282" spans="1:9" x14ac:dyDescent="0.35">
      <c r="A282" s="40">
        <v>316273</v>
      </c>
      <c r="B282" s="41" t="s">
        <v>582</v>
      </c>
      <c r="C282" s="42" t="s">
        <v>848</v>
      </c>
      <c r="D282" s="41" t="s">
        <v>583</v>
      </c>
      <c r="E282" s="17"/>
      <c r="F282" s="13"/>
      <c r="G282" s="37">
        <v>12</v>
      </c>
      <c r="H282" s="9"/>
      <c r="I282" s="49">
        <f t="shared" si="4"/>
        <v>0</v>
      </c>
    </row>
    <row r="283" spans="1:9" x14ac:dyDescent="0.35">
      <c r="A283" s="40">
        <v>1148542</v>
      </c>
      <c r="B283" s="41" t="s">
        <v>584</v>
      </c>
      <c r="C283" s="42" t="s">
        <v>848</v>
      </c>
      <c r="D283" s="41" t="s">
        <v>585</v>
      </c>
      <c r="E283" s="16"/>
      <c r="F283" s="13"/>
      <c r="G283" s="37">
        <v>12</v>
      </c>
      <c r="H283" s="9"/>
      <c r="I283" s="49">
        <f t="shared" si="4"/>
        <v>0</v>
      </c>
    </row>
    <row r="284" spans="1:9" x14ac:dyDescent="0.35">
      <c r="A284" s="40">
        <v>1485752</v>
      </c>
      <c r="B284" s="41" t="s">
        <v>586</v>
      </c>
      <c r="C284" s="42" t="s">
        <v>848</v>
      </c>
      <c r="D284" s="41" t="s">
        <v>587</v>
      </c>
      <c r="E284" s="16"/>
      <c r="F284" s="13"/>
      <c r="G284" s="37">
        <v>12</v>
      </c>
      <c r="H284" s="9"/>
      <c r="I284" s="49">
        <f t="shared" si="4"/>
        <v>0</v>
      </c>
    </row>
    <row r="285" spans="1:9" x14ac:dyDescent="0.35">
      <c r="A285" s="40">
        <v>2519665</v>
      </c>
      <c r="B285" s="41" t="s">
        <v>588</v>
      </c>
      <c r="C285" s="42" t="s">
        <v>870</v>
      </c>
      <c r="D285" s="41" t="s">
        <v>589</v>
      </c>
      <c r="E285" s="16"/>
      <c r="F285" s="13"/>
      <c r="G285" s="37">
        <v>12</v>
      </c>
      <c r="H285" s="9"/>
      <c r="I285" s="49">
        <f t="shared" si="4"/>
        <v>0</v>
      </c>
    </row>
    <row r="286" spans="1:9" x14ac:dyDescent="0.35">
      <c r="A286" s="40">
        <v>3112039</v>
      </c>
      <c r="B286" s="41" t="s">
        <v>590</v>
      </c>
      <c r="C286" s="42" t="s">
        <v>848</v>
      </c>
      <c r="D286" s="41" t="s">
        <v>591</v>
      </c>
      <c r="E286" s="16"/>
      <c r="F286" s="13"/>
      <c r="G286" s="37">
        <v>12</v>
      </c>
      <c r="H286" s="9"/>
      <c r="I286" s="49">
        <f t="shared" si="4"/>
        <v>0</v>
      </c>
    </row>
    <row r="287" spans="1:9" x14ac:dyDescent="0.35">
      <c r="A287" s="40">
        <v>3112041</v>
      </c>
      <c r="B287" s="41" t="s">
        <v>592</v>
      </c>
      <c r="C287" s="42" t="s">
        <v>848</v>
      </c>
      <c r="D287" s="41" t="s">
        <v>593</v>
      </c>
      <c r="E287" s="16"/>
      <c r="F287" s="13"/>
      <c r="G287" s="37">
        <v>12</v>
      </c>
      <c r="H287" s="9"/>
      <c r="I287" s="49">
        <f t="shared" si="4"/>
        <v>0</v>
      </c>
    </row>
    <row r="288" spans="1:9" x14ac:dyDescent="0.35">
      <c r="A288" s="40">
        <v>4678257</v>
      </c>
      <c r="B288" s="41" t="s">
        <v>594</v>
      </c>
      <c r="C288" s="42" t="s">
        <v>848</v>
      </c>
      <c r="D288" s="41" t="s">
        <v>595</v>
      </c>
      <c r="E288" s="16"/>
      <c r="F288" s="13"/>
      <c r="G288" s="37">
        <v>12</v>
      </c>
      <c r="H288" s="9"/>
      <c r="I288" s="49">
        <f t="shared" si="4"/>
        <v>0</v>
      </c>
    </row>
    <row r="289" spans="1:9" x14ac:dyDescent="0.35">
      <c r="A289" s="40">
        <v>5881906</v>
      </c>
      <c r="B289" s="41" t="s">
        <v>596</v>
      </c>
      <c r="C289" s="42" t="s">
        <v>848</v>
      </c>
      <c r="D289" s="41" t="s">
        <v>597</v>
      </c>
      <c r="E289" s="16"/>
      <c r="F289" s="13"/>
      <c r="G289" s="37">
        <v>12</v>
      </c>
      <c r="H289" s="9"/>
      <c r="I289" s="49">
        <f t="shared" si="4"/>
        <v>0</v>
      </c>
    </row>
    <row r="290" spans="1:9" x14ac:dyDescent="0.35">
      <c r="A290" s="40">
        <v>7519134</v>
      </c>
      <c r="B290" s="41" t="s">
        <v>598</v>
      </c>
      <c r="C290" s="42" t="s">
        <v>848</v>
      </c>
      <c r="D290" s="41" t="s">
        <v>599</v>
      </c>
      <c r="E290" s="16"/>
      <c r="F290" s="13"/>
      <c r="G290" s="38">
        <v>12</v>
      </c>
      <c r="H290" s="9"/>
      <c r="I290" s="49">
        <f t="shared" si="4"/>
        <v>0</v>
      </c>
    </row>
    <row r="291" spans="1:9" x14ac:dyDescent="0.35">
      <c r="A291" s="40">
        <v>7638283</v>
      </c>
      <c r="B291" s="41" t="s">
        <v>600</v>
      </c>
      <c r="C291" s="42" t="s">
        <v>869</v>
      </c>
      <c r="D291" s="41" t="s">
        <v>601</v>
      </c>
      <c r="E291" s="17"/>
      <c r="F291" s="13"/>
      <c r="G291" s="37">
        <v>12</v>
      </c>
      <c r="H291" s="9"/>
      <c r="I291" s="49">
        <f t="shared" si="4"/>
        <v>0</v>
      </c>
    </row>
    <row r="292" spans="1:9" x14ac:dyDescent="0.35">
      <c r="A292" s="40">
        <v>10055724</v>
      </c>
      <c r="B292" s="41" t="s">
        <v>602</v>
      </c>
      <c r="C292" s="42" t="s">
        <v>848</v>
      </c>
      <c r="D292" s="41" t="s">
        <v>603</v>
      </c>
      <c r="E292" s="16"/>
      <c r="F292" s="13"/>
      <c r="G292" s="37">
        <v>12</v>
      </c>
      <c r="H292" s="9"/>
      <c r="I292" s="49">
        <f t="shared" si="4"/>
        <v>0</v>
      </c>
    </row>
    <row r="293" spans="1:9" x14ac:dyDescent="0.35">
      <c r="A293" s="40">
        <v>12001722</v>
      </c>
      <c r="B293" s="41" t="s">
        <v>604</v>
      </c>
      <c r="C293" s="42" t="s">
        <v>848</v>
      </c>
      <c r="D293" s="41" t="s">
        <v>605</v>
      </c>
      <c r="E293" s="16"/>
      <c r="F293" s="13"/>
      <c r="G293" s="37">
        <v>12</v>
      </c>
      <c r="H293" s="9"/>
      <c r="I293" s="49">
        <f t="shared" si="4"/>
        <v>0</v>
      </c>
    </row>
    <row r="294" spans="1:9" x14ac:dyDescent="0.35">
      <c r="A294" s="40">
        <v>15647494</v>
      </c>
      <c r="B294" s="41" t="s">
        <v>606</v>
      </c>
      <c r="C294" s="42" t="s">
        <v>848</v>
      </c>
      <c r="D294" s="41" t="s">
        <v>607</v>
      </c>
      <c r="E294" s="16"/>
      <c r="F294" s="13"/>
      <c r="G294" s="37">
        <v>12</v>
      </c>
      <c r="H294" s="9"/>
      <c r="I294" s="49">
        <f t="shared" si="4"/>
        <v>0</v>
      </c>
    </row>
    <row r="295" spans="1:9" x14ac:dyDescent="0.35">
      <c r="A295" s="40">
        <v>135882</v>
      </c>
      <c r="B295" s="41" t="s">
        <v>608</v>
      </c>
      <c r="C295" s="42" t="s">
        <v>848</v>
      </c>
      <c r="D295" s="41" t="s">
        <v>609</v>
      </c>
      <c r="E295" s="16"/>
      <c r="F295" s="13"/>
      <c r="G295" s="37">
        <v>11</v>
      </c>
      <c r="H295" s="9"/>
      <c r="I295" s="49">
        <f t="shared" si="4"/>
        <v>0</v>
      </c>
    </row>
    <row r="296" spans="1:9" x14ac:dyDescent="0.35">
      <c r="A296" s="40">
        <v>145044</v>
      </c>
      <c r="B296" s="41" t="s">
        <v>610</v>
      </c>
      <c r="C296" s="42" t="s">
        <v>877</v>
      </c>
      <c r="D296" s="41" t="s">
        <v>611</v>
      </c>
      <c r="E296" s="16"/>
      <c r="F296" s="13"/>
      <c r="G296" s="37">
        <v>11</v>
      </c>
      <c r="H296" s="9"/>
      <c r="I296" s="49">
        <f t="shared" si="4"/>
        <v>0</v>
      </c>
    </row>
    <row r="297" spans="1:9" x14ac:dyDescent="0.35">
      <c r="A297" s="40">
        <v>146925</v>
      </c>
      <c r="B297" s="41" t="s">
        <v>612</v>
      </c>
      <c r="C297" s="42" t="s">
        <v>863</v>
      </c>
      <c r="D297" s="41" t="s">
        <v>613</v>
      </c>
      <c r="E297" s="16"/>
      <c r="F297" s="13"/>
      <c r="G297" s="37">
        <v>11</v>
      </c>
      <c r="H297" s="9"/>
      <c r="I297" s="49">
        <f t="shared" si="4"/>
        <v>0</v>
      </c>
    </row>
    <row r="298" spans="1:9" x14ac:dyDescent="0.35">
      <c r="A298" s="40">
        <v>147325</v>
      </c>
      <c r="B298" s="41" t="s">
        <v>614</v>
      </c>
      <c r="C298" s="42" t="s">
        <v>848</v>
      </c>
      <c r="D298" s="41" t="s">
        <v>615</v>
      </c>
      <c r="E298" s="16"/>
      <c r="F298" s="13"/>
      <c r="G298" s="37">
        <v>11</v>
      </c>
      <c r="H298" s="9"/>
      <c r="I298" s="49">
        <f t="shared" si="4"/>
        <v>0</v>
      </c>
    </row>
    <row r="299" spans="1:9" x14ac:dyDescent="0.35">
      <c r="A299" s="40">
        <v>316295</v>
      </c>
      <c r="B299" s="41" t="s">
        <v>616</v>
      </c>
      <c r="C299" s="42" t="s">
        <v>848</v>
      </c>
      <c r="D299" s="41" t="s">
        <v>617</v>
      </c>
      <c r="E299" s="16"/>
      <c r="F299" s="13"/>
      <c r="G299" s="38">
        <v>11</v>
      </c>
      <c r="H299" s="9"/>
      <c r="I299" s="49">
        <f t="shared" si="4"/>
        <v>0</v>
      </c>
    </row>
    <row r="300" spans="1:9" x14ac:dyDescent="0.35">
      <c r="A300" s="40">
        <v>3508868</v>
      </c>
      <c r="B300" s="41" t="s">
        <v>618</v>
      </c>
      <c r="C300" s="42" t="s">
        <v>848</v>
      </c>
      <c r="D300" s="41" t="s">
        <v>619</v>
      </c>
      <c r="E300" s="17"/>
      <c r="F300" s="13"/>
      <c r="G300" s="37">
        <v>11</v>
      </c>
      <c r="H300" s="9"/>
      <c r="I300" s="49">
        <f t="shared" si="4"/>
        <v>0</v>
      </c>
    </row>
    <row r="301" spans="1:9" x14ac:dyDescent="0.35">
      <c r="A301" s="40">
        <v>4160748</v>
      </c>
      <c r="B301" s="41" t="s">
        <v>620</v>
      </c>
      <c r="C301" s="42" t="s">
        <v>848</v>
      </c>
      <c r="D301" s="41" t="s">
        <v>621</v>
      </c>
      <c r="E301" s="16"/>
      <c r="F301" s="13"/>
      <c r="G301" s="37">
        <v>11</v>
      </c>
      <c r="H301" s="9"/>
      <c r="I301" s="49">
        <f t="shared" si="4"/>
        <v>0</v>
      </c>
    </row>
    <row r="302" spans="1:9" x14ac:dyDescent="0.35">
      <c r="A302" s="40">
        <v>6113011</v>
      </c>
      <c r="B302" s="41" t="s">
        <v>622</v>
      </c>
      <c r="C302" s="42" t="s">
        <v>848</v>
      </c>
      <c r="D302" s="41" t="s">
        <v>623</v>
      </c>
      <c r="E302" s="16"/>
      <c r="F302" s="13"/>
      <c r="G302" s="37">
        <v>11</v>
      </c>
      <c r="H302" s="9"/>
      <c r="I302" s="49">
        <f t="shared" si="4"/>
        <v>0</v>
      </c>
    </row>
    <row r="303" spans="1:9" x14ac:dyDescent="0.35">
      <c r="A303" s="40">
        <v>7150301</v>
      </c>
      <c r="B303" s="41" t="s">
        <v>624</v>
      </c>
      <c r="C303" s="42" t="s">
        <v>878</v>
      </c>
      <c r="D303" s="41" t="s">
        <v>625</v>
      </c>
      <c r="E303" s="16"/>
      <c r="F303" s="13"/>
      <c r="G303" s="37">
        <v>11</v>
      </c>
      <c r="H303" s="9"/>
      <c r="I303" s="49">
        <f t="shared" si="4"/>
        <v>0</v>
      </c>
    </row>
    <row r="304" spans="1:9" x14ac:dyDescent="0.35">
      <c r="A304" s="40">
        <v>8176226</v>
      </c>
      <c r="B304" s="41" t="s">
        <v>626</v>
      </c>
      <c r="C304" s="42" t="s">
        <v>848</v>
      </c>
      <c r="D304" s="41" t="s">
        <v>627</v>
      </c>
      <c r="E304" s="16"/>
      <c r="F304" s="13"/>
      <c r="G304" s="37">
        <v>11</v>
      </c>
      <c r="H304" s="9"/>
      <c r="I304" s="49">
        <f t="shared" si="4"/>
        <v>0</v>
      </c>
    </row>
    <row r="305" spans="1:9" x14ac:dyDescent="0.35">
      <c r="A305" s="40">
        <v>13005048</v>
      </c>
      <c r="B305" s="41" t="s">
        <v>628</v>
      </c>
      <c r="C305" s="42" t="s">
        <v>868</v>
      </c>
      <c r="D305" s="41" t="s">
        <v>629</v>
      </c>
      <c r="E305" s="16"/>
      <c r="F305" s="13"/>
      <c r="G305" s="37">
        <v>11</v>
      </c>
      <c r="H305" s="9"/>
      <c r="I305" s="49">
        <f t="shared" ref="I305:I368" si="5">G305*H305</f>
        <v>0</v>
      </c>
    </row>
    <row r="306" spans="1:9" x14ac:dyDescent="0.35">
      <c r="A306" s="40">
        <v>103643</v>
      </c>
      <c r="B306" s="41" t="s">
        <v>630</v>
      </c>
      <c r="C306" s="42" t="s">
        <v>848</v>
      </c>
      <c r="D306" s="41" t="s">
        <v>631</v>
      </c>
      <c r="E306" s="16"/>
      <c r="F306" s="13"/>
      <c r="G306" s="37">
        <v>10</v>
      </c>
      <c r="H306" s="9"/>
      <c r="I306" s="49">
        <f t="shared" si="5"/>
        <v>0</v>
      </c>
    </row>
    <row r="307" spans="1:9" x14ac:dyDescent="0.35">
      <c r="A307" s="40">
        <v>105308</v>
      </c>
      <c r="B307" s="41" t="s">
        <v>632</v>
      </c>
      <c r="C307" s="42" t="s">
        <v>848</v>
      </c>
      <c r="D307" s="41" t="s">
        <v>633</v>
      </c>
      <c r="E307" s="16"/>
      <c r="F307" s="13"/>
      <c r="G307" s="37">
        <v>10</v>
      </c>
      <c r="H307" s="9"/>
      <c r="I307" s="49">
        <f t="shared" si="5"/>
        <v>0</v>
      </c>
    </row>
    <row r="308" spans="1:9" x14ac:dyDescent="0.35">
      <c r="A308" s="40">
        <v>105569</v>
      </c>
      <c r="B308" s="41" t="s">
        <v>634</v>
      </c>
      <c r="C308" s="42" t="s">
        <v>848</v>
      </c>
      <c r="D308" s="41" t="s">
        <v>635</v>
      </c>
      <c r="E308" s="16"/>
      <c r="F308" s="13"/>
      <c r="G308" s="38">
        <v>10</v>
      </c>
      <c r="H308" s="9"/>
      <c r="I308" s="49">
        <f t="shared" si="5"/>
        <v>0</v>
      </c>
    </row>
    <row r="309" spans="1:9" x14ac:dyDescent="0.35">
      <c r="A309" s="40">
        <v>125136</v>
      </c>
      <c r="B309" s="41" t="s">
        <v>636</v>
      </c>
      <c r="C309" s="42" t="s">
        <v>848</v>
      </c>
      <c r="D309" s="41" t="s">
        <v>637</v>
      </c>
      <c r="E309" s="17"/>
      <c r="F309" s="13"/>
      <c r="G309" s="37">
        <v>10</v>
      </c>
      <c r="H309" s="9"/>
      <c r="I309" s="49">
        <f t="shared" si="5"/>
        <v>0</v>
      </c>
    </row>
    <row r="310" spans="1:9" x14ac:dyDescent="0.35">
      <c r="A310" s="40">
        <v>125557</v>
      </c>
      <c r="B310" s="41" t="s">
        <v>638</v>
      </c>
      <c r="C310" s="42" t="s">
        <v>879</v>
      </c>
      <c r="D310" s="41" t="s">
        <v>639</v>
      </c>
      <c r="E310" s="18"/>
      <c r="F310" s="14"/>
      <c r="G310" s="37">
        <v>10</v>
      </c>
      <c r="H310" s="9"/>
      <c r="I310" s="49">
        <f t="shared" si="5"/>
        <v>0</v>
      </c>
    </row>
    <row r="311" spans="1:9" x14ac:dyDescent="0.35">
      <c r="A311" s="40">
        <v>130828</v>
      </c>
      <c r="B311" s="41" t="s">
        <v>640</v>
      </c>
      <c r="C311" s="42" t="s">
        <v>848</v>
      </c>
      <c r="D311" s="41" t="s">
        <v>641</v>
      </c>
      <c r="E311" s="16"/>
      <c r="F311" s="13"/>
      <c r="G311" s="37">
        <v>10</v>
      </c>
      <c r="H311" s="9"/>
      <c r="I311" s="49">
        <f t="shared" si="5"/>
        <v>0</v>
      </c>
    </row>
    <row r="312" spans="1:9" x14ac:dyDescent="0.35">
      <c r="A312" s="40">
        <v>146229</v>
      </c>
      <c r="B312" s="41" t="s">
        <v>642</v>
      </c>
      <c r="C312" s="42" t="s">
        <v>848</v>
      </c>
      <c r="D312" s="41" t="s">
        <v>643</v>
      </c>
      <c r="E312" s="16"/>
      <c r="F312" s="13"/>
      <c r="G312" s="37">
        <v>10</v>
      </c>
      <c r="H312" s="9"/>
      <c r="I312" s="49">
        <f t="shared" si="5"/>
        <v>0</v>
      </c>
    </row>
    <row r="313" spans="1:9" x14ac:dyDescent="0.35">
      <c r="A313" s="40">
        <v>147688</v>
      </c>
      <c r="B313" s="41" t="s">
        <v>644</v>
      </c>
      <c r="C313" s="42" t="s">
        <v>848</v>
      </c>
      <c r="D313" s="41" t="s">
        <v>645</v>
      </c>
      <c r="E313" s="17"/>
      <c r="F313" s="13"/>
      <c r="G313" s="37">
        <v>10</v>
      </c>
      <c r="H313" s="9"/>
      <c r="I313" s="49">
        <f t="shared" si="5"/>
        <v>0</v>
      </c>
    </row>
    <row r="314" spans="1:9" x14ac:dyDescent="0.35">
      <c r="A314" s="40">
        <v>147781</v>
      </c>
      <c r="B314" s="41" t="s">
        <v>646</v>
      </c>
      <c r="C314" s="42" t="s">
        <v>848</v>
      </c>
      <c r="D314" s="41" t="s">
        <v>647</v>
      </c>
      <c r="E314" s="16"/>
      <c r="F314" s="13"/>
      <c r="G314" s="37">
        <v>10</v>
      </c>
      <c r="H314" s="9"/>
      <c r="I314" s="49">
        <f t="shared" si="5"/>
        <v>0</v>
      </c>
    </row>
    <row r="315" spans="1:9" x14ac:dyDescent="0.35">
      <c r="A315" s="40">
        <v>148179</v>
      </c>
      <c r="B315" s="41" t="s">
        <v>648</v>
      </c>
      <c r="C315" s="42" t="s">
        <v>848</v>
      </c>
      <c r="D315" s="41" t="s">
        <v>649</v>
      </c>
      <c r="E315" s="16"/>
      <c r="F315" s="13"/>
      <c r="G315" s="37">
        <v>10</v>
      </c>
      <c r="H315" s="9"/>
      <c r="I315" s="49">
        <f t="shared" si="5"/>
        <v>0</v>
      </c>
    </row>
    <row r="316" spans="1:9" x14ac:dyDescent="0.35">
      <c r="A316" s="40">
        <v>175732</v>
      </c>
      <c r="B316" s="41" t="s">
        <v>650</v>
      </c>
      <c r="C316" s="42" t="s">
        <v>848</v>
      </c>
      <c r="D316" s="41" t="s">
        <v>651</v>
      </c>
      <c r="E316" s="16"/>
      <c r="F316" s="13"/>
      <c r="G316" s="37">
        <v>10</v>
      </c>
      <c r="H316" s="9"/>
      <c r="I316" s="49">
        <f t="shared" si="5"/>
        <v>0</v>
      </c>
    </row>
    <row r="317" spans="1:9" x14ac:dyDescent="0.35">
      <c r="A317" s="40">
        <v>181094</v>
      </c>
      <c r="B317" s="41" t="s">
        <v>652</v>
      </c>
      <c r="C317" s="42" t="s">
        <v>850</v>
      </c>
      <c r="D317" s="41" t="s">
        <v>653</v>
      </c>
      <c r="E317" s="16"/>
      <c r="F317" s="13"/>
      <c r="G317" s="38">
        <v>10</v>
      </c>
      <c r="H317" s="9"/>
      <c r="I317" s="49">
        <f t="shared" si="5"/>
        <v>0</v>
      </c>
    </row>
    <row r="318" spans="1:9" x14ac:dyDescent="0.35">
      <c r="A318" s="40">
        <v>192296</v>
      </c>
      <c r="B318" s="41" t="s">
        <v>654</v>
      </c>
      <c r="C318" s="42" t="s">
        <v>848</v>
      </c>
      <c r="D318" s="41" t="s">
        <v>655</v>
      </c>
      <c r="E318" s="16"/>
      <c r="F318" s="13"/>
      <c r="G318" s="37">
        <v>10</v>
      </c>
      <c r="H318" s="9"/>
      <c r="I318" s="49">
        <f t="shared" si="5"/>
        <v>0</v>
      </c>
    </row>
    <row r="319" spans="1:9" x14ac:dyDescent="0.35">
      <c r="A319" s="40">
        <v>318042</v>
      </c>
      <c r="B319" s="41" t="s">
        <v>656</v>
      </c>
      <c r="C319" s="42" t="s">
        <v>880</v>
      </c>
      <c r="D319" s="41" t="s">
        <v>657</v>
      </c>
      <c r="E319" s="16"/>
      <c r="F319" s="13"/>
      <c r="G319" s="37">
        <v>10</v>
      </c>
      <c r="H319" s="9"/>
      <c r="I319" s="49">
        <f t="shared" si="5"/>
        <v>0</v>
      </c>
    </row>
    <row r="320" spans="1:9" x14ac:dyDescent="0.35">
      <c r="A320" s="40">
        <v>325924</v>
      </c>
      <c r="B320" s="41" t="s">
        <v>658</v>
      </c>
      <c r="C320" s="42" t="s">
        <v>848</v>
      </c>
      <c r="D320" s="41" t="s">
        <v>659</v>
      </c>
      <c r="E320" s="16"/>
      <c r="F320" s="13"/>
      <c r="G320" s="37">
        <v>10</v>
      </c>
      <c r="H320" s="9"/>
      <c r="I320" s="49">
        <f t="shared" si="5"/>
        <v>0</v>
      </c>
    </row>
    <row r="321" spans="1:9" x14ac:dyDescent="0.35">
      <c r="A321" s="40">
        <v>370793</v>
      </c>
      <c r="B321" s="41" t="s">
        <v>660</v>
      </c>
      <c r="C321" s="42" t="s">
        <v>848</v>
      </c>
      <c r="D321" s="41" t="s">
        <v>661</v>
      </c>
      <c r="E321" s="16"/>
      <c r="F321" s="13"/>
      <c r="G321" s="37">
        <v>10</v>
      </c>
      <c r="H321" s="9"/>
      <c r="I321" s="49">
        <f t="shared" si="5"/>
        <v>0</v>
      </c>
    </row>
    <row r="322" spans="1:9" x14ac:dyDescent="0.35">
      <c r="A322" s="40">
        <v>1491571</v>
      </c>
      <c r="B322" s="41" t="s">
        <v>662</v>
      </c>
      <c r="C322" s="42" t="s">
        <v>848</v>
      </c>
      <c r="D322" s="41" t="s">
        <v>663</v>
      </c>
      <c r="E322" s="17"/>
      <c r="F322" s="13"/>
      <c r="G322" s="37">
        <v>10</v>
      </c>
      <c r="H322" s="9"/>
      <c r="I322" s="49">
        <f t="shared" si="5"/>
        <v>0</v>
      </c>
    </row>
    <row r="323" spans="1:9" x14ac:dyDescent="0.35">
      <c r="A323" s="40">
        <v>2345471</v>
      </c>
      <c r="B323" s="41" t="s">
        <v>664</v>
      </c>
      <c r="C323" s="42" t="s">
        <v>848</v>
      </c>
      <c r="D323" s="41" t="s">
        <v>665</v>
      </c>
      <c r="E323" s="16"/>
      <c r="F323" s="13"/>
      <c r="G323" s="37">
        <v>10</v>
      </c>
      <c r="H323" s="9"/>
      <c r="I323" s="49">
        <f t="shared" si="5"/>
        <v>0</v>
      </c>
    </row>
    <row r="324" spans="1:9" x14ac:dyDescent="0.35">
      <c r="A324" s="40">
        <v>2487642</v>
      </c>
      <c r="B324" s="41" t="s">
        <v>666</v>
      </c>
      <c r="C324" s="42" t="s">
        <v>848</v>
      </c>
      <c r="D324" s="41" t="s">
        <v>667</v>
      </c>
      <c r="E324" s="16"/>
      <c r="F324" s="13"/>
      <c r="G324" s="37">
        <v>10</v>
      </c>
      <c r="H324" s="9"/>
      <c r="I324" s="49">
        <f t="shared" si="5"/>
        <v>0</v>
      </c>
    </row>
    <row r="325" spans="1:9" x14ac:dyDescent="0.35">
      <c r="A325" s="40">
        <v>2516905</v>
      </c>
      <c r="B325" s="41" t="s">
        <v>668</v>
      </c>
      <c r="C325" s="42" t="s">
        <v>848</v>
      </c>
      <c r="D325" s="41" t="s">
        <v>669</v>
      </c>
      <c r="E325" s="16"/>
      <c r="F325" s="13"/>
      <c r="G325" s="37">
        <v>10</v>
      </c>
      <c r="H325" s="9"/>
      <c r="I325" s="49">
        <f t="shared" si="5"/>
        <v>0</v>
      </c>
    </row>
    <row r="326" spans="1:9" x14ac:dyDescent="0.35">
      <c r="A326" s="40">
        <v>2841715</v>
      </c>
      <c r="B326" s="41" t="s">
        <v>670</v>
      </c>
      <c r="C326" s="42" t="s">
        <v>848</v>
      </c>
      <c r="D326" s="41" t="s">
        <v>671</v>
      </c>
      <c r="E326" s="16"/>
      <c r="F326" s="13"/>
      <c r="G326" s="38">
        <v>10</v>
      </c>
      <c r="H326" s="9"/>
      <c r="I326" s="49">
        <f t="shared" si="5"/>
        <v>0</v>
      </c>
    </row>
    <row r="327" spans="1:9" x14ac:dyDescent="0.35">
      <c r="A327" s="40">
        <v>2848445</v>
      </c>
      <c r="B327" s="41" t="s">
        <v>672</v>
      </c>
      <c r="C327" s="42" t="s">
        <v>848</v>
      </c>
      <c r="D327" s="41" t="s">
        <v>673</v>
      </c>
      <c r="E327" s="16"/>
      <c r="F327" s="13"/>
      <c r="G327" s="37">
        <v>10</v>
      </c>
      <c r="H327" s="9"/>
      <c r="I327" s="49">
        <f t="shared" si="5"/>
        <v>0</v>
      </c>
    </row>
    <row r="328" spans="1:9" x14ac:dyDescent="0.35">
      <c r="A328" s="40">
        <v>3118861</v>
      </c>
      <c r="B328" s="41" t="s">
        <v>674</v>
      </c>
      <c r="C328" s="42" t="s">
        <v>848</v>
      </c>
      <c r="D328" s="41" t="s">
        <v>675</v>
      </c>
      <c r="E328" s="16"/>
      <c r="F328" s="13"/>
      <c r="G328" s="37">
        <v>10</v>
      </c>
      <c r="H328" s="9"/>
      <c r="I328" s="49">
        <f t="shared" si="5"/>
        <v>0</v>
      </c>
    </row>
    <row r="329" spans="1:9" x14ac:dyDescent="0.35">
      <c r="A329" s="40">
        <v>3336044</v>
      </c>
      <c r="B329" s="41" t="s">
        <v>676</v>
      </c>
      <c r="C329" s="42" t="s">
        <v>848</v>
      </c>
      <c r="D329" s="41" t="s">
        <v>677</v>
      </c>
      <c r="E329" s="16"/>
      <c r="F329" s="13"/>
      <c r="G329" s="37">
        <v>10</v>
      </c>
      <c r="H329" s="9"/>
      <c r="I329" s="49">
        <f t="shared" si="5"/>
        <v>0</v>
      </c>
    </row>
    <row r="330" spans="1:9" x14ac:dyDescent="0.35">
      <c r="A330" s="40">
        <v>3534221</v>
      </c>
      <c r="B330" s="41" t="s">
        <v>678</v>
      </c>
      <c r="C330" s="42" t="s">
        <v>853</v>
      </c>
      <c r="D330" s="41" t="s">
        <v>679</v>
      </c>
      <c r="E330" s="16"/>
      <c r="F330" s="13"/>
      <c r="G330" s="37">
        <v>10</v>
      </c>
      <c r="H330" s="9"/>
      <c r="I330" s="49">
        <f t="shared" si="5"/>
        <v>0</v>
      </c>
    </row>
    <row r="331" spans="1:9" x14ac:dyDescent="0.35">
      <c r="A331" s="40">
        <v>3805579</v>
      </c>
      <c r="B331" s="41" t="s">
        <v>680</v>
      </c>
      <c r="C331" s="42" t="s">
        <v>848</v>
      </c>
      <c r="D331" s="41" t="s">
        <v>681</v>
      </c>
      <c r="E331" s="17"/>
      <c r="F331" s="13"/>
      <c r="G331" s="37">
        <v>10</v>
      </c>
      <c r="H331" s="9"/>
      <c r="I331" s="49">
        <f t="shared" si="5"/>
        <v>0</v>
      </c>
    </row>
    <row r="332" spans="1:9" x14ac:dyDescent="0.35">
      <c r="A332" s="40">
        <v>4560694</v>
      </c>
      <c r="B332" s="41" t="s">
        <v>682</v>
      </c>
      <c r="C332" s="42" t="s">
        <v>848</v>
      </c>
      <c r="D332" s="41" t="s">
        <v>683</v>
      </c>
      <c r="E332" s="16"/>
      <c r="F332" s="13"/>
      <c r="G332" s="37">
        <v>10</v>
      </c>
      <c r="H332" s="9"/>
      <c r="I332" s="49">
        <f t="shared" si="5"/>
        <v>0</v>
      </c>
    </row>
    <row r="333" spans="1:9" x14ac:dyDescent="0.35">
      <c r="A333" s="40">
        <v>4560706</v>
      </c>
      <c r="B333" s="41" t="s">
        <v>684</v>
      </c>
      <c r="C333" s="42" t="s">
        <v>848</v>
      </c>
      <c r="D333" s="41" t="s">
        <v>685</v>
      </c>
      <c r="E333" s="16"/>
      <c r="F333" s="13"/>
      <c r="G333" s="37">
        <v>10</v>
      </c>
      <c r="H333" s="9"/>
      <c r="I333" s="49">
        <f t="shared" si="5"/>
        <v>0</v>
      </c>
    </row>
    <row r="334" spans="1:9" x14ac:dyDescent="0.35">
      <c r="A334" s="40">
        <v>5880936</v>
      </c>
      <c r="B334" s="41" t="s">
        <v>686</v>
      </c>
      <c r="C334" s="42" t="s">
        <v>848</v>
      </c>
      <c r="D334" s="41" t="s">
        <v>687</v>
      </c>
      <c r="E334" s="16"/>
      <c r="F334" s="13"/>
      <c r="G334" s="37">
        <v>10</v>
      </c>
      <c r="H334" s="9"/>
      <c r="I334" s="49">
        <f t="shared" si="5"/>
        <v>0</v>
      </c>
    </row>
    <row r="335" spans="1:9" x14ac:dyDescent="0.35">
      <c r="A335" s="40">
        <v>6117594</v>
      </c>
      <c r="B335" s="41" t="s">
        <v>688</v>
      </c>
      <c r="C335" s="42" t="s">
        <v>848</v>
      </c>
      <c r="D335" s="41" t="s">
        <v>689</v>
      </c>
      <c r="E335" s="16"/>
      <c r="F335" s="13"/>
      <c r="G335" s="38">
        <v>10</v>
      </c>
      <c r="H335" s="9"/>
      <c r="I335" s="49">
        <f t="shared" si="5"/>
        <v>0</v>
      </c>
    </row>
    <row r="336" spans="1:9" x14ac:dyDescent="0.35">
      <c r="A336" s="40">
        <v>6542478</v>
      </c>
      <c r="B336" s="41" t="s">
        <v>690</v>
      </c>
      <c r="C336" s="42" t="s">
        <v>848</v>
      </c>
      <c r="D336" s="41" t="s">
        <v>691</v>
      </c>
      <c r="E336" s="16"/>
      <c r="F336" s="13"/>
      <c r="G336" s="37">
        <v>10</v>
      </c>
      <c r="H336" s="9"/>
      <c r="I336" s="49">
        <f t="shared" si="5"/>
        <v>0</v>
      </c>
    </row>
    <row r="337" spans="1:9" x14ac:dyDescent="0.35">
      <c r="A337" s="40">
        <v>6634352</v>
      </c>
      <c r="B337" s="41" t="s">
        <v>692</v>
      </c>
      <c r="C337" s="42" t="s">
        <v>869</v>
      </c>
      <c r="D337" s="41" t="s">
        <v>693</v>
      </c>
      <c r="E337" s="16"/>
      <c r="F337" s="13"/>
      <c r="G337" s="37">
        <v>10</v>
      </c>
      <c r="H337" s="9"/>
      <c r="I337" s="49">
        <f t="shared" si="5"/>
        <v>0</v>
      </c>
    </row>
    <row r="338" spans="1:9" x14ac:dyDescent="0.35">
      <c r="A338" s="40">
        <v>6813748</v>
      </c>
      <c r="B338" s="41" t="s">
        <v>694</v>
      </c>
      <c r="C338" s="42" t="s">
        <v>848</v>
      </c>
      <c r="D338" s="41" t="s">
        <v>695</v>
      </c>
      <c r="E338" s="16"/>
      <c r="F338" s="13"/>
      <c r="G338" s="37">
        <v>10</v>
      </c>
      <c r="H338" s="9"/>
      <c r="I338" s="49">
        <f t="shared" si="5"/>
        <v>0</v>
      </c>
    </row>
    <row r="339" spans="1:9" x14ac:dyDescent="0.35">
      <c r="A339" s="40">
        <v>7238053</v>
      </c>
      <c r="B339" s="41" t="s">
        <v>696</v>
      </c>
      <c r="C339" s="42" t="s">
        <v>881</v>
      </c>
      <c r="D339" s="41" t="s">
        <v>697</v>
      </c>
      <c r="E339" s="16"/>
      <c r="F339" s="13"/>
      <c r="G339" s="37">
        <v>10</v>
      </c>
      <c r="H339" s="9"/>
      <c r="I339" s="49">
        <f t="shared" si="5"/>
        <v>0</v>
      </c>
    </row>
    <row r="340" spans="1:9" x14ac:dyDescent="0.35">
      <c r="A340" s="40">
        <v>8151733</v>
      </c>
      <c r="B340" s="41" t="s">
        <v>698</v>
      </c>
      <c r="C340" s="42" t="s">
        <v>848</v>
      </c>
      <c r="D340" s="41" t="s">
        <v>699</v>
      </c>
      <c r="E340" s="17"/>
      <c r="F340" s="13"/>
      <c r="G340" s="37">
        <v>10</v>
      </c>
      <c r="H340" s="9"/>
      <c r="I340" s="49">
        <f t="shared" si="5"/>
        <v>0</v>
      </c>
    </row>
    <row r="341" spans="1:9" x14ac:dyDescent="0.35">
      <c r="A341" s="40">
        <v>9144495</v>
      </c>
      <c r="B341" s="41" t="s">
        <v>700</v>
      </c>
      <c r="C341" s="42" t="s">
        <v>848</v>
      </c>
      <c r="D341" s="41" t="s">
        <v>701</v>
      </c>
      <c r="E341" s="16"/>
      <c r="F341" s="13"/>
      <c r="G341" s="37">
        <v>10</v>
      </c>
      <c r="H341" s="9"/>
      <c r="I341" s="49">
        <f t="shared" si="5"/>
        <v>0</v>
      </c>
    </row>
    <row r="342" spans="1:9" x14ac:dyDescent="0.35">
      <c r="A342" s="40">
        <v>10069128</v>
      </c>
      <c r="B342" s="41" t="s">
        <v>702</v>
      </c>
      <c r="C342" s="42" t="s">
        <v>848</v>
      </c>
      <c r="D342" s="41" t="s">
        <v>703</v>
      </c>
      <c r="E342" s="16"/>
      <c r="F342" s="13"/>
      <c r="G342" s="37">
        <v>10</v>
      </c>
      <c r="H342" s="9"/>
      <c r="I342" s="49">
        <f t="shared" si="5"/>
        <v>0</v>
      </c>
    </row>
    <row r="343" spans="1:9" x14ac:dyDescent="0.35">
      <c r="A343" s="40">
        <v>11121569</v>
      </c>
      <c r="B343" s="41" t="s">
        <v>704</v>
      </c>
      <c r="C343" s="42" t="s">
        <v>848</v>
      </c>
      <c r="D343" s="41" t="s">
        <v>705</v>
      </c>
      <c r="E343" s="16"/>
      <c r="F343" s="13"/>
      <c r="G343" s="37">
        <v>10</v>
      </c>
      <c r="H343" s="9"/>
      <c r="I343" s="49">
        <f t="shared" si="5"/>
        <v>0</v>
      </c>
    </row>
    <row r="344" spans="1:9" x14ac:dyDescent="0.35">
      <c r="A344" s="40">
        <v>12096854</v>
      </c>
      <c r="B344" s="41" t="s">
        <v>706</v>
      </c>
      <c r="C344" s="42" t="s">
        <v>848</v>
      </c>
      <c r="D344" s="41" t="s">
        <v>707</v>
      </c>
      <c r="E344" s="16"/>
      <c r="F344" s="13"/>
      <c r="G344" s="38">
        <v>10</v>
      </c>
      <c r="H344" s="9"/>
      <c r="I344" s="49">
        <f t="shared" si="5"/>
        <v>0</v>
      </c>
    </row>
    <row r="345" spans="1:9" x14ac:dyDescent="0.35">
      <c r="A345" s="40">
        <v>12190542</v>
      </c>
      <c r="B345" s="41" t="s">
        <v>708</v>
      </c>
      <c r="C345" s="42" t="s">
        <v>882</v>
      </c>
      <c r="D345" s="41" t="s">
        <v>709</v>
      </c>
      <c r="E345" s="16"/>
      <c r="F345" s="13"/>
      <c r="G345" s="37">
        <v>10</v>
      </c>
      <c r="H345" s="9"/>
      <c r="I345" s="49">
        <f t="shared" si="5"/>
        <v>0</v>
      </c>
    </row>
    <row r="346" spans="1:9" x14ac:dyDescent="0.35">
      <c r="A346" s="40">
        <v>12429401</v>
      </c>
      <c r="B346" s="41" t="s">
        <v>710</v>
      </c>
      <c r="C346" s="42" t="s">
        <v>848</v>
      </c>
      <c r="D346" s="41" t="s">
        <v>711</v>
      </c>
      <c r="E346" s="16"/>
      <c r="F346" s="13"/>
      <c r="G346" s="37">
        <v>10</v>
      </c>
      <c r="H346" s="9"/>
      <c r="I346" s="49">
        <f t="shared" si="5"/>
        <v>0</v>
      </c>
    </row>
    <row r="347" spans="1:9" x14ac:dyDescent="0.35">
      <c r="A347" s="40">
        <v>13104688</v>
      </c>
      <c r="B347" s="41" t="s">
        <v>712</v>
      </c>
      <c r="C347" s="42" t="s">
        <v>848</v>
      </c>
      <c r="D347" s="41" t="s">
        <v>713</v>
      </c>
      <c r="E347" s="16"/>
      <c r="F347" s="13"/>
      <c r="G347" s="37">
        <v>10</v>
      </c>
      <c r="H347" s="9"/>
      <c r="I347" s="49">
        <f t="shared" si="5"/>
        <v>0</v>
      </c>
    </row>
    <row r="348" spans="1:9" x14ac:dyDescent="0.35">
      <c r="A348" s="40">
        <v>123094</v>
      </c>
      <c r="B348" s="41" t="s">
        <v>714</v>
      </c>
      <c r="C348" s="42" t="s">
        <v>848</v>
      </c>
      <c r="D348" s="41" t="s">
        <v>715</v>
      </c>
      <c r="E348" s="16"/>
      <c r="F348" s="13"/>
      <c r="G348" s="37">
        <v>9</v>
      </c>
      <c r="H348" s="9"/>
      <c r="I348" s="49">
        <f t="shared" si="5"/>
        <v>0</v>
      </c>
    </row>
    <row r="349" spans="1:9" x14ac:dyDescent="0.35">
      <c r="A349" s="40">
        <v>169684</v>
      </c>
      <c r="B349" s="41" t="s">
        <v>716</v>
      </c>
      <c r="C349" s="42" t="s">
        <v>848</v>
      </c>
      <c r="D349" s="41" t="s">
        <v>717</v>
      </c>
      <c r="E349" s="17"/>
      <c r="F349" s="13"/>
      <c r="G349" s="37">
        <v>9</v>
      </c>
      <c r="H349" s="9"/>
      <c r="I349" s="49">
        <f t="shared" si="5"/>
        <v>0</v>
      </c>
    </row>
    <row r="350" spans="1:9" x14ac:dyDescent="0.35">
      <c r="A350" s="40">
        <v>185235</v>
      </c>
      <c r="B350" s="41" t="s">
        <v>718</v>
      </c>
      <c r="C350" s="42" t="s">
        <v>848</v>
      </c>
      <c r="D350" s="41" t="s">
        <v>719</v>
      </c>
      <c r="E350" s="16"/>
      <c r="F350" s="13"/>
      <c r="G350" s="37">
        <v>9</v>
      </c>
      <c r="H350" s="9"/>
      <c r="I350" s="49">
        <f t="shared" si="5"/>
        <v>0</v>
      </c>
    </row>
    <row r="351" spans="1:9" x14ac:dyDescent="0.35">
      <c r="A351" s="40">
        <v>318532</v>
      </c>
      <c r="B351" s="41" t="s">
        <v>720</v>
      </c>
      <c r="C351" s="42" t="s">
        <v>850</v>
      </c>
      <c r="D351" s="41" t="s">
        <v>721</v>
      </c>
      <c r="E351" s="16"/>
      <c r="F351" s="13"/>
      <c r="G351" s="37">
        <v>9</v>
      </c>
      <c r="H351" s="9"/>
      <c r="I351" s="49">
        <f t="shared" si="5"/>
        <v>0</v>
      </c>
    </row>
    <row r="352" spans="1:9" x14ac:dyDescent="0.35">
      <c r="A352" s="40">
        <v>1864546</v>
      </c>
      <c r="B352" s="41" t="s">
        <v>722</v>
      </c>
      <c r="C352" s="42" t="s">
        <v>848</v>
      </c>
      <c r="D352" s="41" t="s">
        <v>723</v>
      </c>
      <c r="E352" s="16"/>
      <c r="F352" s="13"/>
      <c r="G352" s="37">
        <v>9</v>
      </c>
      <c r="H352" s="9"/>
      <c r="I352" s="49">
        <f t="shared" si="5"/>
        <v>0</v>
      </c>
    </row>
    <row r="353" spans="1:9" x14ac:dyDescent="0.35">
      <c r="A353" s="40">
        <v>3285377</v>
      </c>
      <c r="B353" s="41" t="s">
        <v>724</v>
      </c>
      <c r="C353" s="42" t="s">
        <v>848</v>
      </c>
      <c r="D353" s="41" t="s">
        <v>725</v>
      </c>
      <c r="E353" s="16"/>
      <c r="F353" s="13"/>
      <c r="G353" s="38">
        <v>9</v>
      </c>
      <c r="H353" s="9"/>
      <c r="I353" s="49">
        <f t="shared" si="5"/>
        <v>0</v>
      </c>
    </row>
    <row r="354" spans="1:9" x14ac:dyDescent="0.35">
      <c r="A354" s="40">
        <v>3335826</v>
      </c>
      <c r="B354" s="41" t="s">
        <v>726</v>
      </c>
      <c r="C354" s="42" t="s">
        <v>848</v>
      </c>
      <c r="D354" s="41" t="s">
        <v>727</v>
      </c>
      <c r="E354" s="16"/>
      <c r="F354" s="13"/>
      <c r="G354" s="37">
        <v>9</v>
      </c>
      <c r="H354" s="9"/>
      <c r="I354" s="49">
        <f t="shared" si="5"/>
        <v>0</v>
      </c>
    </row>
    <row r="355" spans="1:9" x14ac:dyDescent="0.35">
      <c r="A355" s="40">
        <v>5391537</v>
      </c>
      <c r="B355" s="41" t="s">
        <v>728</v>
      </c>
      <c r="C355" s="42" t="s">
        <v>848</v>
      </c>
      <c r="D355" s="41" t="s">
        <v>729</v>
      </c>
      <c r="E355" s="16"/>
      <c r="F355" s="13"/>
      <c r="G355" s="37">
        <v>9</v>
      </c>
      <c r="H355" s="9"/>
      <c r="I355" s="49">
        <f t="shared" si="5"/>
        <v>0</v>
      </c>
    </row>
    <row r="356" spans="1:9" x14ac:dyDescent="0.35">
      <c r="A356" s="40">
        <v>5927049</v>
      </c>
      <c r="B356" s="41" t="s">
        <v>730</v>
      </c>
      <c r="C356" s="42" t="s">
        <v>848</v>
      </c>
      <c r="D356" s="41" t="s">
        <v>731</v>
      </c>
      <c r="E356" s="16"/>
      <c r="F356" s="13"/>
      <c r="G356" s="37">
        <v>9</v>
      </c>
      <c r="H356" s="9"/>
      <c r="I356" s="49">
        <f t="shared" si="5"/>
        <v>0</v>
      </c>
    </row>
    <row r="357" spans="1:9" x14ac:dyDescent="0.35">
      <c r="A357" s="40">
        <v>7239488</v>
      </c>
      <c r="B357" s="41" t="s">
        <v>732</v>
      </c>
      <c r="C357" s="42" t="s">
        <v>848</v>
      </c>
      <c r="D357" s="41" t="s">
        <v>733</v>
      </c>
      <c r="E357" s="16"/>
      <c r="F357" s="13"/>
      <c r="G357" s="37">
        <v>9</v>
      </c>
      <c r="H357" s="9"/>
      <c r="I357" s="49">
        <f t="shared" si="5"/>
        <v>0</v>
      </c>
    </row>
    <row r="358" spans="1:9" x14ac:dyDescent="0.35">
      <c r="A358" s="40">
        <v>12137765</v>
      </c>
      <c r="B358" s="41" t="s">
        <v>734</v>
      </c>
      <c r="C358" s="42" t="s">
        <v>883</v>
      </c>
      <c r="D358" s="41" t="s">
        <v>735</v>
      </c>
      <c r="E358" s="17"/>
      <c r="F358" s="13"/>
      <c r="G358" s="37">
        <v>9</v>
      </c>
      <c r="H358" s="9"/>
      <c r="I358" s="49">
        <f t="shared" si="5"/>
        <v>0</v>
      </c>
    </row>
    <row r="359" spans="1:9" x14ac:dyDescent="0.35">
      <c r="A359" s="40">
        <v>125568</v>
      </c>
      <c r="B359" s="41" t="s">
        <v>736</v>
      </c>
      <c r="C359" s="42" t="s">
        <v>879</v>
      </c>
      <c r="D359" s="41" t="s">
        <v>737</v>
      </c>
      <c r="E359" s="16"/>
      <c r="F359" s="13"/>
      <c r="G359" s="37">
        <v>8</v>
      </c>
      <c r="H359" s="9"/>
      <c r="I359" s="49">
        <f t="shared" si="5"/>
        <v>0</v>
      </c>
    </row>
    <row r="360" spans="1:9" x14ac:dyDescent="0.35">
      <c r="A360" s="40">
        <v>142077</v>
      </c>
      <c r="B360" s="41" t="s">
        <v>738</v>
      </c>
      <c r="C360" s="42" t="s">
        <v>872</v>
      </c>
      <c r="D360" s="41" t="s">
        <v>739</v>
      </c>
      <c r="E360" s="16"/>
      <c r="F360" s="13"/>
      <c r="G360" s="37">
        <v>8</v>
      </c>
      <c r="H360" s="9"/>
      <c r="I360" s="49">
        <f t="shared" si="5"/>
        <v>0</v>
      </c>
    </row>
    <row r="361" spans="1:9" x14ac:dyDescent="0.35">
      <c r="A361" s="40">
        <v>150029</v>
      </c>
      <c r="B361" s="41" t="s">
        <v>740</v>
      </c>
      <c r="C361" s="42" t="s">
        <v>848</v>
      </c>
      <c r="D361" s="41" t="s">
        <v>741</v>
      </c>
      <c r="E361" s="16"/>
      <c r="F361" s="13"/>
      <c r="G361" s="37">
        <v>8</v>
      </c>
      <c r="H361" s="9"/>
      <c r="I361" s="49">
        <f t="shared" si="5"/>
        <v>0</v>
      </c>
    </row>
    <row r="362" spans="1:9" x14ac:dyDescent="0.35">
      <c r="A362" s="40">
        <v>325822</v>
      </c>
      <c r="B362" s="41" t="s">
        <v>742</v>
      </c>
      <c r="C362" s="42" t="s">
        <v>848</v>
      </c>
      <c r="D362" s="41" t="s">
        <v>743</v>
      </c>
      <c r="E362" s="16"/>
      <c r="F362" s="13"/>
      <c r="G362" s="38">
        <v>8</v>
      </c>
      <c r="H362" s="9"/>
      <c r="I362" s="49">
        <f t="shared" si="5"/>
        <v>0</v>
      </c>
    </row>
    <row r="363" spans="1:9" x14ac:dyDescent="0.35">
      <c r="A363" s="40">
        <v>878822</v>
      </c>
      <c r="B363" s="41" t="s">
        <v>744</v>
      </c>
      <c r="C363" s="42" t="s">
        <v>848</v>
      </c>
      <c r="D363" s="41" t="s">
        <v>745</v>
      </c>
      <c r="E363" s="16"/>
      <c r="F363" s="13"/>
      <c r="G363" s="37">
        <v>8</v>
      </c>
      <c r="H363" s="9"/>
      <c r="I363" s="49">
        <f t="shared" si="5"/>
        <v>0</v>
      </c>
    </row>
    <row r="364" spans="1:9" x14ac:dyDescent="0.35">
      <c r="A364" s="40">
        <v>1133448</v>
      </c>
      <c r="B364" s="41" t="s">
        <v>746</v>
      </c>
      <c r="C364" s="42" t="s">
        <v>848</v>
      </c>
      <c r="D364" s="41" t="s">
        <v>747</v>
      </c>
      <c r="E364" s="16"/>
      <c r="F364" s="13"/>
      <c r="G364" s="37">
        <v>8</v>
      </c>
      <c r="H364" s="9"/>
      <c r="I364" s="49">
        <f t="shared" si="5"/>
        <v>0</v>
      </c>
    </row>
    <row r="365" spans="1:9" x14ac:dyDescent="0.35">
      <c r="A365" s="40">
        <v>2526567</v>
      </c>
      <c r="B365" s="41" t="s">
        <v>748</v>
      </c>
      <c r="C365" s="42" t="s">
        <v>890</v>
      </c>
      <c r="D365" s="41" t="s">
        <v>749</v>
      </c>
      <c r="E365" s="16"/>
      <c r="F365" s="13"/>
      <c r="G365" s="37">
        <v>8</v>
      </c>
      <c r="H365" s="9"/>
      <c r="I365" s="49">
        <f t="shared" si="5"/>
        <v>0</v>
      </c>
    </row>
    <row r="366" spans="1:9" x14ac:dyDescent="0.35">
      <c r="A366" s="40">
        <v>3337264</v>
      </c>
      <c r="B366" s="41" t="s">
        <v>750</v>
      </c>
      <c r="C366" s="42" t="s">
        <v>848</v>
      </c>
      <c r="D366" s="41" t="s">
        <v>751</v>
      </c>
      <c r="E366" s="16"/>
      <c r="F366" s="13"/>
      <c r="G366" s="37">
        <v>8</v>
      </c>
      <c r="H366" s="9"/>
      <c r="I366" s="49">
        <f t="shared" si="5"/>
        <v>0</v>
      </c>
    </row>
    <row r="367" spans="1:9" x14ac:dyDescent="0.35">
      <c r="A367" s="40">
        <v>3464536</v>
      </c>
      <c r="B367" s="41" t="s">
        <v>752</v>
      </c>
      <c r="C367" s="42" t="s">
        <v>848</v>
      </c>
      <c r="D367" s="41" t="s">
        <v>753</v>
      </c>
      <c r="E367" s="17"/>
      <c r="F367" s="13"/>
      <c r="G367" s="37">
        <v>8</v>
      </c>
      <c r="H367" s="9"/>
      <c r="I367" s="49">
        <f t="shared" si="5"/>
        <v>0</v>
      </c>
    </row>
    <row r="368" spans="1:9" x14ac:dyDescent="0.35">
      <c r="A368" s="40">
        <v>3807918</v>
      </c>
      <c r="B368" s="41" t="s">
        <v>754</v>
      </c>
      <c r="C368" s="42" t="s">
        <v>856</v>
      </c>
      <c r="D368" s="41" t="s">
        <v>755</v>
      </c>
      <c r="E368" s="16"/>
      <c r="F368" s="13"/>
      <c r="G368" s="37">
        <v>8</v>
      </c>
      <c r="H368" s="9"/>
      <c r="I368" s="49">
        <f t="shared" si="5"/>
        <v>0</v>
      </c>
    </row>
    <row r="369" spans="1:9" x14ac:dyDescent="0.35">
      <c r="A369" s="40">
        <v>4263059</v>
      </c>
      <c r="B369" s="41" t="s">
        <v>756</v>
      </c>
      <c r="C369" s="42" t="s">
        <v>848</v>
      </c>
      <c r="D369" s="41" t="s">
        <v>757</v>
      </c>
      <c r="E369" s="16"/>
      <c r="F369" s="13"/>
      <c r="G369" s="37">
        <v>8</v>
      </c>
      <c r="H369" s="9"/>
      <c r="I369" s="49">
        <f t="shared" ref="I369:I410" si="6">G369*H369</f>
        <v>0</v>
      </c>
    </row>
    <row r="370" spans="1:9" x14ac:dyDescent="0.35">
      <c r="A370" s="40">
        <v>4980888</v>
      </c>
      <c r="B370" s="41" t="s">
        <v>758</v>
      </c>
      <c r="C370" s="42" t="s">
        <v>848</v>
      </c>
      <c r="D370" s="41" t="s">
        <v>759</v>
      </c>
      <c r="E370" s="16"/>
      <c r="F370" s="13"/>
      <c r="G370" s="37">
        <v>8</v>
      </c>
      <c r="H370" s="9"/>
      <c r="I370" s="49">
        <f t="shared" si="6"/>
        <v>0</v>
      </c>
    </row>
    <row r="371" spans="1:9" x14ac:dyDescent="0.35">
      <c r="A371" s="40">
        <v>5846197</v>
      </c>
      <c r="B371" s="41" t="s">
        <v>760</v>
      </c>
      <c r="C371" s="42" t="s">
        <v>869</v>
      </c>
      <c r="D371" s="41" t="s">
        <v>761</v>
      </c>
      <c r="E371" s="16"/>
      <c r="F371" s="13"/>
      <c r="G371" s="38">
        <v>8</v>
      </c>
      <c r="H371" s="9"/>
      <c r="I371" s="49">
        <f t="shared" si="6"/>
        <v>0</v>
      </c>
    </row>
    <row r="372" spans="1:9" x14ac:dyDescent="0.35">
      <c r="A372" s="40">
        <v>6813726</v>
      </c>
      <c r="B372" s="41" t="s">
        <v>762</v>
      </c>
      <c r="C372" s="42" t="s">
        <v>848</v>
      </c>
      <c r="D372" s="41" t="s">
        <v>763</v>
      </c>
      <c r="E372" s="16"/>
      <c r="F372" s="13"/>
      <c r="G372" s="37">
        <v>8</v>
      </c>
      <c r="H372" s="9"/>
      <c r="I372" s="49">
        <f t="shared" si="6"/>
        <v>0</v>
      </c>
    </row>
    <row r="373" spans="1:9" x14ac:dyDescent="0.35">
      <c r="A373" s="40">
        <v>7150276</v>
      </c>
      <c r="B373" s="41" t="s">
        <v>764</v>
      </c>
      <c r="C373" s="42" t="s">
        <v>857</v>
      </c>
      <c r="D373" s="41" t="s">
        <v>765</v>
      </c>
      <c r="E373" s="16"/>
      <c r="F373" s="13"/>
      <c r="G373" s="37">
        <v>8</v>
      </c>
      <c r="H373" s="9"/>
      <c r="I373" s="49">
        <f t="shared" si="6"/>
        <v>0</v>
      </c>
    </row>
    <row r="374" spans="1:9" x14ac:dyDescent="0.35">
      <c r="A374" s="40">
        <v>7169043</v>
      </c>
      <c r="B374" s="41" t="s">
        <v>766</v>
      </c>
      <c r="C374" s="42" t="s">
        <v>853</v>
      </c>
      <c r="D374" s="41" t="s">
        <v>767</v>
      </c>
      <c r="E374" s="16"/>
      <c r="F374" s="13"/>
      <c r="G374" s="37">
        <v>8</v>
      </c>
      <c r="H374" s="9"/>
      <c r="I374" s="49">
        <f t="shared" si="6"/>
        <v>0</v>
      </c>
    </row>
    <row r="375" spans="1:9" x14ac:dyDescent="0.35">
      <c r="A375" s="40">
        <v>7198588</v>
      </c>
      <c r="B375" s="41" t="s">
        <v>768</v>
      </c>
      <c r="C375" s="42" t="s">
        <v>848</v>
      </c>
      <c r="D375" s="41" t="s">
        <v>769</v>
      </c>
      <c r="E375" s="16"/>
      <c r="F375" s="13"/>
      <c r="G375" s="37">
        <v>8</v>
      </c>
      <c r="H375" s="9"/>
      <c r="I375" s="49">
        <f t="shared" si="6"/>
        <v>0</v>
      </c>
    </row>
    <row r="376" spans="1:9" x14ac:dyDescent="0.35">
      <c r="A376" s="40">
        <v>7748589</v>
      </c>
      <c r="B376" s="41" t="s">
        <v>770</v>
      </c>
      <c r="C376" s="42" t="s">
        <v>848</v>
      </c>
      <c r="D376" s="41" t="s">
        <v>771</v>
      </c>
      <c r="E376" s="17"/>
      <c r="F376" s="13"/>
      <c r="G376" s="37">
        <v>8</v>
      </c>
      <c r="H376" s="9"/>
      <c r="I376" s="49">
        <f t="shared" si="6"/>
        <v>0</v>
      </c>
    </row>
    <row r="377" spans="1:9" x14ac:dyDescent="0.35">
      <c r="A377" s="40">
        <v>8066011</v>
      </c>
      <c r="B377" s="41" t="s">
        <v>772</v>
      </c>
      <c r="C377" s="42" t="s">
        <v>882</v>
      </c>
      <c r="D377" s="41" t="s">
        <v>773</v>
      </c>
      <c r="E377" s="18"/>
      <c r="F377" s="14"/>
      <c r="G377" s="37">
        <v>8</v>
      </c>
      <c r="H377" s="9"/>
      <c r="I377" s="49">
        <f t="shared" si="6"/>
        <v>0</v>
      </c>
    </row>
    <row r="378" spans="1:9" x14ac:dyDescent="0.35">
      <c r="A378" s="40">
        <v>9350885</v>
      </c>
      <c r="B378" s="41" t="s">
        <v>774</v>
      </c>
      <c r="C378" s="42" t="s">
        <v>889</v>
      </c>
      <c r="D378" s="46" t="s">
        <v>887</v>
      </c>
      <c r="E378" s="17"/>
      <c r="F378" s="13"/>
      <c r="G378" s="37">
        <v>8</v>
      </c>
      <c r="H378" s="9"/>
      <c r="I378" s="49">
        <f t="shared" si="6"/>
        <v>0</v>
      </c>
    </row>
    <row r="379" spans="1:9" x14ac:dyDescent="0.35">
      <c r="A379" s="40">
        <v>13037221</v>
      </c>
      <c r="B379" s="41" t="s">
        <v>775</v>
      </c>
      <c r="C379" s="42" t="s">
        <v>884</v>
      </c>
      <c r="D379" s="41" t="s">
        <v>776</v>
      </c>
      <c r="E379" s="16"/>
      <c r="F379" s="13"/>
      <c r="G379" s="37">
        <v>8</v>
      </c>
      <c r="H379" s="9"/>
      <c r="I379" s="49">
        <f t="shared" si="6"/>
        <v>0</v>
      </c>
    </row>
    <row r="380" spans="1:9" x14ac:dyDescent="0.35">
      <c r="A380" s="40">
        <v>120697</v>
      </c>
      <c r="B380" s="41" t="s">
        <v>777</v>
      </c>
      <c r="C380" s="42" t="s">
        <v>859</v>
      </c>
      <c r="D380" s="41" t="s">
        <v>778</v>
      </c>
      <c r="E380" s="16"/>
      <c r="F380" s="13"/>
      <c r="G380" s="38">
        <v>7</v>
      </c>
      <c r="H380" s="9"/>
      <c r="I380" s="49">
        <f t="shared" si="6"/>
        <v>0</v>
      </c>
    </row>
    <row r="381" spans="1:9" x14ac:dyDescent="0.35">
      <c r="A381" s="40">
        <v>135938</v>
      </c>
      <c r="B381" s="41" t="s">
        <v>779</v>
      </c>
      <c r="C381" s="42" t="s">
        <v>848</v>
      </c>
      <c r="D381" s="41" t="s">
        <v>780</v>
      </c>
      <c r="E381" s="16"/>
      <c r="F381" s="13"/>
      <c r="G381" s="37">
        <v>7</v>
      </c>
      <c r="H381" s="9"/>
      <c r="I381" s="49">
        <f t="shared" si="6"/>
        <v>0</v>
      </c>
    </row>
    <row r="382" spans="1:9" x14ac:dyDescent="0.35">
      <c r="A382" s="40">
        <v>139293</v>
      </c>
      <c r="B382" s="41" t="s">
        <v>781</v>
      </c>
      <c r="C382" s="42" t="s">
        <v>848</v>
      </c>
      <c r="D382" s="41" t="s">
        <v>782</v>
      </c>
      <c r="E382" s="16"/>
      <c r="F382" s="13"/>
      <c r="G382" s="37">
        <v>7</v>
      </c>
      <c r="H382" s="9"/>
      <c r="I382" s="49">
        <f t="shared" si="6"/>
        <v>0</v>
      </c>
    </row>
    <row r="383" spans="1:9" x14ac:dyDescent="0.35">
      <c r="A383" s="40">
        <v>139839</v>
      </c>
      <c r="B383" s="41" t="s">
        <v>783</v>
      </c>
      <c r="C383" s="42" t="s">
        <v>848</v>
      </c>
      <c r="D383" s="41" t="s">
        <v>784</v>
      </c>
      <c r="E383" s="16"/>
      <c r="F383" s="13"/>
      <c r="G383" s="37">
        <v>7</v>
      </c>
      <c r="H383" s="9"/>
      <c r="I383" s="49">
        <f t="shared" si="6"/>
        <v>0</v>
      </c>
    </row>
    <row r="384" spans="1:9" x14ac:dyDescent="0.35">
      <c r="A384" s="40">
        <v>160137</v>
      </c>
      <c r="B384" s="41" t="s">
        <v>785</v>
      </c>
      <c r="C384" s="42" t="s">
        <v>889</v>
      </c>
      <c r="D384" s="41" t="s">
        <v>786</v>
      </c>
      <c r="E384" s="16"/>
      <c r="F384" s="13"/>
      <c r="G384" s="37">
        <v>7</v>
      </c>
      <c r="H384" s="9"/>
      <c r="I384" s="49">
        <f t="shared" si="6"/>
        <v>0</v>
      </c>
    </row>
    <row r="385" spans="1:9" x14ac:dyDescent="0.35">
      <c r="A385" s="40">
        <v>180227</v>
      </c>
      <c r="B385" s="41" t="s">
        <v>787</v>
      </c>
      <c r="C385" s="42" t="s">
        <v>848</v>
      </c>
      <c r="D385" s="41" t="s">
        <v>788</v>
      </c>
      <c r="E385" s="16"/>
      <c r="F385" s="13"/>
      <c r="G385" s="37">
        <v>7</v>
      </c>
      <c r="H385" s="9"/>
      <c r="I385" s="49">
        <f t="shared" si="6"/>
        <v>0</v>
      </c>
    </row>
    <row r="386" spans="1:9" x14ac:dyDescent="0.35">
      <c r="A386" s="40">
        <v>180249</v>
      </c>
      <c r="B386" s="41" t="s">
        <v>789</v>
      </c>
      <c r="C386" s="42" t="s">
        <v>848</v>
      </c>
      <c r="D386" s="41" t="s">
        <v>790</v>
      </c>
      <c r="E386" s="16"/>
      <c r="F386" s="13"/>
      <c r="G386" s="37">
        <v>7</v>
      </c>
      <c r="H386" s="9"/>
      <c r="I386" s="49">
        <f t="shared" si="6"/>
        <v>0</v>
      </c>
    </row>
    <row r="387" spans="1:9" x14ac:dyDescent="0.35">
      <c r="A387" s="40">
        <v>283041</v>
      </c>
      <c r="B387" s="41" t="s">
        <v>791</v>
      </c>
      <c r="C387" s="42" t="s">
        <v>848</v>
      </c>
      <c r="D387" s="41" t="s">
        <v>792</v>
      </c>
      <c r="E387" s="17"/>
      <c r="F387" s="13"/>
      <c r="G387" s="37">
        <v>7</v>
      </c>
      <c r="H387" s="9"/>
      <c r="I387" s="49">
        <f t="shared" si="6"/>
        <v>0</v>
      </c>
    </row>
    <row r="388" spans="1:9" x14ac:dyDescent="0.35">
      <c r="A388" s="40">
        <v>316901</v>
      </c>
      <c r="B388" s="41" t="s">
        <v>793</v>
      </c>
      <c r="C388" s="42" t="s">
        <v>848</v>
      </c>
      <c r="D388" s="41" t="s">
        <v>794</v>
      </c>
      <c r="E388" s="16"/>
      <c r="F388" s="13"/>
      <c r="G388" s="37">
        <v>7</v>
      </c>
      <c r="H388" s="9"/>
      <c r="I388" s="49">
        <f t="shared" si="6"/>
        <v>0</v>
      </c>
    </row>
    <row r="389" spans="1:9" x14ac:dyDescent="0.35">
      <c r="A389" s="40">
        <v>318111</v>
      </c>
      <c r="B389" s="41" t="s">
        <v>795</v>
      </c>
      <c r="C389" s="42" t="s">
        <v>864</v>
      </c>
      <c r="D389" s="41" t="s">
        <v>796</v>
      </c>
      <c r="E389" s="16"/>
      <c r="F389" s="13"/>
      <c r="G389" s="38">
        <v>7</v>
      </c>
      <c r="H389" s="9"/>
      <c r="I389" s="49">
        <f t="shared" si="6"/>
        <v>0</v>
      </c>
    </row>
    <row r="390" spans="1:9" x14ac:dyDescent="0.35">
      <c r="A390" s="40">
        <v>1099928</v>
      </c>
      <c r="B390" s="41" t="s">
        <v>797</v>
      </c>
      <c r="C390" s="42" t="s">
        <v>867</v>
      </c>
      <c r="D390" s="41" t="s">
        <v>798</v>
      </c>
      <c r="E390" s="16"/>
      <c r="F390" s="13"/>
      <c r="G390" s="37">
        <v>7</v>
      </c>
      <c r="H390" s="9"/>
      <c r="I390" s="49">
        <f t="shared" si="6"/>
        <v>0</v>
      </c>
    </row>
    <row r="391" spans="1:9" x14ac:dyDescent="0.35">
      <c r="A391" s="40">
        <v>1494968</v>
      </c>
      <c r="B391" s="41" t="s">
        <v>799</v>
      </c>
      <c r="C391" s="42" t="s">
        <v>848</v>
      </c>
      <c r="D391" s="41" t="s">
        <v>800</v>
      </c>
      <c r="E391" s="16"/>
      <c r="F391" s="13"/>
      <c r="G391" s="37">
        <v>7</v>
      </c>
      <c r="H391" s="9"/>
      <c r="I391" s="49">
        <f t="shared" si="6"/>
        <v>0</v>
      </c>
    </row>
    <row r="392" spans="1:9" x14ac:dyDescent="0.35">
      <c r="A392" s="40">
        <v>1548613</v>
      </c>
      <c r="B392" s="41" t="s">
        <v>801</v>
      </c>
      <c r="C392" s="42" t="s">
        <v>874</v>
      </c>
      <c r="D392" s="41" t="s">
        <v>802</v>
      </c>
      <c r="E392" s="16"/>
      <c r="F392" s="13"/>
      <c r="G392" s="37">
        <v>7</v>
      </c>
      <c r="H392" s="9"/>
      <c r="I392" s="49">
        <f t="shared" si="6"/>
        <v>0</v>
      </c>
    </row>
    <row r="393" spans="1:9" x14ac:dyDescent="0.35">
      <c r="A393" s="40">
        <v>1598411</v>
      </c>
      <c r="B393" s="41" t="s">
        <v>803</v>
      </c>
      <c r="C393" s="42" t="s">
        <v>848</v>
      </c>
      <c r="D393" s="41" t="s">
        <v>804</v>
      </c>
      <c r="E393" s="16"/>
      <c r="F393" s="13"/>
      <c r="G393" s="37">
        <v>7</v>
      </c>
      <c r="H393" s="9"/>
      <c r="I393" s="49">
        <f t="shared" si="6"/>
        <v>0</v>
      </c>
    </row>
    <row r="394" spans="1:9" x14ac:dyDescent="0.35">
      <c r="A394" s="40">
        <v>3491962</v>
      </c>
      <c r="B394" s="41" t="s">
        <v>805</v>
      </c>
      <c r="C394" s="43" t="s">
        <v>885</v>
      </c>
      <c r="D394" s="41" t="s">
        <v>806</v>
      </c>
      <c r="E394" s="16"/>
      <c r="F394" s="13"/>
      <c r="G394" s="37">
        <v>7</v>
      </c>
      <c r="H394" s="9"/>
      <c r="I394" s="49">
        <f t="shared" si="6"/>
        <v>0</v>
      </c>
    </row>
    <row r="395" spans="1:9" x14ac:dyDescent="0.35">
      <c r="A395" s="40">
        <v>3829526</v>
      </c>
      <c r="B395" s="41" t="s">
        <v>807</v>
      </c>
      <c r="C395" s="42" t="s">
        <v>859</v>
      </c>
      <c r="D395" s="41" t="s">
        <v>808</v>
      </c>
      <c r="E395" s="16"/>
      <c r="F395" s="13"/>
      <c r="G395" s="37">
        <v>7</v>
      </c>
      <c r="H395" s="9"/>
      <c r="I395" s="49">
        <f t="shared" si="6"/>
        <v>0</v>
      </c>
    </row>
    <row r="396" spans="1:9" x14ac:dyDescent="0.35">
      <c r="A396" s="40">
        <v>5030063</v>
      </c>
      <c r="B396" s="41" t="s">
        <v>809</v>
      </c>
      <c r="C396" s="42" t="s">
        <v>848</v>
      </c>
      <c r="D396" s="41" t="s">
        <v>810</v>
      </c>
      <c r="E396" s="17"/>
      <c r="F396" s="13"/>
      <c r="G396" s="37">
        <v>7</v>
      </c>
      <c r="H396" s="9"/>
      <c r="I396" s="49">
        <f t="shared" si="6"/>
        <v>0</v>
      </c>
    </row>
    <row r="397" spans="1:9" x14ac:dyDescent="0.35">
      <c r="A397" s="40">
        <v>5391515</v>
      </c>
      <c r="B397" s="41" t="s">
        <v>811</v>
      </c>
      <c r="C397" s="42" t="s">
        <v>848</v>
      </c>
      <c r="D397" s="41" t="s">
        <v>812</v>
      </c>
      <c r="E397" s="16"/>
      <c r="F397" s="13"/>
      <c r="G397" s="37">
        <v>7</v>
      </c>
      <c r="H397" s="9"/>
      <c r="I397" s="49">
        <f t="shared" si="6"/>
        <v>0</v>
      </c>
    </row>
    <row r="398" spans="1:9" x14ac:dyDescent="0.35">
      <c r="A398" s="40">
        <v>6397498</v>
      </c>
      <c r="B398" s="41" t="s">
        <v>813</v>
      </c>
      <c r="C398" s="42" t="s">
        <v>848</v>
      </c>
      <c r="D398" s="41" t="s">
        <v>814</v>
      </c>
      <c r="E398" s="16"/>
      <c r="F398" s="13"/>
      <c r="G398" s="38">
        <v>7</v>
      </c>
      <c r="H398" s="9"/>
      <c r="I398" s="49">
        <f t="shared" si="6"/>
        <v>0</v>
      </c>
    </row>
    <row r="399" spans="1:9" x14ac:dyDescent="0.35">
      <c r="A399" s="40">
        <v>6514858</v>
      </c>
      <c r="B399" s="41" t="s">
        <v>815</v>
      </c>
      <c r="C399" s="42" t="s">
        <v>886</v>
      </c>
      <c r="D399" s="41" t="s">
        <v>816</v>
      </c>
      <c r="E399" s="16"/>
      <c r="F399" s="13"/>
      <c r="G399" s="37">
        <v>7</v>
      </c>
      <c r="H399" s="9"/>
      <c r="I399" s="49">
        <f t="shared" si="6"/>
        <v>0</v>
      </c>
    </row>
    <row r="400" spans="1:9" x14ac:dyDescent="0.35">
      <c r="A400" s="40">
        <v>6634339</v>
      </c>
      <c r="B400" s="41" t="s">
        <v>817</v>
      </c>
      <c r="C400" s="42" t="s">
        <v>869</v>
      </c>
      <c r="D400" s="41" t="s">
        <v>818</v>
      </c>
      <c r="E400" s="16"/>
      <c r="F400" s="13"/>
      <c r="G400" s="37">
        <v>7</v>
      </c>
      <c r="H400" s="9"/>
      <c r="I400" s="49">
        <f t="shared" si="6"/>
        <v>0</v>
      </c>
    </row>
    <row r="401" spans="1:21" x14ac:dyDescent="0.35">
      <c r="A401" s="40">
        <v>7152923</v>
      </c>
      <c r="B401" s="41" t="s">
        <v>819</v>
      </c>
      <c r="C401" s="42" t="s">
        <v>848</v>
      </c>
      <c r="D401" s="41" t="s">
        <v>820</v>
      </c>
      <c r="E401" s="16"/>
      <c r="F401" s="13"/>
      <c r="G401" s="37">
        <v>7</v>
      </c>
      <c r="H401" s="9"/>
      <c r="I401" s="49">
        <f t="shared" si="6"/>
        <v>0</v>
      </c>
    </row>
    <row r="402" spans="1:21" x14ac:dyDescent="0.35">
      <c r="A402" s="40">
        <v>7434871</v>
      </c>
      <c r="B402" s="41" t="s">
        <v>821</v>
      </c>
      <c r="C402" s="42" t="s">
        <v>863</v>
      </c>
      <c r="D402" s="41" t="s">
        <v>822</v>
      </c>
      <c r="E402" s="16"/>
      <c r="F402" s="13"/>
      <c r="G402" s="37">
        <v>7</v>
      </c>
      <c r="H402" s="9"/>
      <c r="I402" s="49">
        <f t="shared" si="6"/>
        <v>0</v>
      </c>
    </row>
    <row r="403" spans="1:21" x14ac:dyDescent="0.35">
      <c r="A403" s="40">
        <v>8065815</v>
      </c>
      <c r="B403" s="41" t="s">
        <v>823</v>
      </c>
      <c r="C403" s="42" t="s">
        <v>854</v>
      </c>
      <c r="D403" s="41" t="s">
        <v>824</v>
      </c>
      <c r="E403" s="17"/>
      <c r="F403" s="13"/>
      <c r="G403" s="37">
        <v>7</v>
      </c>
      <c r="H403" s="9"/>
      <c r="I403" s="49">
        <f t="shared" si="6"/>
        <v>0</v>
      </c>
    </row>
    <row r="404" spans="1:21" x14ac:dyDescent="0.35">
      <c r="A404" s="40">
        <v>8095385</v>
      </c>
      <c r="B404" s="41" t="s">
        <v>825</v>
      </c>
      <c r="C404" s="42" t="s">
        <v>870</v>
      </c>
      <c r="D404" s="41" t="s">
        <v>826</v>
      </c>
      <c r="E404" s="16"/>
      <c r="F404" s="13"/>
      <c r="G404" s="37">
        <v>7</v>
      </c>
      <c r="H404" s="9"/>
      <c r="I404" s="49">
        <f t="shared" si="6"/>
        <v>0</v>
      </c>
    </row>
    <row r="405" spans="1:21" x14ac:dyDescent="0.35">
      <c r="A405" s="40">
        <v>8103555</v>
      </c>
      <c r="B405" s="41" t="s">
        <v>827</v>
      </c>
      <c r="C405" s="42" t="s">
        <v>848</v>
      </c>
      <c r="D405" s="41" t="s">
        <v>828</v>
      </c>
      <c r="E405" s="16"/>
      <c r="F405" s="13"/>
      <c r="G405" s="37">
        <v>7</v>
      </c>
      <c r="H405" s="9"/>
      <c r="I405" s="49">
        <f t="shared" si="6"/>
        <v>0</v>
      </c>
    </row>
    <row r="406" spans="1:21" x14ac:dyDescent="0.35">
      <c r="A406" s="40">
        <v>9328079</v>
      </c>
      <c r="B406" s="41" t="s">
        <v>829</v>
      </c>
      <c r="C406" s="42" t="s">
        <v>848</v>
      </c>
      <c r="D406" s="41" t="s">
        <v>830</v>
      </c>
      <c r="E406" s="16"/>
      <c r="F406" s="13"/>
      <c r="G406" s="37">
        <v>7</v>
      </c>
      <c r="H406" s="9"/>
      <c r="I406" s="49">
        <f t="shared" si="6"/>
        <v>0</v>
      </c>
    </row>
    <row r="407" spans="1:21" x14ac:dyDescent="0.35">
      <c r="A407" s="40">
        <v>11055231</v>
      </c>
      <c r="B407" s="41" t="s">
        <v>831</v>
      </c>
      <c r="C407" s="42" t="s">
        <v>868</v>
      </c>
      <c r="D407" s="41" t="s">
        <v>832</v>
      </c>
      <c r="E407" s="17"/>
      <c r="F407" s="13"/>
      <c r="G407" s="38">
        <v>7</v>
      </c>
      <c r="H407" s="9"/>
      <c r="I407" s="49">
        <f t="shared" si="6"/>
        <v>0</v>
      </c>
    </row>
    <row r="408" spans="1:21" x14ac:dyDescent="0.35">
      <c r="A408" s="40">
        <v>12096876</v>
      </c>
      <c r="B408" s="41" t="s">
        <v>833</v>
      </c>
      <c r="C408" s="42" t="s">
        <v>857</v>
      </c>
      <c r="D408" s="41" t="s">
        <v>834</v>
      </c>
      <c r="E408" s="16"/>
      <c r="F408" s="13"/>
      <c r="G408" s="37">
        <v>7</v>
      </c>
      <c r="H408" s="9"/>
      <c r="I408" s="49">
        <f t="shared" si="6"/>
        <v>0</v>
      </c>
    </row>
    <row r="409" spans="1:21" x14ac:dyDescent="0.35">
      <c r="A409" s="40">
        <v>12728871</v>
      </c>
      <c r="B409" s="41" t="s">
        <v>835</v>
      </c>
      <c r="C409" s="42" t="s">
        <v>848</v>
      </c>
      <c r="D409" s="41" t="s">
        <v>836</v>
      </c>
      <c r="E409" s="16"/>
      <c r="F409" s="13"/>
      <c r="G409" s="37">
        <v>7</v>
      </c>
      <c r="H409" s="9"/>
      <c r="I409" s="49">
        <f t="shared" si="6"/>
        <v>0</v>
      </c>
    </row>
    <row r="410" spans="1:21" ht="15" thickBot="1" x14ac:dyDescent="0.4">
      <c r="A410" s="47">
        <v>12865761</v>
      </c>
      <c r="B410" s="48" t="s">
        <v>837</v>
      </c>
      <c r="C410" s="42" t="s">
        <v>848</v>
      </c>
      <c r="D410" s="48" t="s">
        <v>838</v>
      </c>
      <c r="E410" s="18"/>
      <c r="F410" s="14"/>
      <c r="G410" s="39">
        <v>7</v>
      </c>
      <c r="H410" s="20"/>
      <c r="I410" s="49">
        <f t="shared" si="6"/>
        <v>0</v>
      </c>
    </row>
    <row r="411" spans="1:21" ht="15" customHeight="1" thickBot="1" x14ac:dyDescent="0.4">
      <c r="A411" s="75" t="s">
        <v>846</v>
      </c>
      <c r="B411" s="76"/>
      <c r="C411" s="76"/>
      <c r="D411" s="76"/>
      <c r="E411" s="76"/>
      <c r="F411" s="76"/>
      <c r="G411" s="34"/>
      <c r="H411" s="51"/>
      <c r="I411" s="62">
        <f>SUM(I111:I410)</f>
        <v>0</v>
      </c>
      <c r="J411" s="52" t="s">
        <v>898</v>
      </c>
      <c r="K411" s="31"/>
      <c r="L411" s="31"/>
      <c r="M411" s="31"/>
      <c r="N411" s="31"/>
      <c r="O411" s="31"/>
      <c r="P411" s="31"/>
      <c r="Q411" s="31"/>
      <c r="R411" s="31"/>
      <c r="S411" s="31"/>
      <c r="T411" s="31"/>
    </row>
    <row r="412" spans="1:21" ht="16.5" customHeight="1" thickBot="1" x14ac:dyDescent="0.4">
      <c r="A412" s="75" t="s">
        <v>845</v>
      </c>
      <c r="B412" s="76"/>
      <c r="C412" s="76"/>
      <c r="D412" s="76"/>
      <c r="E412" s="76"/>
      <c r="F412" s="76"/>
      <c r="G412" s="34"/>
      <c r="H412" s="51"/>
      <c r="I412" s="19"/>
      <c r="J412" s="53" t="s">
        <v>896</v>
      </c>
      <c r="K412" s="31"/>
      <c r="L412" s="31"/>
      <c r="M412" s="31"/>
      <c r="N412" s="31"/>
      <c r="O412" s="31"/>
      <c r="P412" s="31"/>
      <c r="Q412" s="31"/>
      <c r="R412" s="31"/>
      <c r="S412" s="31"/>
    </row>
    <row r="413" spans="1:21" ht="16" thickBot="1" x14ac:dyDescent="0.4">
      <c r="A413" s="75" t="s">
        <v>844</v>
      </c>
      <c r="B413" s="76"/>
      <c r="C413" s="76"/>
      <c r="D413" s="76"/>
      <c r="E413" s="76"/>
      <c r="F413" s="54"/>
      <c r="G413" s="34"/>
      <c r="H413" s="51"/>
      <c r="I413" s="36">
        <f>I411+(I411*I412)</f>
        <v>0</v>
      </c>
      <c r="J413" s="6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</row>
    <row r="417" spans="1:7" ht="15.5" x14ac:dyDescent="0.35">
      <c r="A417" s="29"/>
      <c r="B417" s="30"/>
      <c r="C417" s="30"/>
      <c r="D417" s="30"/>
      <c r="E417" s="30"/>
      <c r="F417" s="30"/>
      <c r="G417" s="31"/>
    </row>
    <row r="418" spans="1:7" ht="15.5" x14ac:dyDescent="0.35">
      <c r="A418" s="31"/>
      <c r="B418" s="31"/>
      <c r="C418" s="31"/>
      <c r="D418" s="31"/>
      <c r="E418" s="31"/>
      <c r="F418" s="31"/>
      <c r="G418" s="31"/>
    </row>
    <row r="419" spans="1:7" ht="15.5" x14ac:dyDescent="0.35">
      <c r="A419" s="31"/>
      <c r="B419" s="31"/>
      <c r="C419" s="31"/>
      <c r="D419" s="31"/>
      <c r="E419" s="31"/>
      <c r="F419" s="31"/>
      <c r="G419" s="31"/>
    </row>
    <row r="420" spans="1:7" ht="15.5" x14ac:dyDescent="0.35">
      <c r="A420" s="31"/>
      <c r="B420" s="31"/>
      <c r="C420" s="31"/>
      <c r="D420" s="31"/>
      <c r="E420" s="31"/>
      <c r="F420" s="31"/>
      <c r="G420" s="31"/>
    </row>
    <row r="421" spans="1:7" ht="15.5" x14ac:dyDescent="0.35">
      <c r="A421" s="31"/>
      <c r="B421" s="31"/>
      <c r="C421" s="31"/>
      <c r="D421" s="31"/>
      <c r="E421" s="31"/>
      <c r="F421" s="31"/>
      <c r="G421" s="31"/>
    </row>
    <row r="422" spans="1:7" ht="15.5" x14ac:dyDescent="0.35">
      <c r="A422" s="31"/>
      <c r="B422" s="31"/>
      <c r="C422" s="31"/>
      <c r="D422" s="31"/>
      <c r="E422" s="31"/>
      <c r="F422" s="31"/>
      <c r="G422" s="31"/>
    </row>
    <row r="423" spans="1:7" ht="15.5" x14ac:dyDescent="0.35">
      <c r="A423" s="31"/>
      <c r="B423" s="31"/>
      <c r="C423" s="31"/>
      <c r="D423" s="31"/>
      <c r="E423" s="31"/>
      <c r="F423" s="31"/>
      <c r="G423" s="31"/>
    </row>
    <row r="424" spans="1:7" ht="15.5" x14ac:dyDescent="0.35">
      <c r="A424" s="31"/>
      <c r="B424" s="31"/>
      <c r="C424" s="31"/>
      <c r="D424" s="31"/>
      <c r="E424" s="31"/>
      <c r="F424" s="31"/>
      <c r="G424" s="31"/>
    </row>
    <row r="425" spans="1:7" ht="15.5" x14ac:dyDescent="0.35">
      <c r="A425" s="31"/>
      <c r="B425" s="31"/>
      <c r="C425" s="31"/>
      <c r="D425" s="31"/>
      <c r="E425" s="31"/>
      <c r="F425" s="31"/>
      <c r="G425" s="31"/>
    </row>
    <row r="426" spans="1:7" ht="15.5" x14ac:dyDescent="0.35">
      <c r="A426" s="31"/>
      <c r="B426" s="31"/>
      <c r="C426" s="31"/>
      <c r="D426" s="31"/>
      <c r="E426" s="31"/>
      <c r="F426" s="31"/>
      <c r="G426" s="31"/>
    </row>
    <row r="427" spans="1:7" ht="15.5" x14ac:dyDescent="0.35">
      <c r="A427" s="31"/>
      <c r="B427" s="31"/>
      <c r="C427" s="31"/>
      <c r="D427" s="31"/>
      <c r="E427" s="31"/>
      <c r="F427" s="31"/>
      <c r="G427" s="31"/>
    </row>
    <row r="428" spans="1:7" ht="15.5" x14ac:dyDescent="0.35">
      <c r="A428" s="31"/>
      <c r="B428" s="31"/>
      <c r="C428" s="31"/>
      <c r="D428" s="31"/>
      <c r="E428" s="31"/>
      <c r="F428" s="31"/>
      <c r="G428" s="31"/>
    </row>
    <row r="429" spans="1:7" ht="15.5" x14ac:dyDescent="0.35">
      <c r="A429" s="31"/>
      <c r="B429" s="31"/>
      <c r="C429" s="31"/>
      <c r="D429" s="31"/>
      <c r="E429" s="31"/>
      <c r="F429" s="31"/>
      <c r="G429" s="31"/>
    </row>
    <row r="430" spans="1:7" ht="15.5" x14ac:dyDescent="0.35">
      <c r="A430" s="31"/>
      <c r="B430" s="31"/>
      <c r="C430" s="31"/>
      <c r="D430" s="31"/>
      <c r="E430" s="31"/>
      <c r="F430" s="31"/>
      <c r="G430" s="31"/>
    </row>
    <row r="431" spans="1:7" ht="15.5" x14ac:dyDescent="0.35">
      <c r="A431" s="31"/>
      <c r="B431" s="31"/>
      <c r="C431" s="31"/>
      <c r="D431" s="31"/>
      <c r="E431" s="31"/>
      <c r="F431" s="31"/>
      <c r="G431" s="31"/>
    </row>
    <row r="432" spans="1:7" ht="15.5" x14ac:dyDescent="0.35">
      <c r="A432" s="31"/>
      <c r="B432" s="31"/>
      <c r="C432" s="31"/>
      <c r="D432" s="31"/>
      <c r="E432" s="31"/>
      <c r="F432" s="31"/>
      <c r="G432" s="31"/>
    </row>
    <row r="433" spans="1:7" ht="15.5" x14ac:dyDescent="0.35">
      <c r="A433" s="31"/>
      <c r="B433" s="31"/>
      <c r="C433" s="31"/>
      <c r="D433" s="31"/>
      <c r="E433" s="31"/>
      <c r="F433" s="31"/>
      <c r="G433" s="31"/>
    </row>
    <row r="434" spans="1:7" ht="15.5" x14ac:dyDescent="0.35">
      <c r="A434" s="31"/>
      <c r="B434" s="31"/>
      <c r="C434" s="31"/>
      <c r="D434" s="31"/>
      <c r="E434" s="31"/>
      <c r="F434" s="31"/>
      <c r="G434" s="31"/>
    </row>
    <row r="435" spans="1:7" ht="15.5" x14ac:dyDescent="0.35">
      <c r="A435" s="31"/>
      <c r="B435" s="31"/>
      <c r="C435" s="31"/>
      <c r="D435" s="31"/>
      <c r="E435" s="31"/>
      <c r="F435" s="31"/>
      <c r="G435" s="31"/>
    </row>
    <row r="436" spans="1:7" ht="15.5" x14ac:dyDescent="0.35">
      <c r="A436" s="31"/>
      <c r="B436" s="31"/>
      <c r="C436" s="31"/>
      <c r="D436" s="31"/>
      <c r="E436" s="31"/>
      <c r="F436" s="31"/>
      <c r="G436" s="31"/>
    </row>
    <row r="437" spans="1:7" ht="15.5" x14ac:dyDescent="0.35">
      <c r="A437" s="31"/>
      <c r="B437" s="31"/>
      <c r="C437" s="31"/>
      <c r="D437" s="31"/>
      <c r="E437" s="31"/>
      <c r="F437" s="31"/>
      <c r="G437" s="31"/>
    </row>
    <row r="438" spans="1:7" ht="15.5" x14ac:dyDescent="0.35">
      <c r="A438" s="31"/>
      <c r="B438" s="31"/>
      <c r="C438" s="31"/>
      <c r="D438" s="31"/>
      <c r="E438" s="31"/>
      <c r="F438" s="31"/>
      <c r="G438" s="31"/>
    </row>
    <row r="439" spans="1:7" ht="15.5" x14ac:dyDescent="0.35">
      <c r="A439" s="31"/>
      <c r="B439" s="31"/>
      <c r="C439" s="31"/>
      <c r="D439" s="31"/>
      <c r="E439" s="31"/>
      <c r="F439" s="31"/>
      <c r="G439" s="31"/>
    </row>
    <row r="440" spans="1:7" ht="15.5" x14ac:dyDescent="0.35">
      <c r="A440" s="31"/>
      <c r="B440" s="31"/>
      <c r="C440" s="31"/>
      <c r="D440" s="31"/>
      <c r="E440" s="31"/>
      <c r="F440" s="31"/>
      <c r="G440" s="31"/>
    </row>
    <row r="441" spans="1:7" ht="15.5" x14ac:dyDescent="0.35">
      <c r="A441" s="31"/>
      <c r="B441" s="31"/>
      <c r="C441" s="31"/>
      <c r="D441" s="31"/>
      <c r="E441" s="31"/>
      <c r="F441" s="31"/>
      <c r="G441" s="31"/>
    </row>
    <row r="442" spans="1:7" ht="15.5" x14ac:dyDescent="0.35">
      <c r="A442" s="31"/>
      <c r="B442" s="31"/>
      <c r="C442" s="31"/>
      <c r="D442" s="31"/>
      <c r="E442" s="31"/>
      <c r="F442" s="31"/>
      <c r="G442" s="31"/>
    </row>
    <row r="443" spans="1:7" ht="15.5" x14ac:dyDescent="0.35">
      <c r="A443" s="31"/>
      <c r="B443" s="31"/>
      <c r="C443" s="31"/>
      <c r="D443" s="31"/>
      <c r="E443" s="31"/>
      <c r="F443" s="31"/>
      <c r="G443" s="31"/>
    </row>
    <row r="444" spans="1:7" ht="15.5" x14ac:dyDescent="0.35">
      <c r="A444" s="31"/>
      <c r="B444" s="31"/>
      <c r="C444" s="31"/>
      <c r="D444" s="31"/>
      <c r="E444" s="31"/>
      <c r="F444" s="31"/>
      <c r="G444" s="31"/>
    </row>
    <row r="445" spans="1:7" ht="15.5" x14ac:dyDescent="0.35">
      <c r="A445" s="31"/>
      <c r="B445" s="31"/>
      <c r="C445" s="31"/>
      <c r="D445" s="31"/>
      <c r="E445" s="31"/>
      <c r="F445" s="31"/>
      <c r="G445" s="31"/>
    </row>
    <row r="446" spans="1:7" ht="15.5" x14ac:dyDescent="0.35">
      <c r="A446" s="31"/>
      <c r="B446" s="31"/>
      <c r="C446" s="31"/>
      <c r="D446" s="31"/>
      <c r="E446" s="31"/>
      <c r="F446" s="31"/>
      <c r="G446" s="31"/>
    </row>
    <row r="447" spans="1:7" ht="15.5" x14ac:dyDescent="0.35">
      <c r="A447" s="31"/>
      <c r="B447" s="31"/>
      <c r="C447" s="31"/>
      <c r="D447" s="31"/>
      <c r="E447" s="31"/>
      <c r="F447" s="31"/>
      <c r="G447" s="31"/>
    </row>
    <row r="448" spans="1:7" ht="15.5" x14ac:dyDescent="0.35">
      <c r="A448" s="31"/>
      <c r="B448" s="31"/>
      <c r="C448" s="31"/>
      <c r="D448" s="31"/>
      <c r="E448" s="31"/>
      <c r="F448" s="31"/>
      <c r="G448" s="31"/>
    </row>
    <row r="449" spans="1:7" ht="15.5" x14ac:dyDescent="0.35">
      <c r="A449" s="31"/>
      <c r="B449" s="31"/>
      <c r="C449" s="31"/>
      <c r="D449" s="31"/>
      <c r="E449" s="31"/>
      <c r="F449" s="31"/>
      <c r="G449" s="31"/>
    </row>
    <row r="450" spans="1:7" ht="15.5" x14ac:dyDescent="0.35">
      <c r="A450" s="31"/>
      <c r="B450" s="31"/>
      <c r="C450" s="31"/>
      <c r="D450" s="31"/>
      <c r="E450" s="31"/>
      <c r="F450" s="31"/>
      <c r="G450" s="31"/>
    </row>
    <row r="451" spans="1:7" ht="15.5" x14ac:dyDescent="0.35">
      <c r="A451" s="31"/>
      <c r="B451" s="31"/>
      <c r="C451" s="31"/>
      <c r="D451" s="31"/>
      <c r="E451" s="31"/>
      <c r="F451" s="31"/>
      <c r="G451" s="31"/>
    </row>
    <row r="452" spans="1:7" ht="15.5" x14ac:dyDescent="0.35">
      <c r="A452" s="31"/>
      <c r="B452" s="31"/>
      <c r="C452" s="31"/>
      <c r="D452" s="31"/>
      <c r="E452" s="31"/>
      <c r="F452" s="31"/>
      <c r="G452" s="31"/>
    </row>
    <row r="453" spans="1:7" ht="15.5" x14ac:dyDescent="0.35">
      <c r="A453" s="31"/>
      <c r="B453" s="31"/>
      <c r="C453" s="31"/>
      <c r="D453" s="31"/>
      <c r="E453" s="31"/>
      <c r="F453" s="31"/>
      <c r="G453" s="31"/>
    </row>
    <row r="454" spans="1:7" ht="15.5" x14ac:dyDescent="0.35">
      <c r="A454" s="31"/>
      <c r="B454" s="31"/>
      <c r="C454" s="31"/>
      <c r="D454" s="31"/>
      <c r="E454" s="31"/>
      <c r="F454" s="31"/>
      <c r="G454" s="31"/>
    </row>
    <row r="455" spans="1:7" ht="15.5" x14ac:dyDescent="0.35">
      <c r="A455" s="31"/>
      <c r="B455" s="31"/>
      <c r="C455" s="31"/>
      <c r="D455" s="31"/>
      <c r="E455" s="31"/>
      <c r="F455" s="31"/>
      <c r="G455" s="31"/>
    </row>
    <row r="456" spans="1:7" ht="15.5" x14ac:dyDescent="0.35">
      <c r="A456" s="31"/>
      <c r="B456" s="31"/>
      <c r="C456" s="31"/>
      <c r="D456" s="31"/>
      <c r="E456" s="31"/>
      <c r="F456" s="31"/>
    </row>
  </sheetData>
  <sheetProtection algorithmName="SHA-512" hashValue="7lnGCVYbmbx9Zg4N7g8VtULfIacwdAeVKzPIOHNylD4sT+lYA3CPEcT6m2HikeF1zH+fCLLBUfaAGtW68kZxyg==" saltValue="ygIENjeXs9KEf3f8qEMsSA==" spinCount="100000" sheet="1" objects="1" scenarios="1"/>
  <mergeCells count="9">
    <mergeCell ref="A413:E413"/>
    <mergeCell ref="A105:F105"/>
    <mergeCell ref="A106:F106"/>
    <mergeCell ref="A107:E107"/>
    <mergeCell ref="A1:I1"/>
    <mergeCell ref="A3:I3"/>
    <mergeCell ref="A109:G109"/>
    <mergeCell ref="A411:F411"/>
    <mergeCell ref="A412:F4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9"/>
  <sheetViews>
    <sheetView zoomScaleNormal="100" workbookViewId="0">
      <selection sqref="A1:P1"/>
    </sheetView>
  </sheetViews>
  <sheetFormatPr defaultColWidth="9.1796875" defaultRowHeight="14.5" x14ac:dyDescent="0.35"/>
  <cols>
    <col min="1" max="1" width="19.81640625" style="2" customWidth="1"/>
    <col min="2" max="2" width="18.7265625" style="2" customWidth="1"/>
    <col min="3" max="3" width="13.54296875" style="2" customWidth="1"/>
    <col min="4" max="4" width="29.1796875" style="2" customWidth="1"/>
    <col min="5" max="5" width="12" style="2" customWidth="1"/>
    <col min="6" max="6" width="19" style="2" customWidth="1"/>
    <col min="7" max="16384" width="9.1796875" style="2"/>
  </cols>
  <sheetData>
    <row r="1" spans="1:16" ht="40.5" customHeight="1" x14ac:dyDescent="0.35">
      <c r="A1" s="83" t="s">
        <v>35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13.5" customHeight="1" x14ac:dyDescent="0.35"/>
    <row r="3" spans="1:16" x14ac:dyDescent="0.35">
      <c r="A3" s="3"/>
      <c r="B3" s="89"/>
      <c r="C3" s="89"/>
      <c r="D3" s="89"/>
      <c r="E3" s="1"/>
    </row>
    <row r="4" spans="1:16" x14ac:dyDescent="0.35">
      <c r="E4" s="1"/>
    </row>
    <row r="5" spans="1:16" x14ac:dyDescent="0.35">
      <c r="A5" s="90" t="s">
        <v>31</v>
      </c>
      <c r="B5" s="90"/>
      <c r="C5" s="90"/>
      <c r="D5" s="90"/>
      <c r="E5" s="1"/>
      <c r="I5" s="2" t="s">
        <v>2</v>
      </c>
      <c r="J5" s="2" t="s">
        <v>3</v>
      </c>
    </row>
    <row r="6" spans="1:16" x14ac:dyDescent="0.35">
      <c r="A6" s="2" t="s">
        <v>36</v>
      </c>
      <c r="B6" s="1">
        <v>55000</v>
      </c>
      <c r="C6" s="4" t="s">
        <v>4</v>
      </c>
      <c r="D6" s="2" t="s">
        <v>15</v>
      </c>
      <c r="E6" s="1"/>
      <c r="I6" s="2">
        <v>0</v>
      </c>
      <c r="J6" s="2">
        <f>PrKn</f>
        <v>55000</v>
      </c>
      <c r="K6" s="2">
        <f>PrMax</f>
        <v>68750</v>
      </c>
      <c r="M6" s="2">
        <f>PrIn</f>
        <v>0</v>
      </c>
    </row>
    <row r="7" spans="1:16" x14ac:dyDescent="0.35">
      <c r="A7" s="2" t="s">
        <v>37</v>
      </c>
      <c r="B7" s="1">
        <v>350</v>
      </c>
      <c r="C7" s="4" t="s">
        <v>5</v>
      </c>
      <c r="D7" s="2" t="s">
        <v>16</v>
      </c>
      <c r="E7" s="1"/>
      <c r="I7" s="2">
        <f>MaxPnt</f>
        <v>350</v>
      </c>
      <c r="J7" s="2">
        <f>PuKn</f>
        <v>350</v>
      </c>
      <c r="K7" s="2">
        <v>0</v>
      </c>
      <c r="M7" s="5">
        <f>IF(PrIn&lt;=PrMax,A22,0)</f>
        <v>350</v>
      </c>
    </row>
    <row r="8" spans="1:16" x14ac:dyDescent="0.35">
      <c r="A8" s="2" t="s">
        <v>0</v>
      </c>
      <c r="B8" s="1">
        <v>68750</v>
      </c>
      <c r="C8" s="4" t="s">
        <v>4</v>
      </c>
      <c r="D8" s="2" t="s">
        <v>17</v>
      </c>
      <c r="E8" s="1"/>
    </row>
    <row r="9" spans="1:16" x14ac:dyDescent="0.35">
      <c r="A9" s="2" t="s">
        <v>14</v>
      </c>
      <c r="B9" s="1">
        <v>350</v>
      </c>
      <c r="C9" s="4" t="s">
        <v>5</v>
      </c>
      <c r="E9" s="1"/>
      <c r="L9" s="2">
        <v>0</v>
      </c>
      <c r="M9" s="2">
        <f>PrKn</f>
        <v>55000</v>
      </c>
      <c r="N9" s="2">
        <f>PrKn</f>
        <v>55000</v>
      </c>
    </row>
    <row r="10" spans="1:16" x14ac:dyDescent="0.35">
      <c r="E10" s="1"/>
      <c r="L10" s="2">
        <f>PuKn</f>
        <v>350</v>
      </c>
      <c r="M10" s="2">
        <f>PuKn</f>
        <v>350</v>
      </c>
      <c r="N10" s="2">
        <v>0</v>
      </c>
    </row>
    <row r="11" spans="1:16" x14ac:dyDescent="0.35">
      <c r="A11" s="85" t="s">
        <v>6</v>
      </c>
      <c r="B11" s="85"/>
      <c r="C11" s="85"/>
      <c r="D11" s="85"/>
      <c r="E11" s="1"/>
    </row>
    <row r="12" spans="1:16" x14ac:dyDescent="0.35">
      <c r="A12" s="2" t="s">
        <v>1</v>
      </c>
      <c r="B12" s="15">
        <f>'2. Prijzenblad'!I107</f>
        <v>0</v>
      </c>
      <c r="C12" s="4" t="s">
        <v>4</v>
      </c>
      <c r="E12" s="1"/>
    </row>
    <row r="13" spans="1:16" x14ac:dyDescent="0.35">
      <c r="E13" s="1"/>
    </row>
    <row r="14" spans="1:16" x14ac:dyDescent="0.35">
      <c r="A14" s="85" t="s">
        <v>7</v>
      </c>
      <c r="B14" s="85"/>
      <c r="C14" s="85"/>
      <c r="D14" s="85"/>
      <c r="E14" s="1"/>
    </row>
    <row r="15" spans="1:16" x14ac:dyDescent="0.35">
      <c r="A15" s="2" t="s">
        <v>13</v>
      </c>
      <c r="E15" s="1"/>
    </row>
    <row r="16" spans="1:16" x14ac:dyDescent="0.35">
      <c r="E16" s="1"/>
    </row>
    <row r="17" spans="1:5" x14ac:dyDescent="0.35">
      <c r="B17" s="6" t="s">
        <v>10</v>
      </c>
      <c r="C17" s="6" t="s">
        <v>11</v>
      </c>
      <c r="E17" s="1"/>
    </row>
    <row r="18" spans="1:5" x14ac:dyDescent="0.35">
      <c r="A18" s="2" t="s">
        <v>8</v>
      </c>
      <c r="B18" s="7">
        <f>(PuKn-MaxPnt)/PrKn</f>
        <v>0</v>
      </c>
      <c r="C18" s="7">
        <f>MaxPnt</f>
        <v>350</v>
      </c>
      <c r="E18" s="1"/>
    </row>
    <row r="19" spans="1:5" x14ac:dyDescent="0.35">
      <c r="A19" s="2" t="s">
        <v>9</v>
      </c>
      <c r="B19" s="7">
        <f>(0-PuKn)/(PrMax-PrKn)</f>
        <v>-2.5454545454545455E-2</v>
      </c>
      <c r="C19" s="7">
        <f>PrMax*PuKn/(PrMax-PrKn)</f>
        <v>1750</v>
      </c>
      <c r="E19" s="1"/>
    </row>
    <row r="20" spans="1:5" x14ac:dyDescent="0.35">
      <c r="E20" s="1"/>
    </row>
    <row r="21" spans="1:5" x14ac:dyDescent="0.35">
      <c r="A21" s="86" t="s">
        <v>12</v>
      </c>
      <c r="B21" s="86"/>
      <c r="C21" s="86"/>
      <c r="D21" s="86"/>
      <c r="E21" s="1"/>
    </row>
    <row r="22" spans="1:5" x14ac:dyDescent="0.35">
      <c r="A22" s="87">
        <f>IF(PrIn&lt;=PrKn,ROUND((PuKn-MaxPnt)/PrKn*PrIn+MaxPnt,3),IF(PrIn&gt;=PrMax,"0",ROUND(((0-PuKn)/(PrMax-PrKn))*PrIn+PrMax*PuKn/(PrMax-PrKn),3)))</f>
        <v>350</v>
      </c>
      <c r="B22" s="87"/>
      <c r="C22" s="87"/>
      <c r="D22" s="87"/>
      <c r="E22" s="1"/>
    </row>
    <row r="23" spans="1:5" ht="15" customHeight="1" x14ac:dyDescent="0.35">
      <c r="A23" s="87"/>
      <c r="B23" s="87"/>
      <c r="C23" s="87"/>
      <c r="D23" s="87"/>
      <c r="E23" s="1"/>
    </row>
    <row r="24" spans="1:5" ht="15" customHeight="1" x14ac:dyDescent="0.35">
      <c r="A24" s="88" t="s">
        <v>5</v>
      </c>
      <c r="B24" s="88"/>
      <c r="C24" s="88"/>
      <c r="D24" s="88"/>
      <c r="E24" s="1"/>
    </row>
    <row r="25" spans="1:5" ht="15" customHeight="1" x14ac:dyDescent="0.35">
      <c r="A25" s="88"/>
      <c r="B25" s="88"/>
      <c r="C25" s="88"/>
      <c r="D25" s="88"/>
      <c r="E25" s="1"/>
    </row>
    <row r="27" spans="1:5" x14ac:dyDescent="0.35">
      <c r="A27" s="2" t="s">
        <v>18</v>
      </c>
    </row>
    <row r="28" spans="1:5" x14ac:dyDescent="0.35">
      <c r="A28" s="2" t="s">
        <v>10</v>
      </c>
      <c r="B28" s="2" t="s">
        <v>19</v>
      </c>
    </row>
    <row r="29" spans="1:5" x14ac:dyDescent="0.35">
      <c r="A29" s="2" t="s">
        <v>11</v>
      </c>
      <c r="B29" s="2" t="s">
        <v>20</v>
      </c>
    </row>
  </sheetData>
  <sheetProtection algorithmName="SHA-512" hashValue="HueLAm/KnqAF4vqwmX0sXaE2jtAe1PWsuEf15qEhBjTDJhBITd1LYdCmbPqnBqhirCrh7ig3gGBk4CUBUW0GxA==" saltValue="Dvzho3NN6sdMfw/Gav/dog==" spinCount="100000" sheet="1" objects="1" scenarios="1"/>
  <mergeCells count="8">
    <mergeCell ref="A1:P1"/>
    <mergeCell ref="A14:D14"/>
    <mergeCell ref="A21:D21"/>
    <mergeCell ref="A22:D23"/>
    <mergeCell ref="A24:D25"/>
    <mergeCell ref="B3:D3"/>
    <mergeCell ref="A5:D5"/>
    <mergeCell ref="A11:D11"/>
  </mergeCells>
  <conditionalFormatting sqref="A24:D25">
    <cfRule type="containsText" dxfId="1" priority="1" operator="containsText" text="punten">
      <formula>NOT(ISERROR(SEARCH("punten",A24)))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zoomScaleNormal="100" workbookViewId="0">
      <selection sqref="A1:P1"/>
    </sheetView>
  </sheetViews>
  <sheetFormatPr defaultColWidth="9.1796875" defaultRowHeight="14.5" x14ac:dyDescent="0.35"/>
  <cols>
    <col min="1" max="1" width="18.81640625" style="2" customWidth="1"/>
    <col min="2" max="2" width="18" style="2" customWidth="1"/>
    <col min="3" max="3" width="13.54296875" style="2" customWidth="1"/>
    <col min="4" max="4" width="23.7265625" style="2" customWidth="1"/>
    <col min="5" max="5" width="9.54296875" style="2" customWidth="1"/>
    <col min="6" max="7" width="9.1796875" style="2"/>
    <col min="8" max="8" width="13.1796875" style="2" bestFit="1" customWidth="1"/>
    <col min="9" max="16384" width="9.1796875" style="2"/>
  </cols>
  <sheetData>
    <row r="1" spans="1:16" ht="40.5" customHeight="1" x14ac:dyDescent="0.35">
      <c r="A1" s="83" t="s">
        <v>38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4" spans="1:16" x14ac:dyDescent="0.35">
      <c r="A4" s="3"/>
      <c r="B4" s="3"/>
      <c r="C4" s="3"/>
      <c r="D4" s="3"/>
      <c r="E4" s="1"/>
    </row>
    <row r="5" spans="1:16" x14ac:dyDescent="0.35">
      <c r="A5" s="91" t="s">
        <v>31</v>
      </c>
      <c r="B5" s="91"/>
      <c r="C5" s="91"/>
      <c r="D5" s="91"/>
      <c r="E5" s="1"/>
      <c r="I5" s="2" t="s">
        <v>2</v>
      </c>
      <c r="J5" s="2" t="s">
        <v>3</v>
      </c>
    </row>
    <row r="6" spans="1:16" x14ac:dyDescent="0.35">
      <c r="A6" s="2" t="s">
        <v>36</v>
      </c>
      <c r="B6" s="1">
        <v>29000</v>
      </c>
      <c r="C6" s="4" t="s">
        <v>4</v>
      </c>
      <c r="D6" s="2" t="s">
        <v>15</v>
      </c>
      <c r="E6" s="1"/>
      <c r="I6" s="2">
        <v>0</v>
      </c>
      <c r="J6" s="2">
        <f>PrKn</f>
        <v>29000</v>
      </c>
      <c r="K6" s="2">
        <f>PrMax</f>
        <v>36250</v>
      </c>
      <c r="M6" s="2">
        <f>PrIn</f>
        <v>0</v>
      </c>
    </row>
    <row r="7" spans="1:16" x14ac:dyDescent="0.35">
      <c r="A7" s="2" t="s">
        <v>37</v>
      </c>
      <c r="B7" s="1">
        <v>350</v>
      </c>
      <c r="C7" s="4" t="s">
        <v>5</v>
      </c>
      <c r="D7" s="2" t="s">
        <v>16</v>
      </c>
      <c r="E7" s="1"/>
      <c r="I7" s="2">
        <f>MaxPnt</f>
        <v>350</v>
      </c>
      <c r="J7" s="2">
        <f>PuKn</f>
        <v>350</v>
      </c>
      <c r="K7" s="2">
        <v>0</v>
      </c>
      <c r="M7" s="5">
        <f>IF(PrIn&lt;=PrMax,A22,0)</f>
        <v>350</v>
      </c>
    </row>
    <row r="8" spans="1:16" x14ac:dyDescent="0.35">
      <c r="A8" s="2" t="s">
        <v>0</v>
      </c>
      <c r="B8" s="1">
        <v>36250</v>
      </c>
      <c r="C8" s="4" t="s">
        <v>4</v>
      </c>
      <c r="D8" s="2" t="s">
        <v>17</v>
      </c>
      <c r="E8" s="1"/>
    </row>
    <row r="9" spans="1:16" x14ac:dyDescent="0.35">
      <c r="A9" s="2" t="s">
        <v>14</v>
      </c>
      <c r="B9" s="1">
        <v>350</v>
      </c>
      <c r="C9" s="4" t="s">
        <v>5</v>
      </c>
      <c r="E9" s="1"/>
      <c r="L9" s="2">
        <v>0</v>
      </c>
      <c r="M9" s="2">
        <f>PrKn</f>
        <v>29000</v>
      </c>
      <c r="N9" s="2">
        <f>PrKn</f>
        <v>29000</v>
      </c>
    </row>
    <row r="10" spans="1:16" x14ac:dyDescent="0.35">
      <c r="E10" s="1"/>
      <c r="L10" s="2">
        <f>PuKn</f>
        <v>350</v>
      </c>
      <c r="M10" s="2">
        <f>PuKn</f>
        <v>350</v>
      </c>
      <c r="N10" s="2">
        <v>0</v>
      </c>
    </row>
    <row r="11" spans="1:16" x14ac:dyDescent="0.35">
      <c r="A11" s="91" t="s">
        <v>6</v>
      </c>
      <c r="B11" s="91"/>
      <c r="C11" s="91"/>
      <c r="D11" s="91"/>
      <c r="E11" s="1"/>
    </row>
    <row r="12" spans="1:16" x14ac:dyDescent="0.35">
      <c r="A12" s="2" t="s">
        <v>1</v>
      </c>
      <c r="B12" s="15">
        <f>'2. Prijzenblad'!I413</f>
        <v>0</v>
      </c>
      <c r="C12" s="4" t="s">
        <v>4</v>
      </c>
      <c r="E12" s="1"/>
    </row>
    <row r="13" spans="1:16" x14ac:dyDescent="0.35">
      <c r="E13" s="1"/>
    </row>
    <row r="14" spans="1:16" x14ac:dyDescent="0.35">
      <c r="A14" s="85" t="s">
        <v>7</v>
      </c>
      <c r="B14" s="85"/>
      <c r="C14" s="85"/>
      <c r="D14" s="85"/>
      <c r="E14" s="1"/>
    </row>
    <row r="15" spans="1:16" x14ac:dyDescent="0.35">
      <c r="A15" s="2" t="s">
        <v>13</v>
      </c>
      <c r="E15" s="1"/>
    </row>
    <row r="16" spans="1:16" x14ac:dyDescent="0.35">
      <c r="E16" s="1"/>
    </row>
    <row r="17" spans="1:5" x14ac:dyDescent="0.35">
      <c r="B17" s="6" t="s">
        <v>10</v>
      </c>
      <c r="C17" s="6" t="s">
        <v>11</v>
      </c>
      <c r="E17" s="1"/>
    </row>
    <row r="18" spans="1:5" x14ac:dyDescent="0.35">
      <c r="A18" s="2" t="s">
        <v>8</v>
      </c>
      <c r="B18" s="7">
        <f>(PuKn-MaxPnt)/PrKn</f>
        <v>0</v>
      </c>
      <c r="C18" s="7">
        <f>MaxPnt</f>
        <v>350</v>
      </c>
      <c r="E18" s="1"/>
    </row>
    <row r="19" spans="1:5" x14ac:dyDescent="0.35">
      <c r="A19" s="2" t="s">
        <v>9</v>
      </c>
      <c r="B19" s="7">
        <f>(0-PuKn)/(PrMax-PrKn)</f>
        <v>-4.8275862068965517E-2</v>
      </c>
      <c r="C19" s="7">
        <f>PrMax*PuKn/(PrMax-PrKn)</f>
        <v>1750</v>
      </c>
      <c r="E19" s="1"/>
    </row>
    <row r="20" spans="1:5" x14ac:dyDescent="0.35">
      <c r="E20" s="1"/>
    </row>
    <row r="21" spans="1:5" x14ac:dyDescent="0.35">
      <c r="A21" s="86" t="s">
        <v>12</v>
      </c>
      <c r="B21" s="86"/>
      <c r="C21" s="86"/>
      <c r="D21" s="86"/>
      <c r="E21" s="1"/>
    </row>
    <row r="22" spans="1:5" x14ac:dyDescent="0.35">
      <c r="A22" s="87">
        <f>IF(PrIn&lt;=PrKn,ROUND((PuKn-MaxPnt)/PrKn*PrIn+MaxPnt,3),IF(PrIn&gt;=PrMax,"0",ROUND(((0-PuKn)/(PrMax-PrKn))*PrIn+PrMax*PuKn/(PrMax-PrKn),3)))</f>
        <v>350</v>
      </c>
      <c r="B22" s="87"/>
      <c r="C22" s="87"/>
      <c r="D22" s="87"/>
      <c r="E22" s="1"/>
    </row>
    <row r="23" spans="1:5" ht="15" customHeight="1" x14ac:dyDescent="0.35">
      <c r="A23" s="87"/>
      <c r="B23" s="87"/>
      <c r="C23" s="87"/>
      <c r="D23" s="87"/>
      <c r="E23" s="1"/>
    </row>
    <row r="24" spans="1:5" ht="15" customHeight="1" x14ac:dyDescent="0.35">
      <c r="A24" s="88" t="s">
        <v>5</v>
      </c>
      <c r="B24" s="88"/>
      <c r="C24" s="88"/>
      <c r="D24" s="88"/>
      <c r="E24" s="1"/>
    </row>
    <row r="25" spans="1:5" ht="15" customHeight="1" x14ac:dyDescent="0.35">
      <c r="A25" s="88"/>
      <c r="B25" s="88"/>
      <c r="C25" s="88"/>
      <c r="D25" s="88"/>
      <c r="E25" s="1"/>
    </row>
    <row r="26" spans="1:5" x14ac:dyDescent="0.35">
      <c r="A26" s="2" t="s">
        <v>13</v>
      </c>
    </row>
    <row r="28" spans="1:5" x14ac:dyDescent="0.35">
      <c r="A28" s="2" t="s">
        <v>18</v>
      </c>
    </row>
    <row r="29" spans="1:5" x14ac:dyDescent="0.35">
      <c r="A29" s="2" t="s">
        <v>10</v>
      </c>
      <c r="B29" s="2" t="s">
        <v>19</v>
      </c>
    </row>
    <row r="30" spans="1:5" x14ac:dyDescent="0.35">
      <c r="A30" s="2" t="s">
        <v>11</v>
      </c>
      <c r="B30" s="2" t="s">
        <v>20</v>
      </c>
    </row>
  </sheetData>
  <sheetProtection algorithmName="SHA-512" hashValue="DNFQcdNmJOdDjlIhBIzvPHAbHIxCa98BrUwMChsymajpv+UxDpiVBCkBfOtej/ZkPaWdQbGuOaBucpjWEb5qYg==" saltValue="9ZF1sdqgfA4vQecslBPkSQ==" spinCount="100000" sheet="1" objects="1" scenarios="1"/>
  <mergeCells count="7">
    <mergeCell ref="A1:P1"/>
    <mergeCell ref="A14:D14"/>
    <mergeCell ref="A21:D21"/>
    <mergeCell ref="A22:D23"/>
    <mergeCell ref="A24:D25"/>
    <mergeCell ref="A5:D5"/>
    <mergeCell ref="A11:D11"/>
  </mergeCells>
  <conditionalFormatting sqref="A24:D25">
    <cfRule type="containsText" dxfId="0" priority="1" operator="containsText" text="punten">
      <formula>NOT(ISERROR(SEARCH("punten",A24)))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10</vt:i4>
      </vt:variant>
    </vt:vector>
  </HeadingPairs>
  <TitlesOfParts>
    <vt:vector size="14" baseType="lpstr">
      <vt:lpstr>1. Voorblad</vt:lpstr>
      <vt:lpstr>2. Prijzenblad</vt:lpstr>
      <vt:lpstr>3. Formule P1</vt:lpstr>
      <vt:lpstr>4. Formule P2</vt:lpstr>
      <vt:lpstr>'3. Formule P1'!MaxPnt</vt:lpstr>
      <vt:lpstr>'4. Formule P2'!MaxPnt</vt:lpstr>
      <vt:lpstr>'3. Formule P1'!PrIn</vt:lpstr>
      <vt:lpstr>'4. Formule P2'!PrIn</vt:lpstr>
      <vt:lpstr>'3. Formule P1'!PrKn</vt:lpstr>
      <vt:lpstr>'4. Formule P2'!PrKn</vt:lpstr>
      <vt:lpstr>'3. Formule P1'!PrMax</vt:lpstr>
      <vt:lpstr>'4. Formule P2'!PrMax</vt:lpstr>
      <vt:lpstr>'3. Formule P1'!PuKn</vt:lpstr>
      <vt:lpstr>'4. Formule P2'!PuKn</vt:lpstr>
    </vt:vector>
  </TitlesOfParts>
  <Company>Stanislascollege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diederik.bauw@inkopenvoor.nl</dc:creator>
  <cp:lastModifiedBy>Groot, M.J. de (FB-INKOOP)</cp:lastModifiedBy>
  <cp:lastPrinted>2015-01-20T17:54:55Z</cp:lastPrinted>
  <dcterms:created xsi:type="dcterms:W3CDTF">2015-01-19T14:52:11Z</dcterms:created>
  <dcterms:modified xsi:type="dcterms:W3CDTF">2025-07-21T11:35:04Z</dcterms:modified>
</cp:coreProperties>
</file>