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clesianl.sharepoint.com/sites/SalesMarketing/Gedeelde documenten/General/Aanbestedingen/2025/Rijswijk, Gemeente Wagenpark EA/NvI/"/>
    </mc:Choice>
  </mc:AlternateContent>
  <xr:revisionPtr revIDLastSave="100" documentId="8_{DC235B55-FEED-40E8-90AC-374A073516DC}" xr6:coauthVersionLast="47" xr6:coauthVersionMax="47" xr10:uidLastSave="{FC2D980C-5D32-414A-AA7C-CC0A8BA95A91}"/>
  <bookViews>
    <workbookView xWindow="-28920" yWindow="30" windowWidth="29040" windowHeight="15720" xr2:uid="{AAE43F0A-0F5F-4E4A-8A97-FEE82ABCB239}"/>
  </bookViews>
  <sheets>
    <sheet name="Prijsblad 1.1. 170420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3" l="1"/>
  <c r="M56" i="3"/>
  <c r="M55" i="3"/>
  <c r="M54" i="3"/>
  <c r="M53" i="3"/>
  <c r="M52" i="3"/>
  <c r="K56" i="3"/>
  <c r="O56" i="3" s="1"/>
  <c r="K55" i="3"/>
  <c r="O55" i="3" s="1"/>
  <c r="K54" i="3"/>
  <c r="K53" i="3"/>
  <c r="K52" i="3"/>
  <c r="K51" i="3"/>
  <c r="M48" i="3"/>
  <c r="M47" i="3"/>
  <c r="O47" i="3" s="1"/>
  <c r="M46" i="3"/>
  <c r="O46" i="3" s="1"/>
  <c r="M45" i="3"/>
  <c r="O45" i="3" s="1"/>
  <c r="K48" i="3"/>
  <c r="K47" i="3"/>
  <c r="K46" i="3"/>
  <c r="K45" i="3"/>
  <c r="M23" i="3"/>
  <c r="M24" i="3"/>
  <c r="M25" i="3"/>
  <c r="O25" i="3" s="1"/>
  <c r="M26" i="3"/>
  <c r="M27" i="3"/>
  <c r="M28" i="3"/>
  <c r="M29" i="3"/>
  <c r="M30" i="3"/>
  <c r="M31" i="3"/>
  <c r="M32" i="3"/>
  <c r="O32" i="3" s="1"/>
  <c r="M33" i="3"/>
  <c r="O33" i="3" s="1"/>
  <c r="M34" i="3"/>
  <c r="O34" i="3" s="1"/>
  <c r="M35" i="3"/>
  <c r="M36" i="3"/>
  <c r="M37" i="3"/>
  <c r="M38" i="3"/>
  <c r="M39" i="3"/>
  <c r="M40" i="3"/>
  <c r="M41" i="3"/>
  <c r="M42" i="3"/>
  <c r="O42" i="3" s="1"/>
  <c r="K23" i="3"/>
  <c r="K24" i="3"/>
  <c r="K25" i="3"/>
  <c r="K26" i="3"/>
  <c r="K27" i="3"/>
  <c r="K28" i="3"/>
  <c r="O28" i="3" s="1"/>
  <c r="K29" i="3"/>
  <c r="K30" i="3"/>
  <c r="K31" i="3"/>
  <c r="K32" i="3"/>
  <c r="K33" i="3"/>
  <c r="K34" i="3"/>
  <c r="K35" i="3"/>
  <c r="O35" i="3" s="1"/>
  <c r="K36" i="3"/>
  <c r="O36" i="3" s="1"/>
  <c r="K37" i="3"/>
  <c r="O37" i="3" s="1"/>
  <c r="K38" i="3"/>
  <c r="K39" i="3"/>
  <c r="K40" i="3"/>
  <c r="K41" i="3"/>
  <c r="K42" i="3"/>
  <c r="M22" i="3"/>
  <c r="K22" i="3"/>
  <c r="M19" i="3"/>
  <c r="M18" i="3"/>
  <c r="O18" i="3" s="1"/>
  <c r="M17" i="3"/>
  <c r="M16" i="3"/>
  <c r="M15" i="3"/>
  <c r="M14" i="3"/>
  <c r="M13" i="3"/>
  <c r="M12" i="3"/>
  <c r="O12" i="3" s="1"/>
  <c r="M11" i="3"/>
  <c r="M10" i="3"/>
  <c r="O10" i="3" s="1"/>
  <c r="M8" i="3"/>
  <c r="M7" i="3"/>
  <c r="M6" i="3"/>
  <c r="M5" i="3"/>
  <c r="M4" i="3"/>
  <c r="K4" i="3"/>
  <c r="K5" i="3"/>
  <c r="K6" i="3"/>
  <c r="K7" i="3"/>
  <c r="K8" i="3"/>
  <c r="K10" i="3"/>
  <c r="K11" i="3"/>
  <c r="K12" i="3"/>
  <c r="K13" i="3"/>
  <c r="O13" i="3" s="1"/>
  <c r="K14" i="3"/>
  <c r="K15" i="3"/>
  <c r="K16" i="3"/>
  <c r="K17" i="3"/>
  <c r="K18" i="3"/>
  <c r="K19" i="3"/>
  <c r="M3" i="3"/>
  <c r="K3" i="3"/>
  <c r="O52" i="3"/>
  <c r="O53" i="3"/>
  <c r="O48" i="3"/>
  <c r="O24" i="3"/>
  <c r="O26" i="3"/>
  <c r="O27" i="3"/>
  <c r="O39" i="3"/>
  <c r="O40" i="3"/>
  <c r="O41" i="3"/>
  <c r="O7" i="3"/>
  <c r="O16" i="3"/>
  <c r="O4" i="3" l="1"/>
  <c r="O31" i="3"/>
  <c r="O23" i="3"/>
  <c r="O19" i="3"/>
  <c r="O11" i="3"/>
  <c r="O38" i="3"/>
  <c r="O30" i="3"/>
  <c r="O54" i="3"/>
  <c r="O15" i="3"/>
  <c r="O29" i="3"/>
  <c r="O17" i="3"/>
  <c r="O51" i="3"/>
  <c r="O22" i="3"/>
  <c r="O49" i="3"/>
  <c r="O5" i="3"/>
  <c r="O14" i="3"/>
  <c r="O43" i="3"/>
  <c r="O8" i="3"/>
  <c r="O6" i="3"/>
  <c r="O3" i="3"/>
  <c r="O57" i="3" l="1"/>
  <c r="O20" i="3"/>
  <c r="O58" i="3" s="1"/>
</calcChain>
</file>

<file path=xl/sharedStrings.xml><?xml version="1.0" encoding="utf-8"?>
<sst xmlns="http://schemas.openxmlformats.org/spreadsheetml/2006/main" count="158" uniqueCount="105">
  <si>
    <t>V-034-DV</t>
  </si>
  <si>
    <t>Iveco Daily</t>
  </si>
  <si>
    <t>V-516-KZ</t>
  </si>
  <si>
    <t>V-231-PZ</t>
  </si>
  <si>
    <t>Nissan E-NV200 Business</t>
  </si>
  <si>
    <t xml:space="preserve">VHT-23-V  </t>
  </si>
  <si>
    <t>Nissan E-NV200  </t>
  </si>
  <si>
    <t xml:space="preserve">VGR-17-P </t>
  </si>
  <si>
    <t>VXF-89-T</t>
  </si>
  <si>
    <t>IVECO Daily met veegvuilopbouw</t>
  </si>
  <si>
    <t>V-067-BK</t>
  </si>
  <si>
    <t>Volkswagen Caddy Maxi</t>
  </si>
  <si>
    <t>V-051-BG</t>
  </si>
  <si>
    <t>KL-568-F</t>
  </si>
  <si>
    <t>Skoda Citigo CNG</t>
  </si>
  <si>
    <t>KL-569-F</t>
  </si>
  <si>
    <t>H-174-KV</t>
  </si>
  <si>
    <t>Kia  E-Soul</t>
  </si>
  <si>
    <t>VLP-34-Z</t>
  </si>
  <si>
    <t xml:space="preserve">Nissan E-NV200 Business </t>
  </si>
  <si>
    <t>T-350-KF</t>
  </si>
  <si>
    <t>MG Marvel R LUXURY</t>
  </si>
  <si>
    <t>T-572-PS</t>
  </si>
  <si>
    <t>97-BXL-7</t>
  </si>
  <si>
    <t>71-BXL-7</t>
  </si>
  <si>
    <t>19-BXL-6</t>
  </si>
  <si>
    <t>22-BXP-7</t>
  </si>
  <si>
    <t xml:space="preserve">V-37-FPG </t>
  </si>
  <si>
    <t xml:space="preserve">Fiat Scudo </t>
  </si>
  <si>
    <t>V-03-FXZ</t>
  </si>
  <si>
    <t>Townstar 45kWh N-CONNECTA L2</t>
  </si>
  <si>
    <t>V-04-FXZ</t>
  </si>
  <si>
    <t xml:space="preserve">Townstar 45kWh N-CONNECTA L2 </t>
  </si>
  <si>
    <t>V-07-FXZ</t>
  </si>
  <si>
    <t>V-08-FXZ</t>
  </si>
  <si>
    <t>V-09-FXZ</t>
  </si>
  <si>
    <t>GDN-84-L</t>
  </si>
  <si>
    <t xml:space="preserve">Volkswagen id-3 </t>
  </si>
  <si>
    <t>VT-225-K</t>
  </si>
  <si>
    <t>Nissan e-NV200 Pick-Up</t>
  </si>
  <si>
    <t>VT-226-K</t>
  </si>
  <si>
    <t>V-951-TJ</t>
  </si>
  <si>
    <t>Iveco Daily  35S14N</t>
  </si>
  <si>
    <t>VX-736-J</t>
  </si>
  <si>
    <t xml:space="preserve">Fiat Doblo </t>
  </si>
  <si>
    <t>VP-633-L</t>
  </si>
  <si>
    <t xml:space="preserve">Fiat Doblo Cargo SX </t>
  </si>
  <si>
    <t>Fiat Ducato natural power</t>
  </si>
  <si>
    <t>FLD-31-X</t>
  </si>
  <si>
    <t>FLD-47-X</t>
  </si>
  <si>
    <t>FPJ-31-P</t>
  </si>
  <si>
    <t xml:space="preserve">Scooter 103 Super Soco CPX </t>
  </si>
  <si>
    <t>FPJ-81-X</t>
  </si>
  <si>
    <t>Scooter 105 Super Soco CPX</t>
  </si>
  <si>
    <t>DTG-62-Z</t>
  </si>
  <si>
    <t>Scooter 108 SILENCE S02</t>
  </si>
  <si>
    <t>DTG-60-Z</t>
  </si>
  <si>
    <t>Scooter 109 SILENCE S02</t>
  </si>
  <si>
    <t>1. Personen</t>
  </si>
  <si>
    <t>3. Vracht</t>
  </si>
  <si>
    <t>2. Bestel</t>
  </si>
  <si>
    <t>4. Scooters en speed pedelecs</t>
  </si>
  <si>
    <t>Speed pedelecs</t>
  </si>
  <si>
    <t>HHS-53-N</t>
  </si>
  <si>
    <t>HHS-56-N</t>
  </si>
  <si>
    <t>HHS-54-N</t>
  </si>
  <si>
    <t>HHS-55-N</t>
  </si>
  <si>
    <t>HHS-51-N</t>
  </si>
  <si>
    <t>HHS-50-N</t>
  </si>
  <si>
    <t>HHS-49-N</t>
  </si>
  <si>
    <t>HHS-58-N</t>
  </si>
  <si>
    <t>HHS-52-N</t>
  </si>
  <si>
    <t>HHS-59-N</t>
  </si>
  <si>
    <t>Leaf TEKNA</t>
  </si>
  <si>
    <t>Leaf N-Connecta</t>
  </si>
  <si>
    <t>In 2025 nieuw te verzekeren</t>
  </si>
  <si>
    <t>VR-861-G</t>
  </si>
  <si>
    <t>Gewicht massa ledig voertuig</t>
  </si>
  <si>
    <t>Laadvermogen</t>
  </si>
  <si>
    <t>Cataloguswaarde</t>
  </si>
  <si>
    <t>nb</t>
  </si>
  <si>
    <t>Categorie</t>
  </si>
  <si>
    <t>kenteken</t>
  </si>
  <si>
    <t>type</t>
  </si>
  <si>
    <t>bouwjaar</t>
  </si>
  <si>
    <t>Premie in € beperkt casco</t>
  </si>
  <si>
    <t xml:space="preserve">Premie in € volledig casco </t>
  </si>
  <si>
    <t>Premie in % beperkt casco</t>
  </si>
  <si>
    <t>Premie in % volledig casco</t>
  </si>
  <si>
    <t>Vaste premie WA</t>
  </si>
  <si>
    <t>Totaalprijs per categorie</t>
  </si>
  <si>
    <t>Totaalprijs voor gunning</t>
  </si>
  <si>
    <t>Totaalprijs categorie 1</t>
  </si>
  <si>
    <t>Totaalprijs categorie 2</t>
  </si>
  <si>
    <t>Totaalprijs categorie 3</t>
  </si>
  <si>
    <t>Totaalprijs categorie 4</t>
  </si>
  <si>
    <t xml:space="preserve">Vaste premie WA in € </t>
  </si>
  <si>
    <t xml:space="preserve">SVI vaste premie in € </t>
  </si>
  <si>
    <t>SVI vaste premie in €</t>
  </si>
  <si>
    <t xml:space="preserve">In kolom O tellen de bedragen uit  de kolommen "I", "K",  "M" "N" bij elkaar op. </t>
  </si>
  <si>
    <t>In cellen "O"20, "O" 43, "O" 49 en "O" 57, tellen de bedragen per categorie bij elkaar op</t>
  </si>
  <si>
    <t xml:space="preserve">In cel "O" 58 tellen de totalen uit "O"20, "O" 43, "O" 49 en "O" 57 bij elkaar op tot de totaalprijs voor gunning. </t>
  </si>
  <si>
    <t xml:space="preserve">U dient de blauwe kolommen I, J, L en N in te vullen. De witte kolommen zijn gevuld met formules die de percentages omrekenen naar €. </t>
  </si>
  <si>
    <t xml:space="preserve">De genoemde cellen zijn gevuld met  formules, u bent zelf verantwoordelijk voor de juiste doorrekening en optelling van de totaalprijs. </t>
  </si>
  <si>
    <t xml:space="preserve">De in rood genoemde voertuigen uit het objectenoverzicht zijn op dit prijsblad niet meegenomen voor de prijsbepaling.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</si>
</sst>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B050"/>
      <name val="Arial"/>
      <family val="2"/>
    </font>
    <font>
      <b/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1" applyNumberFormat="0" applyFont="0" applyAlignment="0" applyProtection="0"/>
    <xf numFmtId="0" fontId="1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</cellStyleXfs>
  <cellXfs count="134">
    <xf numFmtId="0" fontId="0" fillId="0" borderId="0" xfId="0"/>
    <xf numFmtId="0" fontId="5" fillId="0" borderId="0" xfId="0" applyFont="1"/>
    <xf numFmtId="44" fontId="0" fillId="0" borderId="0" xfId="0" applyNumberFormat="1"/>
    <xf numFmtId="0" fontId="7" fillId="0" borderId="0" xfId="26" applyFont="1" applyAlignment="1">
      <alignment horizontal="left"/>
    </xf>
    <xf numFmtId="0" fontId="8" fillId="0" borderId="0" xfId="0" applyFont="1"/>
    <xf numFmtId="0" fontId="0" fillId="0" borderId="0" xfId="0" applyAlignment="1">
      <alignment vertical="top"/>
    </xf>
    <xf numFmtId="0" fontId="9" fillId="0" borderId="0" xfId="0" applyFont="1"/>
    <xf numFmtId="44" fontId="9" fillId="0" borderId="0" xfId="0" applyNumberFormat="1" applyFont="1"/>
    <xf numFmtId="0" fontId="0" fillId="0" borderId="3" xfId="0" applyBorder="1"/>
    <xf numFmtId="0" fontId="8" fillId="0" borderId="4" xfId="0" applyFont="1" applyBorder="1" applyAlignment="1">
      <alignment horizontal="left"/>
    </xf>
    <xf numFmtId="0" fontId="8" fillId="0" borderId="4" xfId="0" applyFont="1" applyBorder="1"/>
    <xf numFmtId="44" fontId="0" fillId="0" borderId="4" xfId="0" applyNumberFormat="1" applyBorder="1"/>
    <xf numFmtId="0" fontId="1" fillId="0" borderId="4" xfId="0" applyFont="1" applyBorder="1"/>
    <xf numFmtId="0" fontId="0" fillId="0" borderId="4" xfId="0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justify"/>
    </xf>
    <xf numFmtId="0" fontId="1" fillId="0" borderId="4" xfId="0" applyFont="1" applyBorder="1" applyAlignment="1">
      <alignment horizontal="left"/>
    </xf>
    <xf numFmtId="44" fontId="9" fillId="0" borderId="2" xfId="0" applyNumberFormat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7" borderId="2" xfId="0" applyFont="1" applyFill="1" applyBorder="1" applyAlignment="1">
      <alignment vertical="top" wrapText="1"/>
    </xf>
    <xf numFmtId="0" fontId="1" fillId="0" borderId="7" xfId="26" applyBorder="1" applyAlignment="1">
      <alignment horizontal="left"/>
    </xf>
    <xf numFmtId="0" fontId="1" fillId="0" borderId="8" xfId="26" applyBorder="1"/>
    <xf numFmtId="0" fontId="1" fillId="0" borderId="8" xfId="0" applyFont="1" applyBorder="1"/>
    <xf numFmtId="44" fontId="0" fillId="0" borderId="8" xfId="0" applyNumberFormat="1" applyBorder="1"/>
    <xf numFmtId="0" fontId="0" fillId="0" borderId="8" xfId="0" applyBorder="1"/>
    <xf numFmtId="0" fontId="1" fillId="0" borderId="10" xfId="26" applyBorder="1" applyAlignment="1">
      <alignment horizontal="left"/>
    </xf>
    <xf numFmtId="0" fontId="1" fillId="0" borderId="11" xfId="26" applyBorder="1"/>
    <xf numFmtId="0" fontId="1" fillId="0" borderId="11" xfId="0" applyFont="1" applyBorder="1"/>
    <xf numFmtId="44" fontId="0" fillId="0" borderId="11" xfId="0" applyNumberFormat="1" applyBorder="1"/>
    <xf numFmtId="0" fontId="0" fillId="0" borderId="11" xfId="0" applyBorder="1"/>
    <xf numFmtId="164" fontId="0" fillId="27" borderId="11" xfId="0" applyNumberFormat="1" applyFill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3" fillId="0" borderId="10" xfId="0" applyFont="1" applyBorder="1"/>
    <xf numFmtId="0" fontId="8" fillId="0" borderId="11" xfId="0" applyFont="1" applyBorder="1" applyAlignment="1">
      <alignment horizontal="left"/>
    </xf>
    <xf numFmtId="0" fontId="8" fillId="0" borderId="11" xfId="0" applyFont="1" applyBorder="1"/>
    <xf numFmtId="0" fontId="0" fillId="0" borderId="10" xfId="0" applyBorder="1"/>
    <xf numFmtId="0" fontId="8" fillId="0" borderId="11" xfId="26" applyFont="1" applyBorder="1" applyAlignment="1">
      <alignment horizontal="left"/>
    </xf>
    <xf numFmtId="0" fontId="0" fillId="0" borderId="13" xfId="0" applyBorder="1"/>
    <xf numFmtId="0" fontId="8" fillId="0" borderId="14" xfId="0" applyFont="1" applyBorder="1" applyAlignment="1">
      <alignment horizontal="left"/>
    </xf>
    <xf numFmtId="0" fontId="8" fillId="0" borderId="14" xfId="0" applyFont="1" applyBorder="1"/>
    <xf numFmtId="44" fontId="0" fillId="0" borderId="14" xfId="0" applyNumberFormat="1" applyBorder="1"/>
    <xf numFmtId="0" fontId="1" fillId="0" borderId="14" xfId="0" applyFont="1" applyBorder="1"/>
    <xf numFmtId="0" fontId="0" fillId="0" borderId="14" xfId="0" applyBorder="1"/>
    <xf numFmtId="164" fontId="0" fillId="27" borderId="14" xfId="0" applyNumberFormat="1" applyFill="1" applyBorder="1"/>
    <xf numFmtId="0" fontId="1" fillId="0" borderId="11" xfId="0" applyFont="1" applyBorder="1" applyAlignment="1">
      <alignment horizontal="left" vertical="justify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 vertical="justify"/>
    </xf>
    <xf numFmtId="0" fontId="1" fillId="0" borderId="14" xfId="0" applyFont="1" applyBorder="1" applyAlignment="1">
      <alignment horizontal="left"/>
    </xf>
    <xf numFmtId="0" fontId="1" fillId="0" borderId="13" xfId="26" applyBorder="1" applyAlignment="1">
      <alignment horizontal="left"/>
    </xf>
    <xf numFmtId="0" fontId="1" fillId="0" borderId="14" xfId="26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9" fillId="28" borderId="2" xfId="0" applyFont="1" applyFill="1" applyBorder="1" applyAlignment="1">
      <alignment vertical="top" wrapText="1"/>
    </xf>
    <xf numFmtId="0" fontId="1" fillId="0" borderId="3" xfId="26" applyBorder="1" applyAlignment="1">
      <alignment horizontal="left"/>
    </xf>
    <xf numFmtId="0" fontId="1" fillId="0" borderId="4" xfId="26" applyBorder="1"/>
    <xf numFmtId="0" fontId="0" fillId="29" borderId="17" xfId="0" applyFill="1" applyBorder="1"/>
    <xf numFmtId="164" fontId="6" fillId="29" borderId="18" xfId="0" applyNumberFormat="1" applyFont="1" applyFill="1" applyBorder="1"/>
    <xf numFmtId="164" fontId="0" fillId="0" borderId="0" xfId="0" applyNumberFormat="1"/>
    <xf numFmtId="0" fontId="0" fillId="27" borderId="10" xfId="0" applyFill="1" applyBorder="1"/>
    <xf numFmtId="0" fontId="0" fillId="27" borderId="13" xfId="0" applyFill="1" applyBorder="1"/>
    <xf numFmtId="164" fontId="0" fillId="28" borderId="12" xfId="0" applyNumberFormat="1" applyFill="1" applyBorder="1"/>
    <xf numFmtId="164" fontId="0" fillId="28" borderId="2" xfId="0" applyNumberFormat="1" applyFill="1" applyBorder="1"/>
    <xf numFmtId="44" fontId="0" fillId="27" borderId="7" xfId="29" applyFont="1" applyFill="1" applyBorder="1"/>
    <xf numFmtId="0" fontId="9" fillId="27" borderId="21" xfId="0" applyFont="1" applyFill="1" applyBorder="1" applyAlignment="1">
      <alignment vertical="top" wrapText="1"/>
    </xf>
    <xf numFmtId="0" fontId="9" fillId="28" borderId="21" xfId="0" applyFont="1" applyFill="1" applyBorder="1" applyAlignment="1">
      <alignment vertical="top" wrapText="1"/>
    </xf>
    <xf numFmtId="164" fontId="9" fillId="28" borderId="4" xfId="0" applyNumberFormat="1" applyFont="1" applyFill="1" applyBorder="1"/>
    <xf numFmtId="164" fontId="9" fillId="28" borderId="5" xfId="0" applyNumberFormat="1" applyFont="1" applyFill="1" applyBorder="1"/>
    <xf numFmtId="0" fontId="0" fillId="28" borderId="4" xfId="0" applyFill="1" applyBorder="1"/>
    <xf numFmtId="0" fontId="0" fillId="28" borderId="3" xfId="0" applyFill="1" applyBorder="1"/>
    <xf numFmtId="164" fontId="0" fillId="28" borderId="4" xfId="0" applyNumberFormat="1" applyFill="1" applyBorder="1"/>
    <xf numFmtId="164" fontId="0" fillId="28" borderId="6" xfId="0" applyNumberFormat="1" applyFill="1" applyBorder="1"/>
    <xf numFmtId="164" fontId="9" fillId="27" borderId="11" xfId="0" applyNumberFormat="1" applyFont="1" applyFill="1" applyBorder="1"/>
    <xf numFmtId="164" fontId="9" fillId="27" borderId="20" xfId="0" applyNumberFormat="1" applyFont="1" applyFill="1" applyBorder="1"/>
    <xf numFmtId="164" fontId="9" fillId="27" borderId="8" xfId="0" applyNumberFormat="1" applyFont="1" applyFill="1" applyBorder="1"/>
    <xf numFmtId="164" fontId="9" fillId="28" borderId="9" xfId="0" applyNumberFormat="1" applyFont="1" applyFill="1" applyBorder="1"/>
    <xf numFmtId="164" fontId="9" fillId="27" borderId="22" xfId="0" applyNumberFormat="1" applyFont="1" applyFill="1" applyBorder="1"/>
    <xf numFmtId="164" fontId="9" fillId="28" borderId="12" xfId="0" applyNumberFormat="1" applyFont="1" applyFill="1" applyBorder="1"/>
    <xf numFmtId="164" fontId="9" fillId="27" borderId="23" xfId="0" applyNumberFormat="1" applyFont="1" applyFill="1" applyBorder="1"/>
    <xf numFmtId="164" fontId="9" fillId="27" borderId="14" xfId="0" applyNumberFormat="1" applyFont="1" applyFill="1" applyBorder="1"/>
    <xf numFmtId="164" fontId="9" fillId="28" borderId="15" xfId="0" applyNumberFormat="1" applyFont="1" applyFill="1" applyBorder="1"/>
    <xf numFmtId="44" fontId="0" fillId="27" borderId="7" xfId="0" applyNumberFormat="1" applyFill="1" applyBorder="1"/>
    <xf numFmtId="44" fontId="0" fillId="27" borderId="9" xfId="0" applyNumberFormat="1" applyFill="1" applyBorder="1"/>
    <xf numFmtId="44" fontId="0" fillId="27" borderId="10" xfId="0" applyNumberFormat="1" applyFill="1" applyBorder="1"/>
    <xf numFmtId="44" fontId="0" fillId="27" borderId="12" xfId="0" applyNumberFormat="1" applyFill="1" applyBorder="1"/>
    <xf numFmtId="44" fontId="0" fillId="27" borderId="13" xfId="0" applyNumberFormat="1" applyFill="1" applyBorder="1"/>
    <xf numFmtId="44" fontId="0" fillId="27" borderId="15" xfId="0" applyNumberFormat="1" applyFill="1" applyBorder="1"/>
    <xf numFmtId="44" fontId="0" fillId="27" borderId="25" xfId="0" applyNumberFormat="1" applyFill="1" applyBorder="1"/>
    <xf numFmtId="44" fontId="0" fillId="27" borderId="19" xfId="0" applyNumberFormat="1" applyFill="1" applyBorder="1"/>
    <xf numFmtId="0" fontId="0" fillId="28" borderId="16" xfId="0" applyFill="1" applyBorder="1"/>
    <xf numFmtId="0" fontId="0" fillId="28" borderId="17" xfId="0" applyFill="1" applyBorder="1"/>
    <xf numFmtId="164" fontId="0" fillId="28" borderId="17" xfId="0" applyNumberFormat="1" applyFill="1" applyBorder="1"/>
    <xf numFmtId="164" fontId="9" fillId="28" borderId="17" xfId="0" applyNumberFormat="1" applyFont="1" applyFill="1" applyBorder="1"/>
    <xf numFmtId="164" fontId="9" fillId="28" borderId="18" xfId="0" applyNumberFormat="1" applyFont="1" applyFill="1" applyBorder="1"/>
    <xf numFmtId="0" fontId="0" fillId="28" borderId="18" xfId="0" applyFill="1" applyBorder="1"/>
    <xf numFmtId="7" fontId="0" fillId="28" borderId="24" xfId="0" applyNumberFormat="1" applyFill="1" applyBorder="1"/>
    <xf numFmtId="0" fontId="7" fillId="0" borderId="16" xfId="26" applyFont="1" applyBorder="1" applyAlignment="1">
      <alignment horizontal="left" vertical="top"/>
    </xf>
    <xf numFmtId="0" fontId="7" fillId="0" borderId="17" xfId="26" applyFont="1" applyBorder="1" applyAlignment="1">
      <alignment horizontal="left" vertical="top"/>
    </xf>
    <xf numFmtId="0" fontId="7" fillId="0" borderId="18" xfId="26" applyFont="1" applyBorder="1" applyAlignment="1">
      <alignment horizontal="left" vertical="top"/>
    </xf>
    <xf numFmtId="0" fontId="7" fillId="0" borderId="16" xfId="26" applyFont="1" applyBorder="1" applyAlignment="1">
      <alignment horizontal="left"/>
    </xf>
    <xf numFmtId="0" fontId="7" fillId="0" borderId="17" xfId="26" applyFont="1" applyBorder="1" applyAlignment="1">
      <alignment horizontal="left"/>
    </xf>
    <xf numFmtId="0" fontId="7" fillId="0" borderId="18" xfId="26" applyFont="1" applyBorder="1" applyAlignment="1">
      <alignment horizontal="left"/>
    </xf>
    <xf numFmtId="0" fontId="7" fillId="29" borderId="16" xfId="0" applyFont="1" applyFill="1" applyBorder="1" applyAlignment="1">
      <alignment horizontal="left" wrapText="1"/>
    </xf>
    <xf numFmtId="0" fontId="7" fillId="29" borderId="17" xfId="0" applyFont="1" applyFill="1" applyBorder="1" applyAlignment="1">
      <alignment horizontal="left" wrapText="1"/>
    </xf>
    <xf numFmtId="10" fontId="0" fillId="0" borderId="0" xfId="0" applyNumberFormat="1" applyAlignment="1">
      <alignment vertical="top"/>
    </xf>
    <xf numFmtId="10" fontId="9" fillId="27" borderId="11" xfId="0" applyNumberFormat="1" applyFont="1" applyFill="1" applyBorder="1"/>
    <xf numFmtId="10" fontId="0" fillId="27" borderId="11" xfId="0" applyNumberFormat="1" applyFont="1" applyFill="1" applyBorder="1"/>
    <xf numFmtId="164" fontId="0" fillId="0" borderId="11" xfId="0" applyNumberFormat="1" applyFont="1" applyFill="1" applyBorder="1"/>
    <xf numFmtId="10" fontId="9" fillId="27" borderId="27" xfId="0" applyNumberFormat="1" applyFont="1" applyFill="1" applyBorder="1"/>
    <xf numFmtId="164" fontId="0" fillId="0" borderId="27" xfId="0" applyNumberFormat="1" applyFont="1" applyFill="1" applyBorder="1"/>
    <xf numFmtId="10" fontId="0" fillId="27" borderId="27" xfId="0" applyNumberFormat="1" applyFont="1" applyFill="1" applyBorder="1"/>
    <xf numFmtId="10" fontId="9" fillId="27" borderId="26" xfId="0" applyNumberFormat="1" applyFont="1" applyFill="1" applyBorder="1"/>
    <xf numFmtId="164" fontId="0" fillId="0" borderId="26" xfId="0" applyNumberFormat="1" applyFont="1" applyFill="1" applyBorder="1"/>
    <xf numFmtId="10" fontId="0" fillId="27" borderId="26" xfId="0" applyNumberFormat="1" applyFont="1" applyFill="1" applyBorder="1"/>
    <xf numFmtId="164" fontId="0" fillId="0" borderId="8" xfId="0" applyNumberFormat="1" applyFill="1" applyBorder="1"/>
    <xf numFmtId="10" fontId="0" fillId="27" borderId="8" xfId="0" applyNumberFormat="1" applyFill="1" applyBorder="1"/>
    <xf numFmtId="0" fontId="0" fillId="27" borderId="11" xfId="0" applyFill="1" applyBorder="1"/>
    <xf numFmtId="0" fontId="0" fillId="27" borderId="14" xfId="0" applyFill="1" applyBorder="1"/>
    <xf numFmtId="10" fontId="0" fillId="27" borderId="11" xfId="0" applyNumberFormat="1" applyFill="1" applyBorder="1"/>
    <xf numFmtId="164" fontId="0" fillId="0" borderId="11" xfId="0" applyNumberFormat="1" applyFill="1" applyBorder="1"/>
    <xf numFmtId="164" fontId="0" fillId="0" borderId="14" xfId="0" applyNumberFormat="1" applyFill="1" applyBorder="1"/>
    <xf numFmtId="164" fontId="0" fillId="28" borderId="9" xfId="0" applyNumberFormat="1" applyFill="1" applyBorder="1"/>
    <xf numFmtId="164" fontId="0" fillId="28" borderId="15" xfId="0" applyNumberFormat="1" applyFill="1" applyBorder="1"/>
    <xf numFmtId="0" fontId="1" fillId="27" borderId="11" xfId="0" applyFont="1" applyFill="1" applyBorder="1"/>
    <xf numFmtId="44" fontId="1" fillId="27" borderId="8" xfId="0" applyNumberFormat="1" applyFont="1" applyFill="1" applyBorder="1"/>
    <xf numFmtId="44" fontId="0" fillId="0" borderId="8" xfId="0" applyNumberFormat="1" applyFill="1" applyBorder="1"/>
    <xf numFmtId="44" fontId="0" fillId="0" borderId="11" xfId="0" applyNumberFormat="1" applyFill="1" applyBorder="1"/>
    <xf numFmtId="44" fontId="0" fillId="0" borderId="14" xfId="0" applyNumberFormat="1" applyFill="1" applyBorder="1"/>
    <xf numFmtId="10" fontId="0" fillId="27" borderId="14" xfId="0" applyNumberFormat="1" applyFill="1" applyBorder="1"/>
    <xf numFmtId="10" fontId="0" fillId="27" borderId="26" xfId="0" applyNumberFormat="1" applyFill="1" applyBorder="1"/>
    <xf numFmtId="44" fontId="0" fillId="0" borderId="26" xfId="0" applyNumberFormat="1" applyFill="1" applyBorder="1"/>
  </cellXfs>
  <cellStyles count="3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Notitie 2" xfId="25" xr:uid="{F35F0EAD-9C11-4AD0-B025-57652CDD6CA7}"/>
    <cellStyle name="Standaard" xfId="0" builtinId="0"/>
    <cellStyle name="Standaard 2" xfId="26" xr:uid="{57E99722-6B1E-48A6-A79E-94AC2E6773B5}"/>
    <cellStyle name="Standaard 3" xfId="27" xr:uid="{9329C1C2-F1F6-4246-AA44-345E2CA0289C}"/>
    <cellStyle name="Standaard 4" xfId="28" xr:uid="{EECC5B0F-928A-4C40-B7AE-161DCC939AC9}"/>
    <cellStyle name="Valuta" xfId="29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A41E-B9E1-4697-8227-45B708B91882}">
  <dimension ref="A1:P67"/>
  <sheetViews>
    <sheetView tabSelected="1" workbookViewId="0">
      <selection activeCell="A67" sqref="A67"/>
    </sheetView>
  </sheetViews>
  <sheetFormatPr defaultRowHeight="12.75" x14ac:dyDescent="0.2"/>
  <cols>
    <col min="1" max="1" width="25.28515625" customWidth="1"/>
    <col min="2" max="2" width="11.85546875" customWidth="1"/>
    <col min="3" max="3" width="35.28515625" customWidth="1"/>
    <col min="4" max="4" width="15.5703125" customWidth="1"/>
    <col min="5" max="5" width="17.140625" style="2" customWidth="1"/>
    <col min="6" max="6" width="15.85546875" customWidth="1"/>
    <col min="8" max="8" width="12.85546875" bestFit="1" customWidth="1"/>
    <col min="9" max="9" width="13.7109375" bestFit="1" customWidth="1"/>
    <col min="10" max="10" width="13.7109375" customWidth="1"/>
    <col min="11" max="12" width="10.7109375" customWidth="1"/>
    <col min="13" max="13" width="10.5703125" customWidth="1"/>
    <col min="15" max="15" width="14.85546875" customWidth="1"/>
  </cols>
  <sheetData>
    <row r="1" spans="1:15" ht="15.75" thickBot="1" x14ac:dyDescent="0.3">
      <c r="A1" s="3" t="s">
        <v>81</v>
      </c>
      <c r="B1" s="6" t="s">
        <v>82</v>
      </c>
      <c r="C1" s="6" t="s">
        <v>83</v>
      </c>
      <c r="D1" s="6" t="s">
        <v>84</v>
      </c>
      <c r="E1" s="7"/>
      <c r="F1" s="6"/>
      <c r="G1" s="6"/>
      <c r="N1" s="6"/>
    </row>
    <row r="2" spans="1:15" s="5" customFormat="1" ht="51.75" thickBot="1" x14ac:dyDescent="0.25">
      <c r="A2" s="99" t="s">
        <v>58</v>
      </c>
      <c r="B2" s="100"/>
      <c r="C2" s="100"/>
      <c r="D2" s="101"/>
      <c r="E2" s="17" t="s">
        <v>79</v>
      </c>
      <c r="F2" s="18" t="s">
        <v>77</v>
      </c>
      <c r="G2" s="18" t="s">
        <v>78</v>
      </c>
      <c r="H2" s="107"/>
      <c r="I2" s="67" t="s">
        <v>96</v>
      </c>
      <c r="J2" s="19" t="s">
        <v>87</v>
      </c>
      <c r="K2" s="19" t="s">
        <v>85</v>
      </c>
      <c r="L2" s="19" t="s">
        <v>88</v>
      </c>
      <c r="M2" s="19" t="s">
        <v>86</v>
      </c>
      <c r="N2" s="67" t="s">
        <v>97</v>
      </c>
      <c r="O2" s="68" t="s">
        <v>90</v>
      </c>
    </row>
    <row r="3" spans="1:15" x14ac:dyDescent="0.2">
      <c r="A3" s="20"/>
      <c r="B3" s="21" t="s">
        <v>13</v>
      </c>
      <c r="C3" s="21" t="s">
        <v>14</v>
      </c>
      <c r="D3" s="22">
        <v>2016</v>
      </c>
      <c r="E3" s="23">
        <v>14587</v>
      </c>
      <c r="F3" s="22">
        <v>933</v>
      </c>
      <c r="G3" s="24"/>
      <c r="H3" s="2"/>
      <c r="I3" s="76"/>
      <c r="J3" s="111"/>
      <c r="K3" s="112">
        <f>E3*J3</f>
        <v>0</v>
      </c>
      <c r="L3" s="113"/>
      <c r="M3" s="112">
        <f>E3*L3</f>
        <v>0</v>
      </c>
      <c r="N3" s="77"/>
      <c r="O3" s="78">
        <f>SUM(I3+K3+M3+N3)</f>
        <v>0</v>
      </c>
    </row>
    <row r="4" spans="1:15" x14ac:dyDescent="0.2">
      <c r="A4" s="25"/>
      <c r="B4" s="26" t="s">
        <v>15</v>
      </c>
      <c r="C4" s="26" t="s">
        <v>14</v>
      </c>
      <c r="D4" s="27">
        <v>2016</v>
      </c>
      <c r="E4" s="28">
        <v>14587</v>
      </c>
      <c r="F4" s="27">
        <v>933</v>
      </c>
      <c r="G4" s="29"/>
      <c r="I4" s="79"/>
      <c r="J4" s="108"/>
      <c r="K4" s="110">
        <f t="shared" ref="K4:K19" si="0">E4*J4</f>
        <v>0</v>
      </c>
      <c r="L4" s="109"/>
      <c r="M4" s="110">
        <f t="shared" ref="M4:M19" si="1">E4*L4</f>
        <v>0</v>
      </c>
      <c r="N4" s="75"/>
      <c r="O4" s="80">
        <f t="shared" ref="O4:O19" si="2">SUM(I4+K4+M4+N4)</f>
        <v>0</v>
      </c>
    </row>
    <row r="5" spans="1:15" x14ac:dyDescent="0.2">
      <c r="A5" s="25"/>
      <c r="B5" s="26" t="s">
        <v>16</v>
      </c>
      <c r="C5" s="26" t="s">
        <v>17</v>
      </c>
      <c r="D5" s="27">
        <v>2020</v>
      </c>
      <c r="E5" s="28">
        <v>44040</v>
      </c>
      <c r="F5" s="27">
        <v>1657</v>
      </c>
      <c r="G5" s="29"/>
      <c r="I5" s="79"/>
      <c r="J5" s="108"/>
      <c r="K5" s="110">
        <f t="shared" si="0"/>
        <v>0</v>
      </c>
      <c r="L5" s="109"/>
      <c r="M5" s="110">
        <f t="shared" si="1"/>
        <v>0</v>
      </c>
      <c r="N5" s="75"/>
      <c r="O5" s="80">
        <f t="shared" si="2"/>
        <v>0</v>
      </c>
    </row>
    <row r="6" spans="1:15" x14ac:dyDescent="0.2">
      <c r="A6" s="31"/>
      <c r="B6" s="32" t="s">
        <v>20</v>
      </c>
      <c r="C6" s="32" t="s">
        <v>21</v>
      </c>
      <c r="D6" s="27">
        <v>2023</v>
      </c>
      <c r="E6" s="28">
        <v>50475</v>
      </c>
      <c r="F6" s="27">
        <v>1785</v>
      </c>
      <c r="G6" s="29"/>
      <c r="I6" s="79"/>
      <c r="J6" s="108"/>
      <c r="K6" s="110">
        <f t="shared" si="0"/>
        <v>0</v>
      </c>
      <c r="L6" s="109"/>
      <c r="M6" s="110">
        <f t="shared" si="1"/>
        <v>0</v>
      </c>
      <c r="N6" s="75"/>
      <c r="O6" s="80">
        <f t="shared" si="2"/>
        <v>0</v>
      </c>
    </row>
    <row r="7" spans="1:15" x14ac:dyDescent="0.2">
      <c r="A7" s="31"/>
      <c r="B7" s="32" t="s">
        <v>22</v>
      </c>
      <c r="C7" s="32" t="s">
        <v>21</v>
      </c>
      <c r="D7" s="27">
        <v>2023</v>
      </c>
      <c r="E7" s="28">
        <v>50488</v>
      </c>
      <c r="F7" s="27">
        <v>1785</v>
      </c>
      <c r="G7" s="29"/>
      <c r="I7" s="79"/>
      <c r="J7" s="108"/>
      <c r="K7" s="110">
        <f t="shared" si="0"/>
        <v>0</v>
      </c>
      <c r="L7" s="109"/>
      <c r="M7" s="110">
        <f t="shared" si="1"/>
        <v>0</v>
      </c>
      <c r="N7" s="75"/>
      <c r="O7" s="80">
        <f t="shared" si="2"/>
        <v>0</v>
      </c>
    </row>
    <row r="8" spans="1:15" x14ac:dyDescent="0.2">
      <c r="A8" s="25"/>
      <c r="B8" s="26" t="s">
        <v>36</v>
      </c>
      <c r="C8" s="26" t="s">
        <v>37</v>
      </c>
      <c r="D8" s="27">
        <v>2024</v>
      </c>
      <c r="E8" s="28">
        <v>41565</v>
      </c>
      <c r="F8" s="27">
        <v>1721</v>
      </c>
      <c r="G8" s="29"/>
      <c r="I8" s="79"/>
      <c r="J8" s="108"/>
      <c r="K8" s="110">
        <f t="shared" si="0"/>
        <v>0</v>
      </c>
      <c r="L8" s="109"/>
      <c r="M8" s="110">
        <f t="shared" si="1"/>
        <v>0</v>
      </c>
      <c r="N8" s="75"/>
      <c r="O8" s="80">
        <f t="shared" si="2"/>
        <v>0</v>
      </c>
    </row>
    <row r="9" spans="1:15" x14ac:dyDescent="0.2">
      <c r="A9" s="33" t="s">
        <v>75</v>
      </c>
      <c r="B9" s="34"/>
      <c r="C9" s="34"/>
      <c r="D9" s="35"/>
      <c r="E9" s="28"/>
      <c r="F9" s="29"/>
      <c r="G9" s="29"/>
      <c r="I9" s="79"/>
      <c r="J9" s="108"/>
      <c r="K9" s="110"/>
      <c r="L9" s="109"/>
      <c r="M9" s="110"/>
      <c r="N9" s="75"/>
      <c r="O9" s="80"/>
    </row>
    <row r="10" spans="1:15" x14ac:dyDescent="0.2">
      <c r="A10" s="36"/>
      <c r="B10" s="37" t="s">
        <v>63</v>
      </c>
      <c r="C10" s="38" t="s">
        <v>73</v>
      </c>
      <c r="D10" s="38">
        <v>2025</v>
      </c>
      <c r="E10" s="28">
        <v>25965</v>
      </c>
      <c r="F10" s="27">
        <v>1480</v>
      </c>
      <c r="G10" s="29"/>
      <c r="I10" s="79"/>
      <c r="J10" s="108"/>
      <c r="K10" s="110">
        <f t="shared" si="0"/>
        <v>0</v>
      </c>
      <c r="L10" s="109"/>
      <c r="M10" s="110">
        <f t="shared" si="1"/>
        <v>0</v>
      </c>
      <c r="N10" s="75"/>
      <c r="O10" s="80">
        <f t="shared" si="2"/>
        <v>0</v>
      </c>
    </row>
    <row r="11" spans="1:15" x14ac:dyDescent="0.2">
      <c r="A11" s="39"/>
      <c r="B11" s="37" t="s">
        <v>64</v>
      </c>
      <c r="C11" s="38" t="s">
        <v>73</v>
      </c>
      <c r="D11" s="38">
        <v>2025</v>
      </c>
      <c r="E11" s="28">
        <v>25965</v>
      </c>
      <c r="F11" s="27">
        <v>1480</v>
      </c>
      <c r="G11" s="29"/>
      <c r="I11" s="79"/>
      <c r="J11" s="108"/>
      <c r="K11" s="110">
        <f t="shared" si="0"/>
        <v>0</v>
      </c>
      <c r="L11" s="109"/>
      <c r="M11" s="110">
        <f t="shared" si="1"/>
        <v>0</v>
      </c>
      <c r="N11" s="75"/>
      <c r="O11" s="80">
        <f t="shared" si="2"/>
        <v>0</v>
      </c>
    </row>
    <row r="12" spans="1:15" x14ac:dyDescent="0.2">
      <c r="A12" s="39"/>
      <c r="B12" s="37" t="s">
        <v>65</v>
      </c>
      <c r="C12" s="38" t="s">
        <v>73</v>
      </c>
      <c r="D12" s="38">
        <v>2025</v>
      </c>
      <c r="E12" s="28">
        <v>25965</v>
      </c>
      <c r="F12" s="27">
        <v>1480</v>
      </c>
      <c r="G12" s="29"/>
      <c r="I12" s="79"/>
      <c r="J12" s="108"/>
      <c r="K12" s="110">
        <f t="shared" si="0"/>
        <v>0</v>
      </c>
      <c r="L12" s="109"/>
      <c r="M12" s="110">
        <f t="shared" si="1"/>
        <v>0</v>
      </c>
      <c r="N12" s="75"/>
      <c r="O12" s="80">
        <f t="shared" si="2"/>
        <v>0</v>
      </c>
    </row>
    <row r="13" spans="1:15" x14ac:dyDescent="0.2">
      <c r="A13" s="39"/>
      <c r="B13" s="40" t="s">
        <v>66</v>
      </c>
      <c r="C13" s="38" t="s">
        <v>73</v>
      </c>
      <c r="D13" s="38">
        <v>2025</v>
      </c>
      <c r="E13" s="28">
        <v>25965</v>
      </c>
      <c r="F13" s="27">
        <v>1480</v>
      </c>
      <c r="G13" s="29"/>
      <c r="I13" s="79"/>
      <c r="J13" s="108"/>
      <c r="K13" s="110">
        <f t="shared" si="0"/>
        <v>0</v>
      </c>
      <c r="L13" s="109"/>
      <c r="M13" s="110">
        <f t="shared" si="1"/>
        <v>0</v>
      </c>
      <c r="N13" s="75"/>
      <c r="O13" s="80">
        <f t="shared" si="2"/>
        <v>0</v>
      </c>
    </row>
    <row r="14" spans="1:15" x14ac:dyDescent="0.2">
      <c r="A14" s="39"/>
      <c r="B14" s="37" t="s">
        <v>67</v>
      </c>
      <c r="C14" s="38" t="s">
        <v>73</v>
      </c>
      <c r="D14" s="38">
        <v>2025</v>
      </c>
      <c r="E14" s="28">
        <v>25965</v>
      </c>
      <c r="F14" s="29">
        <v>1480</v>
      </c>
      <c r="G14" s="29"/>
      <c r="I14" s="79"/>
      <c r="J14" s="108"/>
      <c r="K14" s="110">
        <f t="shared" si="0"/>
        <v>0</v>
      </c>
      <c r="L14" s="109"/>
      <c r="M14" s="110">
        <f t="shared" si="1"/>
        <v>0</v>
      </c>
      <c r="N14" s="75"/>
      <c r="O14" s="80">
        <f t="shared" si="2"/>
        <v>0</v>
      </c>
    </row>
    <row r="15" spans="1:15" x14ac:dyDescent="0.2">
      <c r="A15" s="39"/>
      <c r="B15" s="37" t="s">
        <v>68</v>
      </c>
      <c r="C15" s="38" t="s">
        <v>74</v>
      </c>
      <c r="D15" s="38">
        <v>2025</v>
      </c>
      <c r="E15" s="28">
        <v>24620</v>
      </c>
      <c r="F15" s="29">
        <v>1480</v>
      </c>
      <c r="G15" s="29"/>
      <c r="I15" s="79"/>
      <c r="J15" s="108"/>
      <c r="K15" s="110">
        <f t="shared" si="0"/>
        <v>0</v>
      </c>
      <c r="L15" s="109"/>
      <c r="M15" s="110">
        <f t="shared" si="1"/>
        <v>0</v>
      </c>
      <c r="N15" s="75"/>
      <c r="O15" s="80">
        <f t="shared" si="2"/>
        <v>0</v>
      </c>
    </row>
    <row r="16" spans="1:15" x14ac:dyDescent="0.2">
      <c r="A16" s="39"/>
      <c r="B16" s="37" t="s">
        <v>69</v>
      </c>
      <c r="C16" s="38" t="s">
        <v>74</v>
      </c>
      <c r="D16" s="38">
        <v>2025</v>
      </c>
      <c r="E16" s="28">
        <v>24620</v>
      </c>
      <c r="F16" s="29">
        <v>1480</v>
      </c>
      <c r="G16" s="29"/>
      <c r="I16" s="79"/>
      <c r="J16" s="108"/>
      <c r="K16" s="110">
        <f t="shared" si="0"/>
        <v>0</v>
      </c>
      <c r="L16" s="109"/>
      <c r="M16" s="110">
        <f t="shared" si="1"/>
        <v>0</v>
      </c>
      <c r="N16" s="75"/>
      <c r="O16" s="80">
        <f t="shared" si="2"/>
        <v>0</v>
      </c>
    </row>
    <row r="17" spans="1:15" x14ac:dyDescent="0.2">
      <c r="A17" s="39"/>
      <c r="B17" s="37" t="s">
        <v>70</v>
      </c>
      <c r="C17" s="38" t="s">
        <v>74</v>
      </c>
      <c r="D17" s="38">
        <v>2025</v>
      </c>
      <c r="E17" s="28">
        <v>24620</v>
      </c>
      <c r="F17" s="29">
        <v>1480</v>
      </c>
      <c r="G17" s="29"/>
      <c r="I17" s="79"/>
      <c r="J17" s="108"/>
      <c r="K17" s="110">
        <f t="shared" si="0"/>
        <v>0</v>
      </c>
      <c r="L17" s="109"/>
      <c r="M17" s="110">
        <f t="shared" si="1"/>
        <v>0</v>
      </c>
      <c r="N17" s="75"/>
      <c r="O17" s="80">
        <f t="shared" si="2"/>
        <v>0</v>
      </c>
    </row>
    <row r="18" spans="1:15" x14ac:dyDescent="0.2">
      <c r="A18" s="39"/>
      <c r="B18" s="37" t="s">
        <v>71</v>
      </c>
      <c r="C18" s="38" t="s">
        <v>74</v>
      </c>
      <c r="D18" s="38">
        <v>2025</v>
      </c>
      <c r="E18" s="28">
        <v>24620</v>
      </c>
      <c r="F18" s="29">
        <v>1480</v>
      </c>
      <c r="G18" s="29"/>
      <c r="I18" s="79"/>
      <c r="J18" s="108"/>
      <c r="K18" s="110">
        <f t="shared" si="0"/>
        <v>0</v>
      </c>
      <c r="L18" s="109"/>
      <c r="M18" s="110">
        <f t="shared" si="1"/>
        <v>0</v>
      </c>
      <c r="N18" s="75"/>
      <c r="O18" s="80">
        <f t="shared" si="2"/>
        <v>0</v>
      </c>
    </row>
    <row r="19" spans="1:15" ht="13.5" thickBot="1" x14ac:dyDescent="0.25">
      <c r="A19" s="41"/>
      <c r="B19" s="42" t="s">
        <v>72</v>
      </c>
      <c r="C19" s="43" t="s">
        <v>74</v>
      </c>
      <c r="D19" s="43">
        <v>2025</v>
      </c>
      <c r="E19" s="44">
        <v>24620</v>
      </c>
      <c r="F19" s="45">
        <v>1480</v>
      </c>
      <c r="G19" s="46"/>
      <c r="I19" s="81"/>
      <c r="J19" s="114"/>
      <c r="K19" s="115">
        <f t="shared" si="0"/>
        <v>0</v>
      </c>
      <c r="L19" s="116"/>
      <c r="M19" s="115">
        <f t="shared" si="1"/>
        <v>0</v>
      </c>
      <c r="N19" s="82"/>
      <c r="O19" s="83">
        <f t="shared" si="2"/>
        <v>0</v>
      </c>
    </row>
    <row r="20" spans="1:15" ht="13.5" thickBot="1" x14ac:dyDescent="0.25">
      <c r="A20" s="8"/>
      <c r="B20" s="9"/>
      <c r="C20" s="10"/>
      <c r="D20" s="10"/>
      <c r="E20" s="11"/>
      <c r="F20" s="12"/>
      <c r="G20" s="13"/>
      <c r="I20" s="72"/>
      <c r="J20" s="92"/>
      <c r="K20" s="94"/>
      <c r="L20" s="95" t="s">
        <v>92</v>
      </c>
      <c r="M20" s="96"/>
      <c r="N20" s="71"/>
      <c r="O20" s="74">
        <f>SUM(O3:O19)</f>
        <v>0</v>
      </c>
    </row>
    <row r="21" spans="1:15" ht="51.75" thickBot="1" x14ac:dyDescent="0.3">
      <c r="A21" s="102" t="s">
        <v>60</v>
      </c>
      <c r="B21" s="103"/>
      <c r="C21" s="103"/>
      <c r="D21" s="104"/>
      <c r="E21" s="17" t="s">
        <v>79</v>
      </c>
      <c r="F21" s="18" t="s">
        <v>77</v>
      </c>
      <c r="G21" s="18" t="s">
        <v>78</v>
      </c>
      <c r="I21" s="67" t="s">
        <v>89</v>
      </c>
      <c r="J21" s="67" t="s">
        <v>87</v>
      </c>
      <c r="K21" s="67" t="s">
        <v>85</v>
      </c>
      <c r="L21" s="67" t="s">
        <v>88</v>
      </c>
      <c r="M21" s="67" t="s">
        <v>86</v>
      </c>
      <c r="N21" s="67" t="s">
        <v>98</v>
      </c>
      <c r="O21" s="68" t="s">
        <v>90</v>
      </c>
    </row>
    <row r="22" spans="1:15" x14ac:dyDescent="0.2">
      <c r="A22" s="20"/>
      <c r="B22" s="21" t="s">
        <v>0</v>
      </c>
      <c r="C22" s="21" t="s">
        <v>1</v>
      </c>
      <c r="D22" s="22">
        <v>2014</v>
      </c>
      <c r="E22" s="23">
        <v>40232</v>
      </c>
      <c r="F22" s="22">
        <v>2390</v>
      </c>
      <c r="G22" s="22">
        <v>1110</v>
      </c>
      <c r="I22" s="66"/>
      <c r="J22" s="118"/>
      <c r="K22" s="117">
        <f t="shared" ref="K22:K42" si="3">E22*J22</f>
        <v>0</v>
      </c>
      <c r="L22" s="118"/>
      <c r="M22" s="117">
        <f>E22*L22</f>
        <v>0</v>
      </c>
      <c r="N22" s="127"/>
      <c r="O22" s="124">
        <f t="shared" ref="O22:O42" si="4">SUM(I22+K22+M22+N22)</f>
        <v>0</v>
      </c>
    </row>
    <row r="23" spans="1:15" x14ac:dyDescent="0.2">
      <c r="A23" s="25"/>
      <c r="B23" s="26" t="s">
        <v>2</v>
      </c>
      <c r="C23" s="26" t="s">
        <v>1</v>
      </c>
      <c r="D23" s="27">
        <v>2018</v>
      </c>
      <c r="E23" s="28">
        <v>70949</v>
      </c>
      <c r="F23" s="29">
        <v>2950</v>
      </c>
      <c r="G23" s="29">
        <v>550</v>
      </c>
      <c r="I23" s="62"/>
      <c r="J23" s="119"/>
      <c r="K23" s="122">
        <f t="shared" si="3"/>
        <v>0</v>
      </c>
      <c r="L23" s="30"/>
      <c r="M23" s="122">
        <f t="shared" ref="M23:M42" si="5">E23*L23</f>
        <v>0</v>
      </c>
      <c r="N23" s="119"/>
      <c r="O23" s="64">
        <f t="shared" si="4"/>
        <v>0</v>
      </c>
    </row>
    <row r="24" spans="1:15" x14ac:dyDescent="0.2">
      <c r="A24" s="25"/>
      <c r="B24" s="26" t="s">
        <v>3</v>
      </c>
      <c r="C24" s="26" t="s">
        <v>4</v>
      </c>
      <c r="D24" s="27">
        <v>2018</v>
      </c>
      <c r="E24" s="28">
        <v>35097</v>
      </c>
      <c r="F24" s="27">
        <v>1723</v>
      </c>
      <c r="G24" s="27">
        <v>517</v>
      </c>
      <c r="I24" s="62"/>
      <c r="J24" s="119"/>
      <c r="K24" s="122">
        <f t="shared" si="3"/>
        <v>0</v>
      </c>
      <c r="L24" s="30"/>
      <c r="M24" s="122">
        <f t="shared" si="5"/>
        <v>0</v>
      </c>
      <c r="N24" s="126"/>
      <c r="O24" s="64">
        <f t="shared" si="4"/>
        <v>0</v>
      </c>
    </row>
    <row r="25" spans="1:15" x14ac:dyDescent="0.2">
      <c r="A25" s="25"/>
      <c r="B25" s="26" t="s">
        <v>5</v>
      </c>
      <c r="C25" s="26" t="s">
        <v>6</v>
      </c>
      <c r="D25" s="27">
        <v>2020</v>
      </c>
      <c r="E25" s="28">
        <v>42193</v>
      </c>
      <c r="F25" s="27">
        <v>1623</v>
      </c>
      <c r="G25" s="27">
        <v>617</v>
      </c>
      <c r="I25" s="62"/>
      <c r="J25" s="119"/>
      <c r="K25" s="122">
        <f t="shared" si="3"/>
        <v>0</v>
      </c>
      <c r="L25" s="30"/>
      <c r="M25" s="122">
        <f t="shared" si="5"/>
        <v>0</v>
      </c>
      <c r="N25" s="126"/>
      <c r="O25" s="64">
        <f t="shared" si="4"/>
        <v>0</v>
      </c>
    </row>
    <row r="26" spans="1:15" x14ac:dyDescent="0.2">
      <c r="A26" s="25"/>
      <c r="B26" s="26" t="s">
        <v>7</v>
      </c>
      <c r="C26" s="26" t="s">
        <v>6</v>
      </c>
      <c r="D26" s="27">
        <v>2020</v>
      </c>
      <c r="E26" s="28">
        <v>40075</v>
      </c>
      <c r="F26" s="27">
        <v>1473</v>
      </c>
      <c r="G26" s="27">
        <v>767</v>
      </c>
      <c r="I26" s="62"/>
      <c r="J26" s="119"/>
      <c r="K26" s="122">
        <f t="shared" si="3"/>
        <v>0</v>
      </c>
      <c r="L26" s="30"/>
      <c r="M26" s="122">
        <f t="shared" si="5"/>
        <v>0</v>
      </c>
      <c r="N26" s="126"/>
      <c r="O26" s="64">
        <f t="shared" si="4"/>
        <v>0</v>
      </c>
    </row>
    <row r="27" spans="1:15" x14ac:dyDescent="0.2">
      <c r="A27" s="25"/>
      <c r="B27" s="26" t="s">
        <v>8</v>
      </c>
      <c r="C27" s="26" t="s">
        <v>9</v>
      </c>
      <c r="D27" s="27">
        <v>2023</v>
      </c>
      <c r="E27" s="28">
        <v>90640</v>
      </c>
      <c r="F27" s="27">
        <v>3105</v>
      </c>
      <c r="G27" s="27">
        <v>395</v>
      </c>
      <c r="I27" s="62"/>
      <c r="J27" s="119"/>
      <c r="K27" s="122">
        <f t="shared" si="3"/>
        <v>0</v>
      </c>
      <c r="L27" s="30"/>
      <c r="M27" s="122">
        <f t="shared" si="5"/>
        <v>0</v>
      </c>
      <c r="N27" s="126"/>
      <c r="O27" s="64">
        <f t="shared" si="4"/>
        <v>0</v>
      </c>
    </row>
    <row r="28" spans="1:15" x14ac:dyDescent="0.2">
      <c r="A28" s="25"/>
      <c r="B28" s="26" t="s">
        <v>10</v>
      </c>
      <c r="C28" s="26" t="s">
        <v>11</v>
      </c>
      <c r="D28" s="27">
        <v>2016</v>
      </c>
      <c r="E28" s="28">
        <v>34464</v>
      </c>
      <c r="F28" s="27">
        <v>1598</v>
      </c>
      <c r="G28" s="27">
        <v>747</v>
      </c>
      <c r="I28" s="62"/>
      <c r="J28" s="119"/>
      <c r="K28" s="122">
        <f t="shared" si="3"/>
        <v>0</v>
      </c>
      <c r="L28" s="30"/>
      <c r="M28" s="122">
        <f t="shared" si="5"/>
        <v>0</v>
      </c>
      <c r="N28" s="126"/>
      <c r="O28" s="64">
        <f t="shared" si="4"/>
        <v>0</v>
      </c>
    </row>
    <row r="29" spans="1:15" x14ac:dyDescent="0.2">
      <c r="A29" s="25"/>
      <c r="B29" s="26" t="s">
        <v>12</v>
      </c>
      <c r="C29" s="26" t="s">
        <v>11</v>
      </c>
      <c r="D29" s="27">
        <v>2016</v>
      </c>
      <c r="E29" s="28">
        <v>34464</v>
      </c>
      <c r="F29" s="27">
        <v>1598</v>
      </c>
      <c r="G29" s="27">
        <v>747</v>
      </c>
      <c r="I29" s="62"/>
      <c r="J29" s="119"/>
      <c r="K29" s="122">
        <f t="shared" si="3"/>
        <v>0</v>
      </c>
      <c r="L29" s="30"/>
      <c r="M29" s="122">
        <f t="shared" si="5"/>
        <v>0</v>
      </c>
      <c r="N29" s="126"/>
      <c r="O29" s="64">
        <f t="shared" si="4"/>
        <v>0</v>
      </c>
    </row>
    <row r="30" spans="1:15" x14ac:dyDescent="0.2">
      <c r="A30" s="25"/>
      <c r="B30" s="26" t="s">
        <v>18</v>
      </c>
      <c r="C30" s="26" t="s">
        <v>19</v>
      </c>
      <c r="D30" s="27">
        <v>2021</v>
      </c>
      <c r="E30" s="28">
        <v>40075</v>
      </c>
      <c r="F30" s="27">
        <v>1490</v>
      </c>
      <c r="G30" s="27">
        <v>730</v>
      </c>
      <c r="I30" s="62"/>
      <c r="J30" s="119"/>
      <c r="K30" s="122">
        <f t="shared" si="3"/>
        <v>0</v>
      </c>
      <c r="L30" s="30"/>
      <c r="M30" s="122">
        <f t="shared" si="5"/>
        <v>0</v>
      </c>
      <c r="N30" s="126"/>
      <c r="O30" s="64">
        <f t="shared" si="4"/>
        <v>0</v>
      </c>
    </row>
    <row r="31" spans="1:15" x14ac:dyDescent="0.2">
      <c r="A31" s="25"/>
      <c r="B31" s="26" t="s">
        <v>27</v>
      </c>
      <c r="C31" s="26" t="s">
        <v>28</v>
      </c>
      <c r="D31" s="27">
        <v>2024</v>
      </c>
      <c r="E31" s="28">
        <v>84506</v>
      </c>
      <c r="F31" s="27">
        <v>2154</v>
      </c>
      <c r="G31" s="27">
        <v>946</v>
      </c>
      <c r="I31" s="62"/>
      <c r="J31" s="119"/>
      <c r="K31" s="122">
        <f t="shared" si="3"/>
        <v>0</v>
      </c>
      <c r="L31" s="30"/>
      <c r="M31" s="122">
        <f t="shared" si="5"/>
        <v>0</v>
      </c>
      <c r="N31" s="126"/>
      <c r="O31" s="64">
        <f t="shared" si="4"/>
        <v>0</v>
      </c>
    </row>
    <row r="32" spans="1:15" x14ac:dyDescent="0.2">
      <c r="A32" s="31"/>
      <c r="B32" s="26" t="s">
        <v>29</v>
      </c>
      <c r="C32" s="27" t="s">
        <v>30</v>
      </c>
      <c r="D32" s="27">
        <v>2024</v>
      </c>
      <c r="E32" s="28">
        <v>48020</v>
      </c>
      <c r="F32" s="27">
        <v>1688</v>
      </c>
      <c r="G32" s="27">
        <v>802</v>
      </c>
      <c r="I32" s="62"/>
      <c r="J32" s="119"/>
      <c r="K32" s="122">
        <f t="shared" si="3"/>
        <v>0</v>
      </c>
      <c r="L32" s="30"/>
      <c r="M32" s="122">
        <f t="shared" si="5"/>
        <v>0</v>
      </c>
      <c r="N32" s="126"/>
      <c r="O32" s="64">
        <f t="shared" si="4"/>
        <v>0</v>
      </c>
    </row>
    <row r="33" spans="1:15" x14ac:dyDescent="0.2">
      <c r="A33" s="31"/>
      <c r="B33" s="26" t="s">
        <v>31</v>
      </c>
      <c r="C33" s="27" t="s">
        <v>32</v>
      </c>
      <c r="D33" s="27">
        <v>2024</v>
      </c>
      <c r="E33" s="28">
        <v>48020</v>
      </c>
      <c r="F33" s="27">
        <v>1688</v>
      </c>
      <c r="G33" s="27">
        <v>802</v>
      </c>
      <c r="I33" s="62"/>
      <c r="J33" s="119"/>
      <c r="K33" s="122">
        <f t="shared" si="3"/>
        <v>0</v>
      </c>
      <c r="L33" s="30"/>
      <c r="M33" s="122">
        <f t="shared" si="5"/>
        <v>0</v>
      </c>
      <c r="N33" s="126"/>
      <c r="O33" s="64">
        <f t="shared" si="4"/>
        <v>0</v>
      </c>
    </row>
    <row r="34" spans="1:15" x14ac:dyDescent="0.2">
      <c r="A34" s="31"/>
      <c r="B34" s="26" t="s">
        <v>33</v>
      </c>
      <c r="C34" s="27" t="s">
        <v>32</v>
      </c>
      <c r="D34" s="27">
        <v>2024</v>
      </c>
      <c r="E34" s="28">
        <v>48020</v>
      </c>
      <c r="F34" s="27">
        <v>1688</v>
      </c>
      <c r="G34" s="27">
        <v>802</v>
      </c>
      <c r="I34" s="62"/>
      <c r="J34" s="119"/>
      <c r="K34" s="122">
        <f t="shared" si="3"/>
        <v>0</v>
      </c>
      <c r="L34" s="30"/>
      <c r="M34" s="122">
        <f t="shared" si="5"/>
        <v>0</v>
      </c>
      <c r="N34" s="126"/>
      <c r="O34" s="64">
        <f t="shared" si="4"/>
        <v>0</v>
      </c>
    </row>
    <row r="35" spans="1:15" x14ac:dyDescent="0.2">
      <c r="A35" s="31"/>
      <c r="B35" s="26" t="s">
        <v>34</v>
      </c>
      <c r="C35" s="27" t="s">
        <v>30</v>
      </c>
      <c r="D35" s="27">
        <v>2024</v>
      </c>
      <c r="E35" s="28">
        <v>48020</v>
      </c>
      <c r="F35" s="27">
        <v>1688</v>
      </c>
      <c r="G35" s="27">
        <v>802</v>
      </c>
      <c r="I35" s="62"/>
      <c r="J35" s="119"/>
      <c r="K35" s="122">
        <f t="shared" si="3"/>
        <v>0</v>
      </c>
      <c r="L35" s="30"/>
      <c r="M35" s="122">
        <f t="shared" si="5"/>
        <v>0</v>
      </c>
      <c r="N35" s="126"/>
      <c r="O35" s="64">
        <f t="shared" si="4"/>
        <v>0</v>
      </c>
    </row>
    <row r="36" spans="1:15" x14ac:dyDescent="0.2">
      <c r="A36" s="31"/>
      <c r="B36" s="26" t="s">
        <v>35</v>
      </c>
      <c r="C36" s="27" t="s">
        <v>30</v>
      </c>
      <c r="D36" s="27">
        <v>2024</v>
      </c>
      <c r="E36" s="28">
        <v>48020</v>
      </c>
      <c r="F36" s="27">
        <v>1688</v>
      </c>
      <c r="G36" s="27">
        <v>802</v>
      </c>
      <c r="I36" s="62"/>
      <c r="J36" s="119"/>
      <c r="K36" s="122">
        <f t="shared" si="3"/>
        <v>0</v>
      </c>
      <c r="L36" s="30"/>
      <c r="M36" s="122">
        <f t="shared" si="5"/>
        <v>0</v>
      </c>
      <c r="N36" s="126"/>
      <c r="O36" s="64">
        <f t="shared" si="4"/>
        <v>0</v>
      </c>
    </row>
    <row r="37" spans="1:15" x14ac:dyDescent="0.2">
      <c r="A37" s="25"/>
      <c r="B37" s="26" t="s">
        <v>38</v>
      </c>
      <c r="C37" s="26" t="s">
        <v>39</v>
      </c>
      <c r="D37" s="27">
        <v>2016</v>
      </c>
      <c r="E37" s="28">
        <v>46623</v>
      </c>
      <c r="F37" s="27">
        <v>1705</v>
      </c>
      <c r="G37" s="27">
        <v>545</v>
      </c>
      <c r="I37" s="62"/>
      <c r="J37" s="119"/>
      <c r="K37" s="122">
        <f t="shared" si="3"/>
        <v>0</v>
      </c>
      <c r="L37" s="30"/>
      <c r="M37" s="122">
        <f t="shared" si="5"/>
        <v>0</v>
      </c>
      <c r="N37" s="126"/>
      <c r="O37" s="64">
        <f t="shared" si="4"/>
        <v>0</v>
      </c>
    </row>
    <row r="38" spans="1:15" x14ac:dyDescent="0.2">
      <c r="A38" s="25"/>
      <c r="B38" s="26" t="s">
        <v>40</v>
      </c>
      <c r="C38" s="26" t="s">
        <v>39</v>
      </c>
      <c r="D38" s="27">
        <v>2016</v>
      </c>
      <c r="E38" s="28">
        <v>46623</v>
      </c>
      <c r="F38" s="27">
        <v>1705</v>
      </c>
      <c r="G38" s="27">
        <v>545</v>
      </c>
      <c r="I38" s="62"/>
      <c r="J38" s="119"/>
      <c r="K38" s="122">
        <f t="shared" si="3"/>
        <v>0</v>
      </c>
      <c r="L38" s="30"/>
      <c r="M38" s="122">
        <f t="shared" si="5"/>
        <v>0</v>
      </c>
      <c r="N38" s="126"/>
      <c r="O38" s="64">
        <f t="shared" si="4"/>
        <v>0</v>
      </c>
    </row>
    <row r="39" spans="1:15" x14ac:dyDescent="0.2">
      <c r="A39" s="25"/>
      <c r="B39" s="26" t="s">
        <v>41</v>
      </c>
      <c r="C39" s="26" t="s">
        <v>42</v>
      </c>
      <c r="D39" s="27">
        <v>2018</v>
      </c>
      <c r="E39" s="28">
        <v>85000</v>
      </c>
      <c r="F39" s="27">
        <v>3055</v>
      </c>
      <c r="G39" s="27">
        <v>445</v>
      </c>
      <c r="I39" s="62"/>
      <c r="J39" s="119"/>
      <c r="K39" s="122">
        <f t="shared" si="3"/>
        <v>0</v>
      </c>
      <c r="L39" s="30"/>
      <c r="M39" s="122">
        <f t="shared" si="5"/>
        <v>0</v>
      </c>
      <c r="N39" s="126"/>
      <c r="O39" s="64">
        <f t="shared" si="4"/>
        <v>0</v>
      </c>
    </row>
    <row r="40" spans="1:15" x14ac:dyDescent="0.2">
      <c r="A40" s="25"/>
      <c r="B40" s="26" t="s">
        <v>43</v>
      </c>
      <c r="C40" s="26" t="s">
        <v>44</v>
      </c>
      <c r="D40" s="27">
        <v>2016</v>
      </c>
      <c r="E40" s="28">
        <v>23783</v>
      </c>
      <c r="F40" s="27">
        <v>1465</v>
      </c>
      <c r="G40" s="27">
        <v>1035</v>
      </c>
      <c r="I40" s="62"/>
      <c r="J40" s="119"/>
      <c r="K40" s="122">
        <f t="shared" si="3"/>
        <v>0</v>
      </c>
      <c r="L40" s="30"/>
      <c r="M40" s="122">
        <f t="shared" si="5"/>
        <v>0</v>
      </c>
      <c r="N40" s="126"/>
      <c r="O40" s="64">
        <f t="shared" si="4"/>
        <v>0</v>
      </c>
    </row>
    <row r="41" spans="1:15" x14ac:dyDescent="0.2">
      <c r="A41" s="31"/>
      <c r="B41" s="48" t="s">
        <v>45</v>
      </c>
      <c r="C41" s="32" t="s">
        <v>46</v>
      </c>
      <c r="D41" s="27">
        <v>2015</v>
      </c>
      <c r="E41" s="28">
        <v>22107</v>
      </c>
      <c r="F41" s="29">
        <v>1408</v>
      </c>
      <c r="G41" s="29">
        <v>1035</v>
      </c>
      <c r="I41" s="62"/>
      <c r="J41" s="119"/>
      <c r="K41" s="122">
        <f t="shared" si="3"/>
        <v>0</v>
      </c>
      <c r="L41" s="30"/>
      <c r="M41" s="122">
        <f t="shared" si="5"/>
        <v>0</v>
      </c>
      <c r="N41" s="119"/>
      <c r="O41" s="64">
        <f t="shared" si="4"/>
        <v>0</v>
      </c>
    </row>
    <row r="42" spans="1:15" ht="13.5" thickBot="1" x14ac:dyDescent="0.25">
      <c r="A42" s="49"/>
      <c r="B42" s="50" t="s">
        <v>76</v>
      </c>
      <c r="C42" s="51" t="s">
        <v>47</v>
      </c>
      <c r="D42" s="45">
        <v>2015</v>
      </c>
      <c r="E42" s="44">
        <v>52342</v>
      </c>
      <c r="F42" s="46">
        <v>2260</v>
      </c>
      <c r="G42" s="46">
        <v>1240</v>
      </c>
      <c r="I42" s="63"/>
      <c r="J42" s="120"/>
      <c r="K42" s="123">
        <f t="shared" si="3"/>
        <v>0</v>
      </c>
      <c r="L42" s="47"/>
      <c r="M42" s="123">
        <f t="shared" si="5"/>
        <v>0</v>
      </c>
      <c r="N42" s="120"/>
      <c r="O42" s="125">
        <f t="shared" si="4"/>
        <v>0</v>
      </c>
    </row>
    <row r="43" spans="1:15" ht="13.5" thickBot="1" x14ac:dyDescent="0.25">
      <c r="A43" s="14"/>
      <c r="B43" s="15"/>
      <c r="C43" s="16"/>
      <c r="D43" s="12"/>
      <c r="E43" s="11"/>
      <c r="F43" s="13"/>
      <c r="G43" s="13"/>
      <c r="I43" s="72"/>
      <c r="J43" s="71"/>
      <c r="K43" s="73"/>
      <c r="L43" s="69" t="s">
        <v>93</v>
      </c>
      <c r="M43" s="70"/>
      <c r="N43" s="71"/>
      <c r="O43" s="74">
        <f>SUM(O22:O42)</f>
        <v>0</v>
      </c>
    </row>
    <row r="44" spans="1:15" ht="51.75" thickBot="1" x14ac:dyDescent="0.3">
      <c r="A44" s="102" t="s">
        <v>59</v>
      </c>
      <c r="B44" s="103"/>
      <c r="C44" s="103"/>
      <c r="D44" s="104"/>
      <c r="E44" s="17" t="s">
        <v>79</v>
      </c>
      <c r="F44" s="18" t="s">
        <v>77</v>
      </c>
      <c r="G44" s="18" t="s">
        <v>78</v>
      </c>
      <c r="I44" s="19" t="s">
        <v>89</v>
      </c>
      <c r="J44" s="19" t="s">
        <v>87</v>
      </c>
      <c r="K44" s="19" t="s">
        <v>85</v>
      </c>
      <c r="L44" s="19" t="s">
        <v>88</v>
      </c>
      <c r="M44" s="19" t="s">
        <v>86</v>
      </c>
      <c r="N44" s="19" t="s">
        <v>97</v>
      </c>
      <c r="O44" s="56" t="s">
        <v>90</v>
      </c>
    </row>
    <row r="45" spans="1:15" x14ac:dyDescent="0.2">
      <c r="A45" s="20"/>
      <c r="B45" s="21" t="s">
        <v>23</v>
      </c>
      <c r="C45" s="21" t="s">
        <v>1</v>
      </c>
      <c r="D45" s="22">
        <v>2024</v>
      </c>
      <c r="E45" s="23">
        <v>107892</v>
      </c>
      <c r="F45" s="22">
        <v>3456</v>
      </c>
      <c r="G45" s="24" t="s">
        <v>80</v>
      </c>
      <c r="I45" s="84"/>
      <c r="J45" s="118"/>
      <c r="K45" s="128">
        <f t="shared" ref="K45:K48" si="6">E45*J45</f>
        <v>0</v>
      </c>
      <c r="L45" s="118"/>
      <c r="M45" s="128">
        <f t="shared" ref="M45:M48" si="7">E45*L45</f>
        <v>0</v>
      </c>
      <c r="N45" s="85"/>
      <c r="O45" s="64">
        <f t="shared" ref="O45:O48" si="8">SUM(I45+K45+M45+N45)</f>
        <v>0</v>
      </c>
    </row>
    <row r="46" spans="1:15" x14ac:dyDescent="0.2">
      <c r="A46" s="25"/>
      <c r="B46" s="26" t="s">
        <v>24</v>
      </c>
      <c r="C46" s="26" t="s">
        <v>1</v>
      </c>
      <c r="D46" s="27">
        <v>2024</v>
      </c>
      <c r="E46" s="28">
        <v>107892</v>
      </c>
      <c r="F46" s="27">
        <v>3411</v>
      </c>
      <c r="G46" s="29" t="s">
        <v>80</v>
      </c>
      <c r="I46" s="86"/>
      <c r="J46" s="121"/>
      <c r="K46" s="129">
        <f t="shared" si="6"/>
        <v>0</v>
      </c>
      <c r="L46" s="121"/>
      <c r="M46" s="129">
        <f t="shared" si="7"/>
        <v>0</v>
      </c>
      <c r="N46" s="87"/>
      <c r="O46" s="64">
        <f t="shared" si="8"/>
        <v>0</v>
      </c>
    </row>
    <row r="47" spans="1:15" x14ac:dyDescent="0.2">
      <c r="A47" s="25"/>
      <c r="B47" s="26" t="s">
        <v>25</v>
      </c>
      <c r="C47" s="26" t="s">
        <v>1</v>
      </c>
      <c r="D47" s="27">
        <v>2024</v>
      </c>
      <c r="E47" s="28">
        <v>107892</v>
      </c>
      <c r="F47" s="27">
        <v>3403</v>
      </c>
      <c r="G47" s="29" t="s">
        <v>80</v>
      </c>
      <c r="I47" s="86"/>
      <c r="J47" s="121"/>
      <c r="K47" s="129">
        <f t="shared" si="6"/>
        <v>0</v>
      </c>
      <c r="L47" s="121"/>
      <c r="M47" s="129">
        <f t="shared" si="7"/>
        <v>0</v>
      </c>
      <c r="N47" s="87"/>
      <c r="O47" s="64">
        <f t="shared" si="8"/>
        <v>0</v>
      </c>
    </row>
    <row r="48" spans="1:15" ht="13.5" thickBot="1" x14ac:dyDescent="0.25">
      <c r="A48" s="52"/>
      <c r="B48" s="53" t="s">
        <v>26</v>
      </c>
      <c r="C48" s="53" t="s">
        <v>1</v>
      </c>
      <c r="D48" s="45">
        <v>2024</v>
      </c>
      <c r="E48" s="44">
        <v>107892</v>
      </c>
      <c r="F48" s="45">
        <v>3460</v>
      </c>
      <c r="G48" s="46" t="s">
        <v>80</v>
      </c>
      <c r="I48" s="88"/>
      <c r="J48" s="131"/>
      <c r="K48" s="130">
        <f t="shared" si="6"/>
        <v>0</v>
      </c>
      <c r="L48" s="131"/>
      <c r="M48" s="130">
        <f t="shared" si="7"/>
        <v>0</v>
      </c>
      <c r="N48" s="89"/>
      <c r="O48" s="64">
        <f t="shared" si="8"/>
        <v>0</v>
      </c>
    </row>
    <row r="49" spans="1:16" ht="13.5" thickBot="1" x14ac:dyDescent="0.25">
      <c r="A49" s="57"/>
      <c r="B49" s="58"/>
      <c r="C49" s="58"/>
      <c r="D49" s="12"/>
      <c r="E49" s="11"/>
      <c r="F49" s="12"/>
      <c r="G49" s="13"/>
      <c r="I49" s="72"/>
      <c r="J49" s="71"/>
      <c r="K49" s="71"/>
      <c r="L49" s="69" t="s">
        <v>94</v>
      </c>
      <c r="M49" s="70"/>
      <c r="N49" s="71"/>
      <c r="O49" s="65">
        <f>SUM(O45:O48)</f>
        <v>0</v>
      </c>
    </row>
    <row r="50" spans="1:16" ht="51.75" thickBot="1" x14ac:dyDescent="0.3">
      <c r="A50" s="102" t="s">
        <v>61</v>
      </c>
      <c r="B50" s="103"/>
      <c r="C50" s="103"/>
      <c r="D50" s="104"/>
      <c r="E50" s="17" t="s">
        <v>79</v>
      </c>
      <c r="F50" s="18" t="s">
        <v>77</v>
      </c>
      <c r="G50" s="18" t="s">
        <v>78</v>
      </c>
      <c r="I50" s="19" t="s">
        <v>89</v>
      </c>
      <c r="J50" s="19" t="s">
        <v>87</v>
      </c>
      <c r="K50" s="19" t="s">
        <v>85</v>
      </c>
      <c r="L50" s="19" t="s">
        <v>88</v>
      </c>
      <c r="M50" s="19" t="s">
        <v>86</v>
      </c>
      <c r="N50" s="19" t="s">
        <v>97</v>
      </c>
      <c r="O50" s="56" t="s">
        <v>90</v>
      </c>
    </row>
    <row r="51" spans="1:16" x14ac:dyDescent="0.2">
      <c r="A51" s="54"/>
      <c r="B51" s="55" t="s">
        <v>48</v>
      </c>
      <c r="C51" s="55" t="s">
        <v>62</v>
      </c>
      <c r="D51" s="22">
        <v>2022</v>
      </c>
      <c r="E51" s="23">
        <v>7132</v>
      </c>
      <c r="F51" s="24">
        <v>26</v>
      </c>
      <c r="G51" s="24"/>
      <c r="I51" s="84"/>
      <c r="J51" s="118"/>
      <c r="K51" s="128">
        <f t="shared" ref="K51:K56" si="9">E51*J51</f>
        <v>0</v>
      </c>
      <c r="L51" s="118"/>
      <c r="M51" s="128">
        <f t="shared" ref="M51:M56" si="10">E51*L51</f>
        <v>0</v>
      </c>
      <c r="N51" s="85"/>
      <c r="O51" s="98">
        <f>SUM(I51+K51+M51+N51)</f>
        <v>0</v>
      </c>
    </row>
    <row r="52" spans="1:16" x14ac:dyDescent="0.2">
      <c r="A52" s="31"/>
      <c r="B52" s="32" t="s">
        <v>49</v>
      </c>
      <c r="C52" s="32" t="s">
        <v>62</v>
      </c>
      <c r="D52" s="27">
        <v>2022</v>
      </c>
      <c r="E52" s="28">
        <v>7132</v>
      </c>
      <c r="F52" s="29">
        <v>26</v>
      </c>
      <c r="G52" s="29"/>
      <c r="I52" s="86"/>
      <c r="J52" s="121"/>
      <c r="K52" s="129">
        <f t="shared" si="9"/>
        <v>0</v>
      </c>
      <c r="L52" s="121"/>
      <c r="M52" s="129">
        <f t="shared" si="10"/>
        <v>0</v>
      </c>
      <c r="N52" s="87"/>
      <c r="O52" s="98">
        <f t="shared" ref="O52:O56" si="11">SUM(I52+K52+M52+N52)</f>
        <v>0</v>
      </c>
    </row>
    <row r="53" spans="1:16" x14ac:dyDescent="0.2">
      <c r="A53" s="31"/>
      <c r="B53" s="32" t="s">
        <v>50</v>
      </c>
      <c r="C53" s="32" t="s">
        <v>51</v>
      </c>
      <c r="D53" s="27">
        <v>2023</v>
      </c>
      <c r="E53" s="28">
        <v>4394</v>
      </c>
      <c r="F53" s="29">
        <v>100</v>
      </c>
      <c r="G53" s="29"/>
      <c r="I53" s="86"/>
      <c r="J53" s="121"/>
      <c r="K53" s="129">
        <f t="shared" si="9"/>
        <v>0</v>
      </c>
      <c r="L53" s="121"/>
      <c r="M53" s="129">
        <f t="shared" si="10"/>
        <v>0</v>
      </c>
      <c r="N53" s="87"/>
      <c r="O53" s="98">
        <f t="shared" si="11"/>
        <v>0</v>
      </c>
    </row>
    <row r="54" spans="1:16" x14ac:dyDescent="0.2">
      <c r="A54" s="31"/>
      <c r="B54" s="32" t="s">
        <v>52</v>
      </c>
      <c r="C54" s="32" t="s">
        <v>53</v>
      </c>
      <c r="D54" s="27">
        <v>2023</v>
      </c>
      <c r="E54" s="28">
        <v>4394</v>
      </c>
      <c r="F54" s="29">
        <v>100</v>
      </c>
      <c r="G54" s="29"/>
      <c r="I54" s="86"/>
      <c r="J54" s="121"/>
      <c r="K54" s="129">
        <f t="shared" si="9"/>
        <v>0</v>
      </c>
      <c r="L54" s="121"/>
      <c r="M54" s="129">
        <f t="shared" si="10"/>
        <v>0</v>
      </c>
      <c r="N54" s="87"/>
      <c r="O54" s="98">
        <f t="shared" si="11"/>
        <v>0</v>
      </c>
    </row>
    <row r="55" spans="1:16" x14ac:dyDescent="0.2">
      <c r="A55" s="31"/>
      <c r="B55" s="32" t="s">
        <v>54</v>
      </c>
      <c r="C55" s="32" t="s">
        <v>55</v>
      </c>
      <c r="D55" s="27">
        <v>2019</v>
      </c>
      <c r="E55" s="28">
        <v>7259</v>
      </c>
      <c r="F55" s="29">
        <v>120</v>
      </c>
      <c r="G55" s="29"/>
      <c r="I55" s="86"/>
      <c r="J55" s="121"/>
      <c r="K55" s="129">
        <f t="shared" si="9"/>
        <v>0</v>
      </c>
      <c r="L55" s="121"/>
      <c r="M55" s="129">
        <f t="shared" si="10"/>
        <v>0</v>
      </c>
      <c r="N55" s="87"/>
      <c r="O55" s="98">
        <f t="shared" si="11"/>
        <v>0</v>
      </c>
      <c r="P55" s="61"/>
    </row>
    <row r="56" spans="1:16" ht="13.5" thickBot="1" x14ac:dyDescent="0.25">
      <c r="A56" s="49"/>
      <c r="B56" s="51" t="s">
        <v>56</v>
      </c>
      <c r="C56" s="51" t="s">
        <v>57</v>
      </c>
      <c r="D56" s="45">
        <v>2019</v>
      </c>
      <c r="E56" s="44">
        <v>7259</v>
      </c>
      <c r="F56" s="46">
        <v>120</v>
      </c>
      <c r="G56" s="46"/>
      <c r="I56" s="90"/>
      <c r="J56" s="132"/>
      <c r="K56" s="133">
        <f t="shared" si="9"/>
        <v>0</v>
      </c>
      <c r="L56" s="132"/>
      <c r="M56" s="133">
        <f t="shared" si="10"/>
        <v>0</v>
      </c>
      <c r="N56" s="91"/>
      <c r="O56" s="98">
        <f t="shared" si="11"/>
        <v>0</v>
      </c>
    </row>
    <row r="57" spans="1:16" ht="13.5" thickBot="1" x14ac:dyDescent="0.25">
      <c r="I57" s="92"/>
      <c r="J57" s="93"/>
      <c r="K57" s="94"/>
      <c r="L57" s="95" t="s">
        <v>95</v>
      </c>
      <c r="M57" s="96"/>
      <c r="N57" s="97"/>
      <c r="O57" s="65">
        <f>SUM(O51:O56)</f>
        <v>0</v>
      </c>
    </row>
    <row r="58" spans="1:16" ht="30" customHeight="1" thickBot="1" x14ac:dyDescent="0.3">
      <c r="A58" s="4"/>
      <c r="L58" s="105" t="s">
        <v>91</v>
      </c>
      <c r="M58" s="106"/>
      <c r="N58" s="59"/>
      <c r="O58" s="60">
        <f>SUM(O20+O43+O49+O57)</f>
        <v>0</v>
      </c>
    </row>
    <row r="59" spans="1:16" x14ac:dyDescent="0.2">
      <c r="A59" s="1"/>
    </row>
    <row r="60" spans="1:16" x14ac:dyDescent="0.2">
      <c r="A60" t="s">
        <v>102</v>
      </c>
    </row>
    <row r="61" spans="1:16" x14ac:dyDescent="0.2">
      <c r="A61" t="s">
        <v>99</v>
      </c>
    </row>
    <row r="62" spans="1:16" x14ac:dyDescent="0.2">
      <c r="A62" t="s">
        <v>100</v>
      </c>
    </row>
    <row r="63" spans="1:16" x14ac:dyDescent="0.2">
      <c r="A63" t="s">
        <v>101</v>
      </c>
    </row>
    <row r="65" spans="1:1" x14ac:dyDescent="0.2">
      <c r="A65" t="s">
        <v>103</v>
      </c>
    </row>
    <row r="67" spans="1:1" x14ac:dyDescent="0.2">
      <c r="A67" t="s">
        <v>104</v>
      </c>
    </row>
  </sheetData>
  <mergeCells count="5">
    <mergeCell ref="A2:D2"/>
    <mergeCell ref="A21:D21"/>
    <mergeCell ref="A44:D44"/>
    <mergeCell ref="A50:D50"/>
    <mergeCell ref="L58:M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d3298f-eea3-4a59-a087-c68b8a805914" xsi:nil="true"/>
    <lcf76f155ced4ddcb4097134ff3c332f xmlns="575edc27-6784-43e0-b4ea-e0f131ccaa4c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B223231F7445BC7B7508522F4EA3" ma:contentTypeVersion="11" ma:contentTypeDescription="Een nieuw document maken." ma:contentTypeScope="" ma:versionID="40377796138491232c28c414b4801f84">
  <xsd:schema xmlns:xsd="http://www.w3.org/2001/XMLSchema" xmlns:xs="http://www.w3.org/2001/XMLSchema" xmlns:p="http://schemas.microsoft.com/office/2006/metadata/properties" xmlns:ns2="575edc27-6784-43e0-b4ea-e0f131ccaa4c" xmlns:ns3="bbd3298f-eea3-4a59-a087-c68b8a805914" targetNamespace="http://schemas.microsoft.com/office/2006/metadata/properties" ma:root="true" ma:fieldsID="75b95cb06a3a707fbf644ed8f3a83ad7" ns2:_="" ns3:_="">
    <xsd:import namespace="575edc27-6784-43e0-b4ea-e0f131ccaa4c"/>
    <xsd:import namespace="bbd3298f-eea3-4a59-a087-c68b8a805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edc27-6784-43e0-b4ea-e0f131cca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8c2b2ee-9c23-43cd-8fc9-fa5964157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3298f-eea3-4a59-a087-c68b8a8059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86c87d-6a59-41f7-9daa-78e89bb9cf50}" ma:internalName="TaxCatchAll" ma:showField="CatchAllData" ma:web="bbd3298f-eea3-4a59-a087-c68b8a805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E61FD2-BFDB-4B5A-A203-D493319E48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C5240B-156B-4CC0-BF1E-9B17B7358510}">
  <ds:schemaRefs>
    <ds:schemaRef ds:uri="http://schemas.microsoft.com/office/2006/documentManagement/types"/>
    <ds:schemaRef ds:uri="0adf58a5-3bd8-4c19-8c4e-bdde56c3915a"/>
    <ds:schemaRef ds:uri="http://schemas.openxmlformats.org/package/2006/metadata/core-properties"/>
    <ds:schemaRef ds:uri="http://purl.org/dc/elements/1.1/"/>
    <ds:schemaRef ds:uri="3eacc8b1-e81f-4246-b2de-c46cc46a2206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bbd3298f-eea3-4a59-a087-c68b8a805914"/>
    <ds:schemaRef ds:uri="575edc27-6784-43e0-b4ea-e0f131ccaa4c"/>
  </ds:schemaRefs>
</ds:datastoreItem>
</file>

<file path=customXml/itemProps3.xml><?xml version="1.0" encoding="utf-8"?>
<ds:datastoreItem xmlns:ds="http://schemas.openxmlformats.org/officeDocument/2006/customXml" ds:itemID="{77C8F7F9-7CAB-4551-8783-60877FD095B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6BD36B6-4054-4782-B5E4-38D224D74F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5edc27-6784-43e0-b4ea-e0f131ccaa4c"/>
    <ds:schemaRef ds:uri="bbd3298f-eea3-4a59-a087-c68b8a8059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1.1. 17042025</vt:lpstr>
    </vt:vector>
  </TitlesOfParts>
  <Manager/>
  <Company>Gemeente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Shenarda Mari</dc:creator>
  <cp:keywords/>
  <dc:description/>
  <cp:lastModifiedBy>Judith Huisman</cp:lastModifiedBy>
  <cp:revision/>
  <dcterms:created xsi:type="dcterms:W3CDTF">2020-06-25T11:44:49Z</dcterms:created>
  <dcterms:modified xsi:type="dcterms:W3CDTF">2025-04-17T12:39:30Z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Shenarda Mari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Shenarda Mari</vt:lpwstr>
  </property>
  <property fmtid="{D5CDD505-2E9C-101B-9397-08002B2CF9AE}" pid="5" name="ContentTypeId">
    <vt:lpwstr>0x010100FDFCB223231F7445BC7B7508522F4EA3</vt:lpwstr>
  </property>
  <property fmtid="{D5CDD505-2E9C-101B-9397-08002B2CF9AE}" pid="6" name="MediaServiceImageTags">
    <vt:lpwstr/>
  </property>
</Properties>
</file>