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burg.sharepoint.com/sites/TB-ORG-Energie_en_Ondergrond-Ondergrond/Gedeelde documenten/Ondergrond/Afspraken/Contractmanagement/Aanbesteding 2025/Te publiceren documenten/"/>
    </mc:Choice>
  </mc:AlternateContent>
  <xr:revisionPtr revIDLastSave="51" documentId="13_ncr:1_{B1E38799-586C-492C-BDFF-21920A420B38}" xr6:coauthVersionLast="47" xr6:coauthVersionMax="47" xr10:uidLastSave="{7AC8BC5E-4185-427A-8E9C-951B0E196BA2}"/>
  <bookViews>
    <workbookView xWindow="18930" yWindow="375" windowWidth="19455" windowHeight="19560" xr2:uid="{00000000-000D-0000-FFFF-FFFF00000000}"/>
  </bookViews>
  <sheets>
    <sheet name="Bijlage 7 - Prijzenblad" sheetId="5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5" l="1"/>
  <c r="F178" i="5"/>
  <c r="F71" i="5"/>
  <c r="F72" i="5"/>
  <c r="F73" i="5"/>
  <c r="F74" i="5"/>
  <c r="F75" i="5"/>
  <c r="F76" i="5"/>
  <c r="F77" i="5"/>
  <c r="F78" i="5"/>
  <c r="F79" i="5"/>
  <c r="F82" i="5"/>
  <c r="F85" i="5"/>
  <c r="F86" i="5"/>
  <c r="F91" i="5"/>
  <c r="F92" i="5"/>
  <c r="F93" i="5"/>
  <c r="F96" i="5"/>
  <c r="F97" i="5"/>
  <c r="F98" i="5"/>
  <c r="F99" i="5"/>
  <c r="F102" i="5"/>
  <c r="F103" i="5"/>
  <c r="F104" i="5"/>
  <c r="F105" i="5"/>
  <c r="F106" i="5"/>
  <c r="F107" i="5"/>
  <c r="F109" i="5"/>
  <c r="F37" i="5"/>
  <c r="F38" i="5"/>
  <c r="F39" i="5"/>
  <c r="F40" i="5"/>
  <c r="F41" i="5"/>
  <c r="F42" i="5"/>
  <c r="F43" i="5"/>
  <c r="F44" i="5"/>
  <c r="F45" i="5"/>
  <c r="F46" i="5"/>
  <c r="F47" i="5"/>
  <c r="F48" i="5"/>
  <c r="F50" i="5"/>
  <c r="F51" i="5"/>
  <c r="F54" i="5"/>
  <c r="F55" i="5"/>
  <c r="F56" i="5"/>
  <c r="F59" i="5"/>
  <c r="F60" i="5"/>
  <c r="F61" i="5"/>
  <c r="F63" i="5"/>
  <c r="F14" i="5"/>
  <c r="F18" i="5"/>
  <c r="F19" i="5"/>
  <c r="F20" i="5"/>
  <c r="F21" i="5"/>
  <c r="F22" i="5"/>
  <c r="F24" i="5"/>
  <c r="F25" i="5"/>
  <c r="F26" i="5"/>
  <c r="F27" i="5"/>
  <c r="F29" i="5"/>
  <c r="F176" i="5"/>
  <c r="F175" i="5"/>
  <c r="F174" i="5"/>
  <c r="F173" i="5"/>
  <c r="F172" i="5"/>
  <c r="F171" i="5"/>
  <c r="F170" i="5"/>
  <c r="F169" i="5"/>
  <c r="F160" i="5"/>
  <c r="F159" i="5"/>
  <c r="F158" i="5"/>
  <c r="F157" i="5"/>
  <c r="F154" i="5"/>
  <c r="F153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62" i="5"/>
  <c r="F164" i="5"/>
  <c r="C88" i="5"/>
</calcChain>
</file>

<file path=xl/sharedStrings.xml><?xml version="1.0" encoding="utf-8"?>
<sst xmlns="http://schemas.openxmlformats.org/spreadsheetml/2006/main" count="383" uniqueCount="254">
  <si>
    <t>Deel 1 Vooronderzoek</t>
  </si>
  <si>
    <t>Posten</t>
  </si>
  <si>
    <t>Omschrijving</t>
  </si>
  <si>
    <t>Eenheid</t>
  </si>
  <si>
    <t xml:space="preserve">Aantal </t>
  </si>
  <si>
    <t>Prijs</t>
  </si>
  <si>
    <t>Totaal</t>
  </si>
  <si>
    <t>Voorbereiding</t>
  </si>
  <si>
    <t>Vb1</t>
  </si>
  <si>
    <t>Opstellen uitvoeringsplan, kostenspecificatie, aanlevering per e-mail (incl. eenmalige aanpassing)</t>
  </si>
  <si>
    <t>per stuk</t>
  </si>
  <si>
    <t xml:space="preserve">Historisch (water)bodemonderzoek </t>
  </si>
  <si>
    <t>Vo1</t>
  </si>
  <si>
    <t>Vooronderzoek conform NEN 5725 - 1-10 locaties bodeminformatiesysteem Tilburg</t>
  </si>
  <si>
    <t>Vo2</t>
  </si>
  <si>
    <t>Vooronderzoek conform NEN 5725 - 11-20 locaties bodeminformatiesysteem Tilburg</t>
  </si>
  <si>
    <t>Vo3</t>
  </si>
  <si>
    <t>Vooronderzoek conform NEN 5725 - 21-40 locaties bodeminformatiesysteem Tilburg</t>
  </si>
  <si>
    <t>Vo4</t>
  </si>
  <si>
    <t>Vooronderzoek conform NEN 5725 - 41-60 locaties bodeminformatiesysteem Tilburg</t>
  </si>
  <si>
    <t>VoExtra</t>
  </si>
  <si>
    <t>Vooronderzoek conform NEN 5725 per extra locatie bodeminformatiesysteem Tilburg bovenop post Vo4</t>
  </si>
  <si>
    <t>Vow1</t>
  </si>
  <si>
    <t>Vooronderzoek conform NEN 5717 - 0-5 eenheden oppervlaktewaterlichaam</t>
  </si>
  <si>
    <t>Vow2</t>
  </si>
  <si>
    <t>Vooronderzoek conform NEN 5717 - 6-10 eenheden oppervlaktewaterlichaam</t>
  </si>
  <si>
    <t>Vow3</t>
  </si>
  <si>
    <t>Vooronderzoek conform NEN 5717 - 11-25 eenheden oppervlaktewaterlichaam</t>
  </si>
  <si>
    <t>VowExtra</t>
  </si>
  <si>
    <t>Vooronderzoek conform NEN 5717 per extra eenheden oppervlaktewaterlichaam bovenop post Vow3</t>
  </si>
  <si>
    <t>Totaal deel 1 Vooronderzoek</t>
  </si>
  <si>
    <t>Deel 2 Rapportage (water)bodemonderzoek</t>
  </si>
  <si>
    <r>
      <rPr>
        <b/>
        <sz val="10"/>
        <color rgb="FF000000"/>
        <rFont val="Arial"/>
      </rPr>
      <t>Opstellen en leveren rapportage</t>
    </r>
    <r>
      <rPr>
        <sz val="10"/>
        <color rgb="FF000000"/>
        <rFont val="Arial"/>
      </rPr>
      <t xml:space="preserve"> (inclusief coördinatie, toetsing en verwerking analyses, reiskosten, personele kosten, materiaal en materieel)</t>
    </r>
  </si>
  <si>
    <t>Rapportagevormen NEN 5740 bodemonderzoek</t>
  </si>
  <si>
    <t>Ra1</t>
  </si>
  <si>
    <t>Rapportage NEN 5740 &lt;1.500 m² geen (verdachte) deellocaties</t>
  </si>
  <si>
    <t>Ra2</t>
  </si>
  <si>
    <t>Rapportage NEN 5740 &lt;1.500 m² 2-5 (verdachte) deellocaties</t>
  </si>
  <si>
    <t>Ra3</t>
  </si>
  <si>
    <t>Rapportage NEN 5740 &lt;1.500 m² 6-10 (verdachte) deellocaties</t>
  </si>
  <si>
    <t>Ra4</t>
  </si>
  <si>
    <t>Rapportage NEN 5740 &lt;1.500 m² 11-15 (verdachte) deellocaties</t>
  </si>
  <si>
    <t>Ra5</t>
  </si>
  <si>
    <t>Rapportage NEN 5740 1.500 - 10.000 m² geen (verdachte) deellocaties</t>
  </si>
  <si>
    <t>Ra6</t>
  </si>
  <si>
    <t>Rapportage NEN 5740 1.500 - 10.000 m² 2-5 (verdachte) deellocaties</t>
  </si>
  <si>
    <t>Ra7</t>
  </si>
  <si>
    <t>Rapportage NEN 5740 1.500 - 10.000 m² 6-10 (verdachte) deellocaties</t>
  </si>
  <si>
    <t>Ra8</t>
  </si>
  <si>
    <t>Rapportage NEN 5740 1.500 - 10.000 m² 11-15 (verdachte) deellocaties</t>
  </si>
  <si>
    <t>Ra9</t>
  </si>
  <si>
    <t>Rapportage NEN 5740 10.000 - 30.000 m² geen (verdachte) deellocaties</t>
  </si>
  <si>
    <t>Ra10</t>
  </si>
  <si>
    <t xml:space="preserve">Rapportage NEN 5740 10.000 - 30.000 m² 2-5 (verdachte) deellocaties </t>
  </si>
  <si>
    <t>Ra11</t>
  </si>
  <si>
    <t>Rapportage NEN 5740 10.000 - 30.000 m² 6-10 (verdachte) deellocaties</t>
  </si>
  <si>
    <t>Ra12</t>
  </si>
  <si>
    <t>Rapportage NEN 5740 10.000 - 30.000 m² 11-15 (verdachte) deellocaties</t>
  </si>
  <si>
    <t>RaX1</t>
  </si>
  <si>
    <t>meerkosten per extra hectare bij oppervlaktes vanaf 30.000 m2</t>
  </si>
  <si>
    <t>RaX2</t>
  </si>
  <si>
    <t>meerkosten bij meer dan 15 (verdachte) deellocaties, per extra verdachte deellocatie</t>
  </si>
  <si>
    <t>Rapportagevormen NEN 5720 waterbodemonderzoek</t>
  </si>
  <si>
    <t>Raw1</t>
  </si>
  <si>
    <t>Rapportage NEN 5720: 1-2 monstervakken</t>
  </si>
  <si>
    <t>Raw2</t>
  </si>
  <si>
    <t>Rapportage NEN 5720: 2-5 monstervakken</t>
  </si>
  <si>
    <t>RawX</t>
  </si>
  <si>
    <t>meerkosten bij meer dan 5 monstervakken, per extra mengmonstervak</t>
  </si>
  <si>
    <t>Aanvullende (rapportage) onderdelen</t>
  </si>
  <si>
    <t>Rav1</t>
  </si>
  <si>
    <t>Losse (brief)rapportage aanvullend/afperkend/indicatief onderzoek</t>
  </si>
  <si>
    <t>Rav2</t>
  </si>
  <si>
    <t>Opstellen veiligheidsnotitie nader asbestonderzoek</t>
  </si>
  <si>
    <t>per project</t>
  </si>
  <si>
    <t>Rav3</t>
  </si>
  <si>
    <t>Invoeren (water)bodemonderzoek in BIS conform actueel invoerprotocol</t>
  </si>
  <si>
    <t>Totaal deel 2 Rapportage</t>
  </si>
  <si>
    <t>Deel 3 aanvullende onderzoekposten: Veldwerk en laboratoriumonderzoek</t>
  </si>
  <si>
    <r>
      <t xml:space="preserve">Veldwerk </t>
    </r>
    <r>
      <rPr>
        <sz val="10"/>
        <rFont val="Arial"/>
        <family val="2"/>
      </rPr>
      <t>(inclusief coördinatie, KLIC, reiskosten, personele kosten, monstername, materiaal en materieel)</t>
    </r>
  </si>
  <si>
    <t>Grondboringen (handmatig)</t>
  </si>
  <si>
    <t>Boring tot 0,5 m-mv (incl. monstername)</t>
  </si>
  <si>
    <t>Vb2</t>
  </si>
  <si>
    <t>Boring tot 1,0 m-mv (incl. monstername)</t>
  </si>
  <si>
    <t>Vb3</t>
  </si>
  <si>
    <t>Boring tot 1,5 m-mv (incl. monstername)</t>
  </si>
  <si>
    <t>Vb4</t>
  </si>
  <si>
    <t>Boring tot 2,0 m-mv (incl. monstername)</t>
  </si>
  <si>
    <t>Vb5</t>
  </si>
  <si>
    <t>Boring tot 2,5 m-mv (incl. monstername)</t>
  </si>
  <si>
    <t>Vb6</t>
  </si>
  <si>
    <t>Boring tot 3,0 m-mv (incl. monstername)</t>
  </si>
  <si>
    <t>Vb7</t>
  </si>
  <si>
    <t>Boring tot 4,0 m-mv (incl. monstername)</t>
  </si>
  <si>
    <t>Vb8</t>
  </si>
  <si>
    <t>Boring tot 5,0 m-mv (incl. monstername)</t>
  </si>
  <si>
    <t>Vb9</t>
  </si>
  <si>
    <t>Boring tot 6,0 m-mv (incl. monstername) (indien handmatig mogelijk)</t>
  </si>
  <si>
    <t>Graven (handmatig)</t>
  </si>
  <si>
    <t>Vpg1</t>
  </si>
  <si>
    <t>Graven proefgat (0,3 x 0,3 x 0,5 m) conform NEN 5707</t>
  </si>
  <si>
    <t>Bij grondwateronderzoek (handmatig)</t>
  </si>
  <si>
    <t>Vpb1</t>
  </si>
  <si>
    <t>Boring met peilbuis t/m 5 m-mv (incl. afwerking)</t>
  </si>
  <si>
    <t>Vpb2</t>
  </si>
  <si>
    <t>Boring met peilbuis t/m 6 m-mv (incl. afwerking) (indien handmatig mogelijk)</t>
  </si>
  <si>
    <t>Totaal te boren meters, te toetsen aan doorlooptijd (zie Rap10 uit PvE)</t>
  </si>
  <si>
    <t>Bij bemonstering grondwater</t>
  </si>
  <si>
    <t>Vgw1</t>
  </si>
  <si>
    <t xml:space="preserve">Extra schoonpompen peilbuis </t>
  </si>
  <si>
    <t>Vgw2</t>
  </si>
  <si>
    <t>Peilbuis afwerken met afsluitbare straatpot</t>
  </si>
  <si>
    <t>Vgw3</t>
  </si>
  <si>
    <t>Bemonsteren peilbuis (incl.veldfiltratie, veldmetingen; GWS, troebelheid, pH en EC)</t>
  </si>
  <si>
    <t>Bij waterbodemonderzoek</t>
  </si>
  <si>
    <t>Vwb1</t>
  </si>
  <si>
    <t>Waterbodemboring tot 0,50 m-wb</t>
  </si>
  <si>
    <t>Vwb2</t>
  </si>
  <si>
    <t>Waterbodemboring tot 1,0 m-wb</t>
  </si>
  <si>
    <t>Vwb3</t>
  </si>
  <si>
    <t>Waterbodemboring tot 1,5 m-wb</t>
  </si>
  <si>
    <t>Vwb4</t>
  </si>
  <si>
    <t>Inzet boot (incl. aan- en afvoer)</t>
  </si>
  <si>
    <t>per dag</t>
  </si>
  <si>
    <t>Overig onderzoek</t>
  </si>
  <si>
    <t>Vov1</t>
  </si>
  <si>
    <t>Inzet PID-meter</t>
  </si>
  <si>
    <t>Vov2</t>
  </si>
  <si>
    <t>Inzet (H)XRF-meter</t>
  </si>
  <si>
    <t>Vov3</t>
  </si>
  <si>
    <t>Monstername middels steekbus (monstername, handling, schoonmaak, etc.)</t>
  </si>
  <si>
    <t>Vov4</t>
  </si>
  <si>
    <t>Gebruik ramguts per 50 cm dikte</t>
  </si>
  <si>
    <t>Vov5</t>
  </si>
  <si>
    <t>Beton- en asfaltboring per 10 cm dikte</t>
  </si>
  <si>
    <t>Vov6</t>
  </si>
  <si>
    <t>Inhuur minigraver met overdruk, zeefinstallatie, machinist inclusief transport</t>
  </si>
  <si>
    <r>
      <t xml:space="preserve">Laboratoriumonderzoek </t>
    </r>
    <r>
      <rPr>
        <sz val="10"/>
        <color rgb="FF000000"/>
        <rFont val="Arial"/>
      </rPr>
      <t>(inclusief coördinatie monsterinzet, toetsing monsters, handeling en bewaarkosten)</t>
    </r>
  </si>
  <si>
    <t>Grond</t>
  </si>
  <si>
    <t>Lg1</t>
  </si>
  <si>
    <t>Standaardpakket NEN 5740 (AS 3000) incl. structuurpakket H&amp;L, droge stof, 9 metalen (Ba, Cd, Co, Cu, Hg, Mo, Ni, Pb, Zn), minerale olie (GC), PAK (10 VROM), PCB's (7), incl samenstelling (meng)monster</t>
  </si>
  <si>
    <t>Lg2</t>
  </si>
  <si>
    <t>Minerale olie C10-C40 en vluchtige aromaten (BTEXN) (AS 3000), incl. structuurpakket H&amp;L en droge stof</t>
  </si>
  <si>
    <t>Lg3</t>
  </si>
  <si>
    <t>Vluchtige aromaten (BTEXN) (AS 3000), incl. structuurpakket H&amp;L en droge stof</t>
  </si>
  <si>
    <t>Lg4</t>
  </si>
  <si>
    <t>Minerale olie C10-C40 (AS 3000), incl. structuurpakket H&amp;L en droge stof</t>
  </si>
  <si>
    <t>Lg5</t>
  </si>
  <si>
    <t>Vluchtige olie C6-C10 (AS 3000), incl. structuurpakket H&amp;L en droge stof</t>
  </si>
  <si>
    <t>Lg6</t>
  </si>
  <si>
    <t>Ontsluiting en analyse op 1 individueel metaal (AS 3000), incl. structuurpakket H&amp;L en droge stof</t>
  </si>
  <si>
    <t>Lg7</t>
  </si>
  <si>
    <t>Ontsluiting en analyse op 2 individuele metalen (AS 3000), incl. structuurpakket H&amp;L en droge stof</t>
  </si>
  <si>
    <t>Lg8</t>
  </si>
  <si>
    <t>Pakket zware metalen incl. ontsluiting (9 stuks) (AS 3000), incl. structuurpakket H&amp;L en droge stof</t>
  </si>
  <si>
    <t>Lg9</t>
  </si>
  <si>
    <t>VOCl (11) + vinylchloride (AS 3000), incl. structuurpakket H&amp;L en droge stof</t>
  </si>
  <si>
    <t>Lg10</t>
  </si>
  <si>
    <t>PAK (10 van VROM) (AS 3000), incl. structuurpakket H&amp;L en droge stof</t>
  </si>
  <si>
    <t>Lg11</t>
  </si>
  <si>
    <t>PCB (som 7) (AS 3000), incl. structuurpakket H&amp;L en droge stof</t>
  </si>
  <si>
    <t>Lg12</t>
  </si>
  <si>
    <t>OCB's (AS 3000), incl. structuurpakket H&amp;L en droge stof</t>
  </si>
  <si>
    <t>Lg13</t>
  </si>
  <si>
    <t>PFAS (28) Handelingskader (AS 3000), incl. structuurpakket H&amp;L en samenstelling (meng)monster</t>
  </si>
  <si>
    <t>Lg14</t>
  </si>
  <si>
    <t>PFAS (28) Handelingskader + Gen-X (AS 3000), incl. structuurpakket H&amp;L en samenstelling (meng)monster</t>
  </si>
  <si>
    <t>Lg15</t>
  </si>
  <si>
    <t>CN-totaal en vrij (AS 3000), incl. structuurpakket H&amp;L en droge stof</t>
  </si>
  <si>
    <t>Lg16</t>
  </si>
  <si>
    <t>Structuurpakket (organisch stof, lutum)</t>
  </si>
  <si>
    <t>Lg17</t>
  </si>
  <si>
    <t>Asbest in grond conform NEN 5707</t>
  </si>
  <si>
    <t>Lg18</t>
  </si>
  <si>
    <t>SEM analyse asbest</t>
  </si>
  <si>
    <t>Lg19</t>
  </si>
  <si>
    <t>Zeeffracties (2 µm, 20 µm, 63 µm en gloeiverlies), incl samenstelling (meng)monster</t>
  </si>
  <si>
    <t>Lg20</t>
  </si>
  <si>
    <t>Aanvullende zeeffracties per individuele fractie</t>
  </si>
  <si>
    <t>Grondwater</t>
  </si>
  <si>
    <t>Lgw1</t>
  </si>
  <si>
    <t>Standaardpakket (AS 3000) (9 metalen (Ba, Cd, Co, Cu, Hg, Mo, Ni, Pb, Zn), minerale olie (GC), aromaten (BTEXNS), gehalogeneerde koolwaterstoffen (17 stuks incl. vinylchloride))</t>
  </si>
  <si>
    <t>Lgw2</t>
  </si>
  <si>
    <t>Minerale olie C10-C40 en vluchtige aromaten (BTEXN) (AS 3000)</t>
  </si>
  <si>
    <t>Lgw3</t>
  </si>
  <si>
    <t>Vluchtige aromaten (BTEXN) (AS 3000)</t>
  </si>
  <si>
    <t>Lgw4</t>
  </si>
  <si>
    <t>Minerale olie C10-C40 (AS 3000)</t>
  </si>
  <si>
    <t>Lgw5</t>
  </si>
  <si>
    <t>Vluchtige olie C6-C10 (AS 3000)</t>
  </si>
  <si>
    <t>Lgw6</t>
  </si>
  <si>
    <t>Voorbehandeling en analyse op 1 individueel metaal (AS 3000)</t>
  </si>
  <si>
    <t>Lgw7</t>
  </si>
  <si>
    <t>Pakket zware metalen (Ba, Cd, Co, Cu, Hg, Mo, Ni, Pb, Zn) incl. voorbehandeling (AS 3000)</t>
  </si>
  <si>
    <t>Lgw8</t>
  </si>
  <si>
    <t>VOCl (11) + vinylchloride (AS 3000)</t>
  </si>
  <si>
    <t>Lgw9</t>
  </si>
  <si>
    <t>PAK (10 van VROM) (AS 3000)</t>
  </si>
  <si>
    <t>Lgw10</t>
  </si>
  <si>
    <t>PCB (7) (AS 3000)</t>
  </si>
  <si>
    <t>Lgw11</t>
  </si>
  <si>
    <t>OCB (23) (AS 3000)</t>
  </si>
  <si>
    <t>Lgw12</t>
  </si>
  <si>
    <t>CN-totaal en vrij (AS 3000)</t>
  </si>
  <si>
    <t>Lgw13</t>
  </si>
  <si>
    <t>PFAS adviespakket RIVM (28 stoffen)</t>
  </si>
  <si>
    <t>Lgw14</t>
  </si>
  <si>
    <t>Lozingspakket (dimensionering zuivering/ lozen op oppervlaktewater) 
(CZV,N-Kjeldahl, P-tot, Sulfaat, Ca, bicarbonaat, Mn)</t>
  </si>
  <si>
    <t>Lgw15</t>
  </si>
  <si>
    <t xml:space="preserve">Lozingspakket (lozen op riool) (Fe, Cl, onopgeloste bestandelen) </t>
  </si>
  <si>
    <t>Waterbodem</t>
  </si>
  <si>
    <t>Lwb1</t>
  </si>
  <si>
    <t>Waterbodempakket A (regionale wateren) incl. AS 3000, structuurpakket (droge stof, H&amp;L, 9 metalen (Ba, Cd, Co, Cu, Hg, Mo, Ni, Pb, Zn), minerale olie (GC), PAK (10 VROM), PCB's (7))</t>
  </si>
  <si>
    <t>Lwb2</t>
  </si>
  <si>
    <t>Overige analyses</t>
  </si>
  <si>
    <t>Lo1</t>
  </si>
  <si>
    <t>Asbest in puin conform NEN 5897 (25 kg)</t>
  </si>
  <si>
    <t>Lo2</t>
  </si>
  <si>
    <t>Asbest in plaatmateriaal conform NEN 5896</t>
  </si>
  <si>
    <t>Lo3</t>
  </si>
  <si>
    <t>Beperkt bouwstoffenpakket (indicatief)</t>
  </si>
  <si>
    <t>Lo4</t>
  </si>
  <si>
    <t>Uitloog onderzoek bouwstof (indicatief)</t>
  </si>
  <si>
    <t>Totaal deel 3 Veldwerk en laboratoriumonderzoek</t>
  </si>
  <si>
    <t>Deel 4 Aanvullende personeelskosten, niet zijnde uren behorende bij bovengenoemde posten (inclusief reiskosten)</t>
  </si>
  <si>
    <t>Pe1</t>
  </si>
  <si>
    <t>Extra uren bij fysiek vooronderzoek in Regionaal Archief (RAT)</t>
  </si>
  <si>
    <t>uur</t>
  </si>
  <si>
    <t>Pe2</t>
  </si>
  <si>
    <t>Tarief veldwerker (BRL 2000 gecertificeerd)</t>
  </si>
  <si>
    <t>Pe3</t>
  </si>
  <si>
    <t>Tarief tekenaar (bij specifieke werkzaamheden opdrachtgever)</t>
  </si>
  <si>
    <t>Pe4</t>
  </si>
  <si>
    <t>Maatwerk project begeleiding</t>
  </si>
  <si>
    <t>Pe5</t>
  </si>
  <si>
    <t>Maatwerk projectleider (overleg/afstemming klant, kwaliteitscontrole en projectleiding)</t>
  </si>
  <si>
    <t>Pe6</t>
  </si>
  <si>
    <t>Maatwerk specialist (specialistisch advies betreft complexe vraagstukken)</t>
  </si>
  <si>
    <t>Pe7</t>
  </si>
  <si>
    <t>Kantoor begeleiding/ondersteuing BRL 6000 werkzaamheden</t>
  </si>
  <si>
    <t>Pe8</t>
  </si>
  <si>
    <t>Milieukundig begeleider (BRL 6000 gecertificeerd)</t>
  </si>
  <si>
    <t>Totaal deel 4 Aanvullende personeelskosten</t>
  </si>
  <si>
    <t>Sub Totaal laboratoriumonderzoek</t>
  </si>
  <si>
    <t>Sub Totaal veldwerk</t>
  </si>
  <si>
    <t>Totale inschrijfprijs op basis van 24 maanden</t>
  </si>
  <si>
    <t>Gegevens inschrijver</t>
  </si>
  <si>
    <t>Naam Bedrijf:</t>
  </si>
  <si>
    <t>Adres:</t>
  </si>
  <si>
    <t>Datum:</t>
  </si>
  <si>
    <t>Ondertekening:</t>
  </si>
  <si>
    <t xml:space="preserve">Bijlage 7 - Prijzenblad behorende bij de aanbesteding 'Milieukundige Bodemdiensten'
referentienummer: 2025_013_RUI_JW </t>
  </si>
  <si>
    <t> </t>
  </si>
  <si>
    <r>
      <rPr>
        <b/>
        <sz val="9"/>
        <color theme="1"/>
        <rFont val="Calibri"/>
        <family val="2"/>
        <scheme val="minor"/>
      </rPr>
      <t>Toelichting invullen van het prijzenblad:</t>
    </r>
    <r>
      <rPr>
        <sz val="9"/>
        <color theme="1"/>
        <rFont val="Calibri"/>
        <family val="2"/>
        <scheme val="minor"/>
      </rPr>
      <t xml:space="preserve">
• Dit prijzenblad dient volledig te worden ingevuld en rechtsgeldig te worden ondertekend.
• De Inschrijvingsprijzen dienen gebaseerd te zijn op de dienstverlening en werkzaamheden zoals beschreven in het Aanbestedingsdocument met bijlagen.
• Inschrijvers dienen per post een realistische en marktconforme prijs aan te bieden. Een prijs van EUR 0,00 is niet toegestaan.
• De Inschrijvingsprijzen dienen integrale prijzen te zijn, dat wil zeggen dat de Inschrijvingsprijzen àlle kosten bevatten die nodig zijn voor het realiseren van de deelresultaten en het    
  eindresultaat , inclusief (bijvoorbeeld maar niet onuitputtelijk) voorrijkosten, milieutoeslag, reis- en verblijfskosten, overleggen, administratie, reiskosten, onderzoeken, kosten voor 
  bodemkundige apparatuur of software, kosten voor gegevensdragers, etc. Er kunnen géén aanvullende kosten in rekening worden gebracht. 
• De genoemde aantallen in het prijzenblad zijn fictief, doch wel gebaseerd op de ervaring van de afgelopen twee (2) jaar.
• Alle eenheidsprijzen in de grijs gearceerde velden in kolom E dienen door de Inschrijver te worden ingevuld.
• De eenheidsprijzen dienen te worden ingevuld in euro's, exclusief BTW, met 2 cijfers achter de komma
• Na het invullen van de verplichte grijze velden komt in cel F180 de fictieve Inschrijvingsprijs te staan voor de werkzaamheden binnen de Raamovereenkomst voor de 
  initiële looptijd van twee (2) jaar.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</si>
</sst>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_-"/>
    <numFmt numFmtId="165" formatCode="&quot;€&quot;\ #,##0.00"/>
    <numFmt numFmtId="166" formatCode="_(&quot;€&quot;\ * #,##0.00_);_(&quot;€&quot;\ * \(#,##0.00\);_(&quot;€&quot;\ * &quot;-&quot;??_);_(@_)"/>
    <numFmt numFmtId="167" formatCode="_(&quot;€ &quot;* #,##0.00_);_(&quot;€ &quot;* \(#,##0.00\);_(&quot;€ &quot;* &quot;-&quot;??_);_(@_)"/>
  </numFmts>
  <fonts count="31" x14ac:knownFonts="1">
    <font>
      <sz val="11"/>
      <color theme="1"/>
      <name val="Calibri"/>
      <family val="2"/>
      <scheme val="minor"/>
    </font>
    <font>
      <b/>
      <sz val="10"/>
      <color indexed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rgb="FFC00000"/>
      <name val="Arial"/>
      <family val="2"/>
    </font>
    <font>
      <sz val="10"/>
      <color theme="0" tint="-0.249977111117893"/>
      <name val="Arial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i/>
      <u/>
      <sz val="10"/>
      <name val="Arial"/>
      <family val="2"/>
    </font>
    <font>
      <i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ck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6" fillId="0" borderId="0"/>
    <xf numFmtId="166" fontId="6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00">
    <xf numFmtId="0" fontId="0" fillId="0" borderId="0" xfId="0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164" fontId="3" fillId="0" borderId="4" xfId="0" applyNumberFormat="1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3" fillId="0" borderId="4" xfId="1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8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4" fillId="0" borderId="0" xfId="0" applyFont="1" applyAlignment="1">
      <alignment vertical="top" wrapText="1"/>
    </xf>
    <xf numFmtId="164" fontId="3" fillId="0" borderId="4" xfId="0" applyNumberFormat="1" applyFont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64" fontId="14" fillId="0" borderId="4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8" borderId="3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14" fillId="0" borderId="6" xfId="0" applyFont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3" fillId="0" borderId="4" xfId="8" applyBorder="1" applyAlignment="1">
      <alignment vertical="top" wrapText="1"/>
    </xf>
    <xf numFmtId="0" fontId="2" fillId="6" borderId="8" xfId="0" applyFont="1" applyFill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/>
    </xf>
    <xf numFmtId="164" fontId="8" fillId="0" borderId="4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top"/>
      <protection locked="0"/>
    </xf>
    <xf numFmtId="0" fontId="2" fillId="8" borderId="1" xfId="0" applyFont="1" applyFill="1" applyBorder="1" applyAlignment="1">
      <alignment horizontal="center" vertical="top" wrapText="1"/>
    </xf>
    <xf numFmtId="165" fontId="2" fillId="4" borderId="9" xfId="0" applyNumberFormat="1" applyFont="1" applyFill="1" applyBorder="1" applyAlignment="1">
      <alignment horizontal="center" vertical="top"/>
    </xf>
    <xf numFmtId="165" fontId="2" fillId="3" borderId="9" xfId="0" applyNumberFormat="1" applyFont="1" applyFill="1" applyBorder="1" applyAlignment="1">
      <alignment horizontal="center" vertical="top"/>
    </xf>
    <xf numFmtId="165" fontId="2" fillId="6" borderId="9" xfId="0" applyNumberFormat="1" applyFont="1" applyFill="1" applyBorder="1" applyAlignment="1">
      <alignment horizontal="center" vertical="top" wrapText="1"/>
    </xf>
    <xf numFmtId="165" fontId="3" fillId="9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4" xfId="8" applyFont="1" applyBorder="1" applyAlignment="1">
      <alignment vertical="top" wrapText="1"/>
    </xf>
    <xf numFmtId="0" fontId="0" fillId="8" borderId="20" xfId="0" applyFill="1" applyBorder="1" applyAlignment="1">
      <alignment horizontal="left" wrapText="1"/>
    </xf>
    <xf numFmtId="0" fontId="2" fillId="7" borderId="20" xfId="0" applyFont="1" applyFill="1" applyBorder="1" applyAlignment="1">
      <alignment horizontal="left" vertical="top" wrapText="1"/>
    </xf>
    <xf numFmtId="0" fontId="2" fillId="7" borderId="21" xfId="0" applyFont="1" applyFill="1" applyBorder="1" applyAlignment="1">
      <alignment horizontal="left" vertical="top" wrapText="1"/>
    </xf>
    <xf numFmtId="0" fontId="2" fillId="7" borderId="18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wrapText="1"/>
    </xf>
    <xf numFmtId="1" fontId="3" fillId="4" borderId="9" xfId="0" applyNumberFormat="1" applyFont="1" applyFill="1" applyBorder="1" applyAlignment="1">
      <alignment horizontal="center" vertical="top"/>
    </xf>
    <xf numFmtId="1" fontId="2" fillId="5" borderId="1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9" xfId="0" applyNumberFormat="1" applyFont="1" applyFill="1" applyBorder="1" applyAlignment="1">
      <alignment horizontal="center" vertical="top"/>
    </xf>
    <xf numFmtId="1" fontId="2" fillId="7" borderId="21" xfId="0" applyNumberFormat="1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3" fillId="7" borderId="1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Border="1" applyAlignment="1" applyProtection="1">
      <alignment horizontal="center" vertical="top"/>
      <protection locked="0"/>
    </xf>
    <xf numFmtId="1" fontId="3" fillId="0" borderId="2" xfId="0" applyNumberFormat="1" applyFont="1" applyBorder="1" applyAlignment="1">
      <alignment horizontal="center" vertical="top"/>
    </xf>
    <xf numFmtId="1" fontId="3" fillId="6" borderId="9" xfId="0" applyNumberFormat="1" applyFont="1" applyFill="1" applyBorder="1" applyAlignment="1">
      <alignment horizontal="center" vertical="top" wrapText="1"/>
    </xf>
    <xf numFmtId="1" fontId="2" fillId="8" borderId="1" xfId="0" applyNumberFormat="1" applyFont="1" applyFill="1" applyBorder="1" applyAlignment="1">
      <alignment horizontal="center" vertical="top" wrapText="1"/>
    </xf>
    <xf numFmtId="1" fontId="3" fillId="9" borderId="9" xfId="0" applyNumberFormat="1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8" fillId="5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vertical="top"/>
    </xf>
    <xf numFmtId="4" fontId="20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Alignment="1">
      <alignment horizontal="left" vertical="top" wrapText="1"/>
    </xf>
    <xf numFmtId="0" fontId="21" fillId="7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44" fontId="13" fillId="0" borderId="0" xfId="0" applyNumberFormat="1" applyFont="1" applyAlignment="1" applyProtection="1">
      <alignment horizontal="center" vertical="top"/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165" fontId="2" fillId="4" borderId="13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164" fontId="3" fillId="0" borderId="12" xfId="0" applyNumberFormat="1" applyFont="1" applyBorder="1" applyAlignment="1" applyProtection="1">
      <alignment horizontal="center" vertical="top" wrapText="1"/>
      <protection locked="0"/>
    </xf>
    <xf numFmtId="165" fontId="2" fillId="3" borderId="13" xfId="0" applyNumberFormat="1" applyFont="1" applyFill="1" applyBorder="1" applyAlignment="1">
      <alignment horizontal="center" vertical="top"/>
    </xf>
    <xf numFmtId="0" fontId="2" fillId="7" borderId="11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 wrapText="1"/>
    </xf>
    <xf numFmtId="165" fontId="2" fillId="6" borderId="13" xfId="0" applyNumberFormat="1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165" fontId="3" fillId="9" borderId="13" xfId="0" applyNumberFormat="1" applyFont="1" applyFill="1" applyBorder="1" applyAlignment="1">
      <alignment horizontal="center" vertical="top" wrapText="1"/>
    </xf>
    <xf numFmtId="1" fontId="22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1" fontId="22" fillId="0" borderId="10" xfId="0" applyNumberFormat="1" applyFont="1" applyBorder="1" applyAlignment="1">
      <alignment horizontal="center" vertical="top" wrapText="1"/>
    </xf>
    <xf numFmtId="0" fontId="22" fillId="0" borderId="10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1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1" fontId="22" fillId="8" borderId="21" xfId="0" applyNumberFormat="1" applyFont="1" applyFill="1" applyBorder="1" applyAlignment="1">
      <alignment horizontal="left" wrapText="1"/>
    </xf>
    <xf numFmtId="0" fontId="22" fillId="8" borderId="21" xfId="0" applyFont="1" applyFill="1" applyBorder="1" applyAlignment="1">
      <alignment horizontal="left" wrapText="1"/>
    </xf>
    <xf numFmtId="0" fontId="22" fillId="8" borderId="18" xfId="0" applyFont="1" applyFill="1" applyBorder="1" applyAlignment="1">
      <alignment horizontal="left" wrapText="1"/>
    </xf>
    <xf numFmtId="44" fontId="3" fillId="0" borderId="2" xfId="0" applyNumberFormat="1" applyFont="1" applyBorder="1" applyAlignment="1">
      <alignment horizontal="center" vertical="top" wrapText="1"/>
    </xf>
    <xf numFmtId="0" fontId="2" fillId="7" borderId="19" xfId="0" applyFont="1" applyFill="1" applyBorder="1" applyAlignment="1">
      <alignment horizontal="left" vertical="top"/>
    </xf>
    <xf numFmtId="0" fontId="2" fillId="7" borderId="20" xfId="0" applyFont="1" applyFill="1" applyBorder="1" applyAlignment="1">
      <alignment horizontal="left" vertical="top"/>
    </xf>
    <xf numFmtId="0" fontId="19" fillId="6" borderId="4" xfId="8" applyFont="1" applyFill="1" applyBorder="1" applyAlignment="1">
      <alignment horizontal="left" vertical="top" wrapText="1"/>
    </xf>
    <xf numFmtId="0" fontId="23" fillId="0" borderId="28" xfId="0" applyFont="1" applyBorder="1" applyAlignment="1">
      <alignment horizontal="left" vertical="top"/>
    </xf>
    <xf numFmtId="0" fontId="23" fillId="0" borderId="31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26" fillId="0" borderId="0" xfId="0" applyFont="1"/>
    <xf numFmtId="44" fontId="3" fillId="0" borderId="12" xfId="0" applyNumberFormat="1" applyFont="1" applyBorder="1" applyAlignment="1">
      <alignment horizontal="center" vertical="top" wrapText="1"/>
    </xf>
    <xf numFmtId="0" fontId="10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7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" fillId="5" borderId="19" xfId="0" applyFont="1" applyFill="1" applyBorder="1" applyAlignment="1">
      <alignment horizontal="left" vertical="top" wrapText="1"/>
    </xf>
    <xf numFmtId="0" fontId="2" fillId="5" borderId="20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8" borderId="26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5" fillId="0" borderId="37" xfId="0" applyFont="1" applyBorder="1" applyAlignment="1">
      <alignment horizontal="left" vertical="top" wrapText="1"/>
    </xf>
    <xf numFmtId="0" fontId="25" fillId="0" borderId="38" xfId="0" applyFont="1" applyBorder="1" applyAlignment="1">
      <alignment horizontal="left" vertical="top" wrapText="1"/>
    </xf>
    <xf numFmtId="0" fontId="25" fillId="0" borderId="39" xfId="0" applyFont="1" applyBorder="1" applyAlignment="1">
      <alignment horizontal="left" vertical="top" wrapText="1"/>
    </xf>
    <xf numFmtId="0" fontId="24" fillId="11" borderId="29" xfId="0" applyFont="1" applyFill="1" applyBorder="1" applyAlignment="1">
      <alignment horizontal="left" vertical="top"/>
    </xf>
    <xf numFmtId="0" fontId="24" fillId="11" borderId="30" xfId="0" applyFont="1" applyFill="1" applyBorder="1" applyAlignment="1">
      <alignment horizontal="left" vertical="top"/>
    </xf>
    <xf numFmtId="0" fontId="24" fillId="12" borderId="3" xfId="0" applyFont="1" applyFill="1" applyBorder="1" applyAlignment="1">
      <alignment horizontal="left" vertical="top"/>
    </xf>
    <xf numFmtId="0" fontId="24" fillId="12" borderId="32" xfId="0" applyFont="1" applyFill="1" applyBorder="1" applyAlignment="1">
      <alignment horizontal="left" vertical="top"/>
    </xf>
    <xf numFmtId="0" fontId="23" fillId="0" borderId="31" xfId="0" applyFont="1" applyBorder="1" applyAlignment="1">
      <alignment horizontal="left" vertical="top"/>
    </xf>
    <xf numFmtId="0" fontId="23" fillId="0" borderId="33" xfId="0" applyFont="1" applyBorder="1" applyAlignment="1">
      <alignment horizontal="left" vertical="top"/>
    </xf>
    <xf numFmtId="0" fontId="24" fillId="12" borderId="34" xfId="0" applyFont="1" applyFill="1" applyBorder="1" applyAlignment="1">
      <alignment horizontal="left" vertical="top"/>
    </xf>
    <xf numFmtId="0" fontId="24" fillId="12" borderId="35" xfId="0" applyFont="1" applyFill="1" applyBorder="1" applyAlignment="1">
      <alignment horizontal="left" vertical="top"/>
    </xf>
    <xf numFmtId="1" fontId="3" fillId="6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164" fontId="2" fillId="0" borderId="12" xfId="0" applyNumberFormat="1" applyFont="1" applyBorder="1" applyAlignment="1" applyProtection="1">
      <alignment horizontal="center" vertical="top"/>
      <protection locked="0"/>
    </xf>
    <xf numFmtId="0" fontId="29" fillId="10" borderId="0" xfId="0" applyFont="1" applyFill="1" applyAlignment="1">
      <alignment horizontal="center" vertical="top" wrapText="1"/>
    </xf>
    <xf numFmtId="0" fontId="29" fillId="10" borderId="0" xfId="0" applyFont="1" applyFill="1" applyAlignment="1">
      <alignment horizontal="left" vertical="top" wrapText="1"/>
    </xf>
    <xf numFmtId="1" fontId="29" fillId="10" borderId="0" xfId="0" applyNumberFormat="1" applyFont="1" applyFill="1" applyAlignment="1">
      <alignment horizontal="center" vertical="top" wrapText="1"/>
    </xf>
    <xf numFmtId="165" fontId="29" fillId="10" borderId="0" xfId="0" applyNumberFormat="1" applyFont="1" applyFill="1" applyAlignment="1">
      <alignment horizontal="center" vertical="top" wrapText="1"/>
    </xf>
    <xf numFmtId="0" fontId="30" fillId="0" borderId="0" xfId="0" applyFont="1" applyAlignment="1">
      <alignment horizontal="left" vertical="top" wrapText="1"/>
    </xf>
  </cellXfs>
  <cellStyles count="11">
    <cellStyle name="Euro" xfId="2" xr:uid="{00000000-0005-0000-0000-000000000000}"/>
    <cellStyle name="Euro 2" xfId="6" xr:uid="{00000000-0005-0000-0000-000001000000}"/>
    <cellStyle name="Euro 2 2" xfId="10" xr:uid="{00000000-0005-0000-0000-000002000000}"/>
    <cellStyle name="Euro 3" xfId="9" xr:uid="{00000000-0005-0000-0000-000003000000}"/>
    <cellStyle name="Euro 4" xfId="5" xr:uid="{00000000-0005-0000-0000-000004000000}"/>
    <cellStyle name="Standaard" xfId="0" builtinId="0"/>
    <cellStyle name="Standaard 2" xfId="1" xr:uid="{00000000-0005-0000-0000-000006000000}"/>
    <cellStyle name="Standaard 2 2" xfId="8" xr:uid="{00000000-0005-0000-0000-000007000000}"/>
    <cellStyle name="Standaard 2 3" xfId="4" xr:uid="{00000000-0005-0000-0000-000008000000}"/>
    <cellStyle name="Standaard 3" xfId="3" xr:uid="{00000000-0005-0000-0000-000009000000}"/>
    <cellStyle name="Valuta 2" xfId="7" xr:uid="{00000000-0005-0000-0000-00000A000000}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776A-F3D3-405F-88DF-6F39C73FCB95}">
  <dimension ref="A1:G187"/>
  <sheetViews>
    <sheetView tabSelected="1" topLeftCell="A143" zoomScaleNormal="100" workbookViewId="0">
      <selection activeCell="A180" sqref="A180:XFD180"/>
    </sheetView>
  </sheetViews>
  <sheetFormatPr defaultColWidth="47.28515625" defaultRowHeight="15" x14ac:dyDescent="0.25"/>
  <cols>
    <col min="1" max="1" width="12.42578125" style="34" customWidth="1"/>
    <col min="2" max="2" width="96.42578125" style="14" customWidth="1"/>
    <col min="3" max="3" width="24.85546875" style="34" customWidth="1"/>
    <col min="4" max="4" width="12.140625" style="147" customWidth="1"/>
    <col min="5" max="5" width="11.42578125" style="148" customWidth="1"/>
    <col min="6" max="6" width="20.7109375" style="148" customWidth="1"/>
    <col min="7" max="7" width="13.7109375" style="14" customWidth="1"/>
    <col min="8" max="16384" width="47.28515625" style="14"/>
  </cols>
  <sheetData>
    <row r="1" spans="1:6" ht="50.1" customHeight="1" thickTop="1" thickBot="1" x14ac:dyDescent="0.3">
      <c r="A1" s="172" t="s">
        <v>251</v>
      </c>
      <c r="B1" s="173"/>
      <c r="C1" s="173"/>
      <c r="D1" s="173"/>
      <c r="E1" s="173"/>
      <c r="F1" s="174"/>
    </row>
    <row r="2" spans="1:6" ht="15" customHeight="1" thickBot="1" x14ac:dyDescent="0.3">
      <c r="A2" s="159"/>
      <c r="B2" s="160"/>
      <c r="C2" s="160"/>
      <c r="D2" s="160"/>
      <c r="E2" s="160"/>
      <c r="F2" s="161"/>
    </row>
    <row r="3" spans="1:6" s="163" customFormat="1" ht="160.5" customHeight="1" thickBot="1" x14ac:dyDescent="0.25">
      <c r="A3" s="162"/>
      <c r="B3" s="181" t="s">
        <v>253</v>
      </c>
      <c r="C3" s="182"/>
      <c r="D3" s="182"/>
      <c r="E3" s="182"/>
      <c r="F3" s="183"/>
    </row>
    <row r="4" spans="1:6" ht="15" customHeight="1" x14ac:dyDescent="0.25">
      <c r="A4" s="159"/>
      <c r="B4" s="160"/>
      <c r="C4" s="160"/>
      <c r="D4" s="160"/>
      <c r="E4" s="160"/>
      <c r="F4" s="161"/>
    </row>
    <row r="5" spans="1:6" ht="15" customHeight="1" x14ac:dyDescent="0.25">
      <c r="A5" s="159"/>
      <c r="B5" s="160"/>
      <c r="C5" s="160"/>
      <c r="D5" s="160"/>
      <c r="E5" s="160"/>
      <c r="F5" s="161"/>
    </row>
    <row r="6" spans="1:6" ht="15" customHeight="1" x14ac:dyDescent="0.25">
      <c r="A6" s="159"/>
      <c r="B6" s="160"/>
      <c r="C6" s="160"/>
      <c r="D6" s="160"/>
      <c r="E6" s="160"/>
      <c r="F6" s="161"/>
    </row>
    <row r="7" spans="1:6" ht="15" customHeight="1" thickBot="1" x14ac:dyDescent="0.3">
      <c r="A7" s="159"/>
      <c r="B7" s="160"/>
      <c r="C7" s="160"/>
      <c r="D7" s="160"/>
      <c r="E7" s="160"/>
      <c r="F7" s="161"/>
    </row>
    <row r="8" spans="1:6" ht="15" customHeight="1" thickBot="1" x14ac:dyDescent="0.3">
      <c r="A8" s="165"/>
      <c r="B8" s="166"/>
      <c r="C8" s="166"/>
      <c r="D8" s="166"/>
      <c r="E8" s="166"/>
      <c r="F8" s="167"/>
    </row>
    <row r="9" spans="1:6" ht="15" customHeight="1" thickTop="1" x14ac:dyDescent="0.25">
      <c r="A9" s="168" t="s">
        <v>0</v>
      </c>
      <c r="B9" s="169"/>
      <c r="C9" s="169"/>
      <c r="D9" s="170"/>
      <c r="E9" s="170"/>
      <c r="F9" s="171"/>
    </row>
    <row r="10" spans="1:6" ht="15" customHeight="1" x14ac:dyDescent="0.25">
      <c r="A10" s="22" t="s">
        <v>1</v>
      </c>
      <c r="B10" s="16" t="s">
        <v>2</v>
      </c>
      <c r="C10" s="31" t="s">
        <v>3</v>
      </c>
      <c r="D10" s="94" t="s">
        <v>4</v>
      </c>
      <c r="E10" s="74" t="s">
        <v>5</v>
      </c>
      <c r="F10" s="124" t="s">
        <v>6</v>
      </c>
    </row>
    <row r="11" spans="1:6" ht="15" customHeight="1" x14ac:dyDescent="0.25">
      <c r="A11" s="24"/>
      <c r="B11" s="55"/>
      <c r="C11" s="56"/>
      <c r="D11" s="96"/>
      <c r="E11" s="76"/>
      <c r="F11" s="126"/>
    </row>
    <row r="12" spans="1:6" s="15" customFormat="1" ht="15" customHeight="1" x14ac:dyDescent="0.25">
      <c r="A12" s="22"/>
      <c r="B12" s="16" t="s">
        <v>7</v>
      </c>
      <c r="C12" s="30"/>
      <c r="D12" s="94"/>
      <c r="E12" s="74"/>
      <c r="F12" s="124"/>
    </row>
    <row r="13" spans="1:6" s="15" customFormat="1" ht="15" customHeight="1" x14ac:dyDescent="0.25">
      <c r="A13" s="24"/>
      <c r="B13" s="1"/>
      <c r="C13" s="25"/>
      <c r="D13" s="95"/>
      <c r="E13" s="75"/>
      <c r="F13" s="125"/>
    </row>
    <row r="14" spans="1:6" s="15" customFormat="1" ht="15" customHeight="1" x14ac:dyDescent="0.25">
      <c r="A14" s="26" t="s">
        <v>8</v>
      </c>
      <c r="B14" s="1" t="s">
        <v>9</v>
      </c>
      <c r="C14" s="27" t="s">
        <v>10</v>
      </c>
      <c r="D14" s="96">
        <v>300</v>
      </c>
      <c r="E14" s="153"/>
      <c r="F14" s="164">
        <f>D14*E14</f>
        <v>0</v>
      </c>
    </row>
    <row r="15" spans="1:6" s="15" customFormat="1" ht="15" customHeight="1" x14ac:dyDescent="0.25">
      <c r="A15" s="26"/>
      <c r="B15" s="1"/>
      <c r="C15" s="27"/>
      <c r="D15" s="96"/>
      <c r="E15" s="76"/>
      <c r="F15" s="126"/>
    </row>
    <row r="16" spans="1:6" ht="15" customHeight="1" x14ac:dyDescent="0.25">
      <c r="A16" s="22"/>
      <c r="B16" s="16" t="s">
        <v>11</v>
      </c>
      <c r="C16" s="31"/>
      <c r="D16" s="94"/>
      <c r="E16" s="74"/>
      <c r="F16" s="124"/>
    </row>
    <row r="17" spans="1:6" ht="15" customHeight="1" x14ac:dyDescent="0.25">
      <c r="A17" s="26"/>
      <c r="B17" s="1"/>
      <c r="C17" s="27"/>
      <c r="D17" s="96"/>
      <c r="E17" s="76"/>
      <c r="F17" s="126"/>
    </row>
    <row r="18" spans="1:6" s="115" customFormat="1" ht="15" customHeight="1" x14ac:dyDescent="0.25">
      <c r="A18" s="7" t="s">
        <v>12</v>
      </c>
      <c r="B18" s="5" t="s">
        <v>13</v>
      </c>
      <c r="C18" s="2" t="s">
        <v>10</v>
      </c>
      <c r="D18" s="106">
        <v>45</v>
      </c>
      <c r="E18" s="153"/>
      <c r="F18" s="164">
        <f t="shared" ref="F18:F22" si="0">D18*E18</f>
        <v>0</v>
      </c>
    </row>
    <row r="19" spans="1:6" s="15" customFormat="1" ht="15" customHeight="1" x14ac:dyDescent="0.25">
      <c r="A19" s="26" t="s">
        <v>14</v>
      </c>
      <c r="B19" s="1" t="s">
        <v>15</v>
      </c>
      <c r="C19" s="27" t="s">
        <v>10</v>
      </c>
      <c r="D19" s="96">
        <v>75</v>
      </c>
      <c r="E19" s="153"/>
      <c r="F19" s="164">
        <f t="shared" si="0"/>
        <v>0</v>
      </c>
    </row>
    <row r="20" spans="1:6" s="15" customFormat="1" ht="15" customHeight="1" x14ac:dyDescent="0.25">
      <c r="A20" s="26" t="s">
        <v>16</v>
      </c>
      <c r="B20" s="1" t="s">
        <v>17</v>
      </c>
      <c r="C20" s="27" t="s">
        <v>10</v>
      </c>
      <c r="D20" s="96">
        <v>70</v>
      </c>
      <c r="E20" s="153"/>
      <c r="F20" s="164">
        <f t="shared" si="0"/>
        <v>0</v>
      </c>
    </row>
    <row r="21" spans="1:6" s="88" customFormat="1" ht="15" customHeight="1" x14ac:dyDescent="0.25">
      <c r="A21" s="26" t="s">
        <v>18</v>
      </c>
      <c r="B21" s="1" t="s">
        <v>19</v>
      </c>
      <c r="C21" s="27" t="s">
        <v>10</v>
      </c>
      <c r="D21" s="96">
        <v>40</v>
      </c>
      <c r="E21" s="153"/>
      <c r="F21" s="164">
        <f t="shared" si="0"/>
        <v>0</v>
      </c>
    </row>
    <row r="22" spans="1:6" s="15" customFormat="1" ht="15" customHeight="1" x14ac:dyDescent="0.25">
      <c r="A22" s="26" t="s">
        <v>20</v>
      </c>
      <c r="B22" s="1" t="s">
        <v>21</v>
      </c>
      <c r="C22" s="27" t="s">
        <v>10</v>
      </c>
      <c r="D22" s="96">
        <v>950</v>
      </c>
      <c r="E22" s="153"/>
      <c r="F22" s="164">
        <f t="shared" si="0"/>
        <v>0</v>
      </c>
    </row>
    <row r="23" spans="1:6" s="15" customFormat="1" ht="15" customHeight="1" x14ac:dyDescent="0.25">
      <c r="A23" s="26"/>
      <c r="B23" s="1"/>
      <c r="C23" s="32"/>
      <c r="D23" s="96"/>
      <c r="E23" s="76"/>
      <c r="F23" s="126"/>
    </row>
    <row r="24" spans="1:6" s="88" customFormat="1" ht="15" customHeight="1" x14ac:dyDescent="0.25">
      <c r="A24" s="26" t="s">
        <v>22</v>
      </c>
      <c r="B24" s="1" t="s">
        <v>23</v>
      </c>
      <c r="C24" s="27" t="s">
        <v>10</v>
      </c>
      <c r="D24" s="96">
        <v>20</v>
      </c>
      <c r="E24" s="153"/>
      <c r="F24" s="164">
        <f t="shared" ref="F24:F27" si="1">D24*E24</f>
        <v>0</v>
      </c>
    </row>
    <row r="25" spans="1:6" s="88" customFormat="1" ht="15" customHeight="1" x14ac:dyDescent="0.25">
      <c r="A25" s="26" t="s">
        <v>24</v>
      </c>
      <c r="B25" s="1" t="s">
        <v>25</v>
      </c>
      <c r="C25" s="27" t="s">
        <v>10</v>
      </c>
      <c r="D25" s="96">
        <v>12</v>
      </c>
      <c r="E25" s="153"/>
      <c r="F25" s="164">
        <f t="shared" si="1"/>
        <v>0</v>
      </c>
    </row>
    <row r="26" spans="1:6" s="88" customFormat="1" ht="15" customHeight="1" x14ac:dyDescent="0.25">
      <c r="A26" s="26" t="s">
        <v>26</v>
      </c>
      <c r="B26" s="1" t="s">
        <v>27</v>
      </c>
      <c r="C26" s="27" t="s">
        <v>10</v>
      </c>
      <c r="D26" s="96">
        <v>8</v>
      </c>
      <c r="E26" s="153"/>
      <c r="F26" s="164">
        <f t="shared" si="1"/>
        <v>0</v>
      </c>
    </row>
    <row r="27" spans="1:6" s="15" customFormat="1" ht="15" customHeight="1" x14ac:dyDescent="0.25">
      <c r="A27" s="26" t="s">
        <v>28</v>
      </c>
      <c r="B27" s="1" t="s">
        <v>29</v>
      </c>
      <c r="C27" s="27" t="s">
        <v>10</v>
      </c>
      <c r="D27" s="96">
        <v>200</v>
      </c>
      <c r="E27" s="153"/>
      <c r="F27" s="164">
        <f t="shared" si="1"/>
        <v>0</v>
      </c>
    </row>
    <row r="28" spans="1:6" s="15" customFormat="1" ht="15" customHeight="1" x14ac:dyDescent="0.25">
      <c r="A28" s="61"/>
      <c r="B28" s="18"/>
      <c r="C28" s="32"/>
      <c r="D28" s="96"/>
      <c r="E28" s="76"/>
      <c r="F28" s="126"/>
    </row>
    <row r="29" spans="1:6" s="6" customFormat="1" ht="15" customHeight="1" thickBot="1" x14ac:dyDescent="0.3">
      <c r="A29" s="57"/>
      <c r="B29" s="64" t="s">
        <v>30</v>
      </c>
      <c r="C29" s="65"/>
      <c r="D29" s="97"/>
      <c r="E29" s="84"/>
      <c r="F29" s="128">
        <f>SUM(F14:F27)</f>
        <v>0</v>
      </c>
    </row>
    <row r="30" spans="1:6" ht="15" customHeight="1" thickTop="1" thickBot="1" x14ac:dyDescent="0.3">
      <c r="A30" s="129"/>
      <c r="B30" s="119"/>
      <c r="C30" s="129"/>
      <c r="D30" s="130"/>
      <c r="E30" s="129"/>
      <c r="F30" s="131"/>
    </row>
    <row r="31" spans="1:6" ht="15" customHeight="1" thickTop="1" x14ac:dyDescent="0.25">
      <c r="A31" s="175" t="s">
        <v>31</v>
      </c>
      <c r="B31" s="176"/>
      <c r="C31" s="176"/>
      <c r="D31" s="177"/>
      <c r="E31" s="177"/>
      <c r="F31" s="178"/>
    </row>
    <row r="32" spans="1:6" s="15" customFormat="1" ht="15" customHeight="1" x14ac:dyDescent="0.25">
      <c r="A32" s="35" t="s">
        <v>1</v>
      </c>
      <c r="B32" s="51" t="s">
        <v>2</v>
      </c>
      <c r="C32" s="52" t="s">
        <v>3</v>
      </c>
      <c r="D32" s="98"/>
      <c r="E32" s="77"/>
      <c r="F32" s="132"/>
    </row>
    <row r="33" spans="1:6" ht="15" customHeight="1" x14ac:dyDescent="0.25">
      <c r="A33" s="62"/>
      <c r="B33" s="53"/>
      <c r="C33" s="54"/>
      <c r="D33" s="141"/>
      <c r="E33" s="142"/>
      <c r="F33" s="143"/>
    </row>
    <row r="34" spans="1:6" ht="28.5" customHeight="1" x14ac:dyDescent="0.25">
      <c r="A34" s="35"/>
      <c r="B34" s="116" t="s">
        <v>32</v>
      </c>
      <c r="C34" s="52"/>
      <c r="D34" s="98"/>
      <c r="E34" s="77"/>
      <c r="F34" s="132"/>
    </row>
    <row r="35" spans="1:6" ht="15" customHeight="1" x14ac:dyDescent="0.25">
      <c r="A35" s="24"/>
      <c r="B35" s="17"/>
      <c r="C35" s="29"/>
      <c r="D35" s="99"/>
      <c r="E35" s="78"/>
      <c r="F35" s="133"/>
    </row>
    <row r="36" spans="1:6" ht="15" customHeight="1" x14ac:dyDescent="0.25">
      <c r="A36" s="24"/>
      <c r="B36" s="19" t="s">
        <v>33</v>
      </c>
      <c r="C36" s="29"/>
      <c r="D36" s="99"/>
      <c r="E36" s="78"/>
      <c r="F36" s="133"/>
    </row>
    <row r="37" spans="1:6" ht="15" customHeight="1" x14ac:dyDescent="0.25">
      <c r="A37" s="26" t="s">
        <v>34</v>
      </c>
      <c r="B37" s="1" t="s">
        <v>35</v>
      </c>
      <c r="C37" s="29" t="s">
        <v>10</v>
      </c>
      <c r="D37" s="96">
        <v>30</v>
      </c>
      <c r="E37" s="153"/>
      <c r="F37" s="164">
        <f t="shared" ref="F37:F48" si="2">D37*E37</f>
        <v>0</v>
      </c>
    </row>
    <row r="38" spans="1:6" ht="15" customHeight="1" x14ac:dyDescent="0.25">
      <c r="A38" s="26" t="s">
        <v>36</v>
      </c>
      <c r="B38" s="1" t="s">
        <v>37</v>
      </c>
      <c r="C38" s="29" t="s">
        <v>10</v>
      </c>
      <c r="D38" s="96">
        <v>30</v>
      </c>
      <c r="E38" s="153"/>
      <c r="F38" s="164">
        <f t="shared" si="2"/>
        <v>0</v>
      </c>
    </row>
    <row r="39" spans="1:6" ht="15" customHeight="1" x14ac:dyDescent="0.25">
      <c r="A39" s="26" t="s">
        <v>38</v>
      </c>
      <c r="B39" s="1" t="s">
        <v>39</v>
      </c>
      <c r="C39" s="29" t="s">
        <v>10</v>
      </c>
      <c r="D39" s="96">
        <v>30</v>
      </c>
      <c r="E39" s="153"/>
      <c r="F39" s="164">
        <f t="shared" si="2"/>
        <v>0</v>
      </c>
    </row>
    <row r="40" spans="1:6" ht="15" customHeight="1" x14ac:dyDescent="0.25">
      <c r="A40" s="26" t="s">
        <v>40</v>
      </c>
      <c r="B40" s="1" t="s">
        <v>41</v>
      </c>
      <c r="C40" s="29" t="s">
        <v>10</v>
      </c>
      <c r="D40" s="96">
        <v>30</v>
      </c>
      <c r="E40" s="153"/>
      <c r="F40" s="164">
        <f t="shared" si="2"/>
        <v>0</v>
      </c>
    </row>
    <row r="41" spans="1:6" ht="15" customHeight="1" x14ac:dyDescent="0.25">
      <c r="A41" s="26" t="s">
        <v>42</v>
      </c>
      <c r="B41" s="1" t="s">
        <v>43</v>
      </c>
      <c r="C41" s="29" t="s">
        <v>10</v>
      </c>
      <c r="D41" s="96">
        <v>25</v>
      </c>
      <c r="E41" s="153"/>
      <c r="F41" s="164">
        <f t="shared" si="2"/>
        <v>0</v>
      </c>
    </row>
    <row r="42" spans="1:6" ht="15" customHeight="1" x14ac:dyDescent="0.25">
      <c r="A42" s="26" t="s">
        <v>44</v>
      </c>
      <c r="B42" s="1" t="s">
        <v>45</v>
      </c>
      <c r="C42" s="29" t="s">
        <v>10</v>
      </c>
      <c r="D42" s="96">
        <v>25</v>
      </c>
      <c r="E42" s="153"/>
      <c r="F42" s="164">
        <f t="shared" si="2"/>
        <v>0</v>
      </c>
    </row>
    <row r="43" spans="1:6" ht="15" customHeight="1" x14ac:dyDescent="0.25">
      <c r="A43" s="26" t="s">
        <v>46</v>
      </c>
      <c r="B43" s="1" t="s">
        <v>47</v>
      </c>
      <c r="C43" s="29" t="s">
        <v>10</v>
      </c>
      <c r="D43" s="96">
        <v>25</v>
      </c>
      <c r="E43" s="153"/>
      <c r="F43" s="164">
        <f t="shared" si="2"/>
        <v>0</v>
      </c>
    </row>
    <row r="44" spans="1:6" ht="15" customHeight="1" x14ac:dyDescent="0.25">
      <c r="A44" s="26" t="s">
        <v>48</v>
      </c>
      <c r="B44" s="1" t="s">
        <v>49</v>
      </c>
      <c r="C44" s="29" t="s">
        <v>10</v>
      </c>
      <c r="D44" s="96">
        <v>25</v>
      </c>
      <c r="E44" s="153"/>
      <c r="F44" s="164">
        <f t="shared" si="2"/>
        <v>0</v>
      </c>
    </row>
    <row r="45" spans="1:6" ht="15" customHeight="1" x14ac:dyDescent="0.25">
      <c r="A45" s="26" t="s">
        <v>50</v>
      </c>
      <c r="B45" s="1" t="s">
        <v>51</v>
      </c>
      <c r="C45" s="29" t="s">
        <v>10</v>
      </c>
      <c r="D45" s="96">
        <v>15</v>
      </c>
      <c r="E45" s="153"/>
      <c r="F45" s="164">
        <f t="shared" si="2"/>
        <v>0</v>
      </c>
    </row>
    <row r="46" spans="1:6" ht="15" customHeight="1" x14ac:dyDescent="0.25">
      <c r="A46" s="26" t="s">
        <v>52</v>
      </c>
      <c r="B46" s="1" t="s">
        <v>53</v>
      </c>
      <c r="C46" s="29" t="s">
        <v>10</v>
      </c>
      <c r="D46" s="96">
        <v>15</v>
      </c>
      <c r="E46" s="153"/>
      <c r="F46" s="164">
        <f t="shared" si="2"/>
        <v>0</v>
      </c>
    </row>
    <row r="47" spans="1:6" ht="15" customHeight="1" x14ac:dyDescent="0.25">
      <c r="A47" s="26" t="s">
        <v>54</v>
      </c>
      <c r="B47" s="1" t="s">
        <v>55</v>
      </c>
      <c r="C47" s="29" t="s">
        <v>10</v>
      </c>
      <c r="D47" s="96">
        <v>15</v>
      </c>
      <c r="E47" s="153"/>
      <c r="F47" s="164">
        <f t="shared" si="2"/>
        <v>0</v>
      </c>
    </row>
    <row r="48" spans="1:6" ht="15" customHeight="1" x14ac:dyDescent="0.25">
      <c r="A48" s="26" t="s">
        <v>56</v>
      </c>
      <c r="B48" s="1" t="s">
        <v>57</v>
      </c>
      <c r="C48" s="29" t="s">
        <v>10</v>
      </c>
      <c r="D48" s="96">
        <v>15</v>
      </c>
      <c r="E48" s="153"/>
      <c r="F48" s="164">
        <f t="shared" si="2"/>
        <v>0</v>
      </c>
    </row>
    <row r="49" spans="1:6" ht="15" customHeight="1" x14ac:dyDescent="0.25">
      <c r="A49" s="26"/>
      <c r="B49" s="1"/>
      <c r="C49" s="29"/>
      <c r="D49" s="96" t="s">
        <v>252</v>
      </c>
      <c r="E49" s="78"/>
      <c r="F49" s="133"/>
    </row>
    <row r="50" spans="1:6" s="113" customFormat="1" ht="15" customHeight="1" x14ac:dyDescent="0.25">
      <c r="A50" s="110" t="s">
        <v>58</v>
      </c>
      <c r="B50" s="111" t="s">
        <v>59</v>
      </c>
      <c r="C50" s="112" t="s">
        <v>10</v>
      </c>
      <c r="D50" s="96">
        <v>150</v>
      </c>
      <c r="E50" s="153"/>
      <c r="F50" s="164">
        <f t="shared" ref="F50:F51" si="3">D50*E50</f>
        <v>0</v>
      </c>
    </row>
    <row r="51" spans="1:6" s="113" customFormat="1" ht="15" customHeight="1" x14ac:dyDescent="0.25">
      <c r="A51" s="110" t="s">
        <v>60</v>
      </c>
      <c r="B51" s="111" t="s">
        <v>61</v>
      </c>
      <c r="C51" s="112" t="s">
        <v>10</v>
      </c>
      <c r="D51" s="96">
        <v>150</v>
      </c>
      <c r="E51" s="153"/>
      <c r="F51" s="164">
        <f t="shared" si="3"/>
        <v>0</v>
      </c>
    </row>
    <row r="52" spans="1:6" s="113" customFormat="1" ht="15" customHeight="1" x14ac:dyDescent="0.25">
      <c r="A52" s="110"/>
      <c r="B52" s="111"/>
      <c r="C52" s="112"/>
      <c r="D52" s="96" t="s">
        <v>252</v>
      </c>
      <c r="E52" s="78"/>
      <c r="F52" s="133"/>
    </row>
    <row r="53" spans="1:6" s="15" customFormat="1" ht="15" customHeight="1" x14ac:dyDescent="0.25">
      <c r="A53" s="26"/>
      <c r="B53" s="19" t="s">
        <v>62</v>
      </c>
      <c r="C53" s="29"/>
      <c r="D53" s="96" t="s">
        <v>252</v>
      </c>
      <c r="E53" s="78"/>
      <c r="F53" s="133"/>
    </row>
    <row r="54" spans="1:6" s="15" customFormat="1" ht="15" customHeight="1" x14ac:dyDescent="0.25">
      <c r="A54" s="26" t="s">
        <v>63</v>
      </c>
      <c r="B54" s="1" t="s">
        <v>64</v>
      </c>
      <c r="C54" s="29" t="s">
        <v>10</v>
      </c>
      <c r="D54" s="96">
        <v>30</v>
      </c>
      <c r="E54" s="153"/>
      <c r="F54" s="164">
        <f t="shared" ref="F54:F56" si="4">D54*E54</f>
        <v>0</v>
      </c>
    </row>
    <row r="55" spans="1:6" s="15" customFormat="1" ht="15" customHeight="1" x14ac:dyDescent="0.25">
      <c r="A55" s="26" t="s">
        <v>65</v>
      </c>
      <c r="B55" s="1" t="s">
        <v>66</v>
      </c>
      <c r="C55" s="29" t="s">
        <v>10</v>
      </c>
      <c r="D55" s="96">
        <v>20</v>
      </c>
      <c r="E55" s="153"/>
      <c r="F55" s="164">
        <f t="shared" si="4"/>
        <v>0</v>
      </c>
    </row>
    <row r="56" spans="1:6" s="113" customFormat="1" ht="15" customHeight="1" x14ac:dyDescent="0.25">
      <c r="A56" s="110" t="s">
        <v>67</v>
      </c>
      <c r="B56" s="111" t="s">
        <v>68</v>
      </c>
      <c r="C56" s="112" t="s">
        <v>10</v>
      </c>
      <c r="D56" s="96">
        <v>80</v>
      </c>
      <c r="E56" s="153"/>
      <c r="F56" s="164">
        <f t="shared" si="4"/>
        <v>0</v>
      </c>
    </row>
    <row r="57" spans="1:6" s="114" customFormat="1" ht="15" customHeight="1" x14ac:dyDescent="0.25">
      <c r="A57" s="110"/>
      <c r="B57" s="111"/>
      <c r="C57" s="112"/>
      <c r="D57" s="96" t="s">
        <v>252</v>
      </c>
      <c r="E57" s="78"/>
      <c r="F57" s="133"/>
    </row>
    <row r="58" spans="1:6" ht="15" customHeight="1" x14ac:dyDescent="0.25">
      <c r="A58" s="26"/>
      <c r="B58" s="19" t="s">
        <v>69</v>
      </c>
      <c r="C58" s="54"/>
      <c r="D58" s="96" t="s">
        <v>252</v>
      </c>
      <c r="E58" s="142"/>
      <c r="F58" s="143"/>
    </row>
    <row r="59" spans="1:6" s="15" customFormat="1" ht="15" customHeight="1" x14ac:dyDescent="0.25">
      <c r="A59" s="26" t="s">
        <v>70</v>
      </c>
      <c r="B59" s="1" t="s">
        <v>71</v>
      </c>
      <c r="C59" s="29" t="s">
        <v>10</v>
      </c>
      <c r="D59" s="96">
        <v>40</v>
      </c>
      <c r="E59" s="153"/>
      <c r="F59" s="164">
        <f t="shared" ref="F59:F61" si="5">D59*E59</f>
        <v>0</v>
      </c>
    </row>
    <row r="60" spans="1:6" s="15" customFormat="1" ht="15" customHeight="1" x14ac:dyDescent="0.25">
      <c r="A60" s="26" t="s">
        <v>72</v>
      </c>
      <c r="B60" s="20" t="s">
        <v>73</v>
      </c>
      <c r="C60" s="29" t="s">
        <v>74</v>
      </c>
      <c r="D60" s="96">
        <v>10</v>
      </c>
      <c r="E60" s="153"/>
      <c r="F60" s="164">
        <f t="shared" si="5"/>
        <v>0</v>
      </c>
    </row>
    <row r="61" spans="1:6" s="15" customFormat="1" ht="15" customHeight="1" x14ac:dyDescent="0.25">
      <c r="A61" s="26" t="s">
        <v>75</v>
      </c>
      <c r="B61" s="20" t="s">
        <v>76</v>
      </c>
      <c r="C61" s="29" t="s">
        <v>74</v>
      </c>
      <c r="D61" s="96">
        <v>295</v>
      </c>
      <c r="E61" s="153"/>
      <c r="F61" s="164">
        <f t="shared" si="5"/>
        <v>0</v>
      </c>
    </row>
    <row r="62" spans="1:6" s="15" customFormat="1" ht="15" customHeight="1" x14ac:dyDescent="0.25">
      <c r="A62" s="61"/>
      <c r="B62" s="18"/>
      <c r="C62" s="32"/>
      <c r="D62" s="96"/>
      <c r="E62" s="76"/>
      <c r="F62" s="126"/>
    </row>
    <row r="63" spans="1:6" s="6" customFormat="1" ht="15" customHeight="1" thickBot="1" x14ac:dyDescent="0.3">
      <c r="A63" s="58"/>
      <c r="B63" s="66" t="s">
        <v>77</v>
      </c>
      <c r="C63" s="67"/>
      <c r="D63" s="100"/>
      <c r="E63" s="85"/>
      <c r="F63" s="134">
        <f>SUM(F36:F61)</f>
        <v>0</v>
      </c>
    </row>
    <row r="64" spans="1:6" ht="15" customHeight="1" thickTop="1" thickBot="1" x14ac:dyDescent="0.3">
      <c r="A64" s="43"/>
      <c r="B64" s="42"/>
      <c r="C64" s="43"/>
      <c r="D64" s="144"/>
      <c r="E64" s="145"/>
      <c r="F64" s="146"/>
    </row>
    <row r="65" spans="1:7" s="21" customFormat="1" ht="15" customHeight="1" thickTop="1" x14ac:dyDescent="0.25">
      <c r="A65" s="154" t="s">
        <v>78</v>
      </c>
      <c r="B65" s="155"/>
      <c r="C65" s="91"/>
      <c r="D65" s="101"/>
      <c r="E65" s="92"/>
      <c r="F65" s="93"/>
    </row>
    <row r="66" spans="1:7" s="15" customFormat="1" ht="15" customHeight="1" x14ac:dyDescent="0.25">
      <c r="A66" s="36" t="s">
        <v>1</v>
      </c>
      <c r="B66" s="44" t="s">
        <v>2</v>
      </c>
      <c r="C66" s="45" t="s">
        <v>3</v>
      </c>
      <c r="D66" s="102"/>
      <c r="E66" s="79"/>
      <c r="F66" s="135"/>
    </row>
    <row r="67" spans="1:7" s="15" customFormat="1" ht="15" customHeight="1" x14ac:dyDescent="0.25">
      <c r="A67" s="63"/>
      <c r="B67" s="46"/>
      <c r="C67" s="47"/>
      <c r="D67" s="103"/>
      <c r="E67" s="80"/>
      <c r="F67" s="136"/>
    </row>
    <row r="68" spans="1:7" s="21" customFormat="1" ht="15" customHeight="1" x14ac:dyDescent="0.25">
      <c r="A68" s="36"/>
      <c r="B68" s="117" t="s">
        <v>79</v>
      </c>
      <c r="C68" s="37"/>
      <c r="D68" s="104"/>
      <c r="E68" s="81"/>
      <c r="F68" s="137"/>
    </row>
    <row r="69" spans="1:7" s="21" customFormat="1" ht="15" customHeight="1" x14ac:dyDescent="0.25">
      <c r="A69" s="26"/>
      <c r="B69" s="12"/>
      <c r="C69" s="27"/>
      <c r="D69" s="96"/>
      <c r="E69" s="76"/>
      <c r="F69" s="126"/>
      <c r="G69" s="121"/>
    </row>
    <row r="70" spans="1:7" s="21" customFormat="1" ht="15" customHeight="1" x14ac:dyDescent="0.25">
      <c r="A70" s="26"/>
      <c r="B70" s="68" t="s">
        <v>80</v>
      </c>
      <c r="C70" s="27"/>
      <c r="D70" s="96"/>
      <c r="E70" s="76"/>
      <c r="F70" s="126"/>
      <c r="G70" s="121"/>
    </row>
    <row r="71" spans="1:7" s="21" customFormat="1" ht="15" customHeight="1" x14ac:dyDescent="0.25">
      <c r="A71" s="26" t="s">
        <v>8</v>
      </c>
      <c r="B71" s="1" t="s">
        <v>81</v>
      </c>
      <c r="C71" s="29" t="s">
        <v>10</v>
      </c>
      <c r="D71" s="192">
        <v>1000</v>
      </c>
      <c r="E71" s="153"/>
      <c r="F71" s="164">
        <f t="shared" ref="F71:F79" si="6">D71*E71</f>
        <v>0</v>
      </c>
      <c r="G71" s="121"/>
    </row>
    <row r="72" spans="1:7" s="21" customFormat="1" ht="15" customHeight="1" x14ac:dyDescent="0.25">
      <c r="A72" s="26" t="s">
        <v>82</v>
      </c>
      <c r="B72" s="1" t="s">
        <v>83</v>
      </c>
      <c r="C72" s="29" t="s">
        <v>10</v>
      </c>
      <c r="D72" s="192">
        <v>1000</v>
      </c>
      <c r="E72" s="153"/>
      <c r="F72" s="164">
        <f t="shared" si="6"/>
        <v>0</v>
      </c>
      <c r="G72" s="121"/>
    </row>
    <row r="73" spans="1:7" s="21" customFormat="1" ht="15" customHeight="1" x14ac:dyDescent="0.25">
      <c r="A73" s="26" t="s">
        <v>84</v>
      </c>
      <c r="B73" s="55" t="s">
        <v>85</v>
      </c>
      <c r="C73" s="73" t="s">
        <v>10</v>
      </c>
      <c r="D73" s="192">
        <v>1000</v>
      </c>
      <c r="E73" s="153"/>
      <c r="F73" s="164">
        <f t="shared" si="6"/>
        <v>0</v>
      </c>
      <c r="G73" s="122"/>
    </row>
    <row r="74" spans="1:7" s="21" customFormat="1" ht="15" customHeight="1" x14ac:dyDescent="0.25">
      <c r="A74" s="26" t="s">
        <v>86</v>
      </c>
      <c r="B74" s="1" t="s">
        <v>87</v>
      </c>
      <c r="C74" s="29" t="s">
        <v>10</v>
      </c>
      <c r="D74" s="192">
        <v>400</v>
      </c>
      <c r="E74" s="153"/>
      <c r="F74" s="164">
        <f t="shared" si="6"/>
        <v>0</v>
      </c>
      <c r="G74" s="121"/>
    </row>
    <row r="75" spans="1:7" s="21" customFormat="1" ht="15" customHeight="1" x14ac:dyDescent="0.25">
      <c r="A75" s="26" t="s">
        <v>88</v>
      </c>
      <c r="B75" s="55" t="s">
        <v>89</v>
      </c>
      <c r="C75" s="73" t="s">
        <v>10</v>
      </c>
      <c r="D75" s="192">
        <v>600</v>
      </c>
      <c r="E75" s="153"/>
      <c r="F75" s="164">
        <f t="shared" si="6"/>
        <v>0</v>
      </c>
      <c r="G75" s="122"/>
    </row>
    <row r="76" spans="1:7" s="21" customFormat="1" ht="15" customHeight="1" x14ac:dyDescent="0.25">
      <c r="A76" s="26" t="s">
        <v>90</v>
      </c>
      <c r="B76" s="1" t="s">
        <v>91</v>
      </c>
      <c r="C76" s="29" t="s">
        <v>10</v>
      </c>
      <c r="D76" s="192">
        <v>400</v>
      </c>
      <c r="E76" s="153"/>
      <c r="F76" s="164">
        <f t="shared" si="6"/>
        <v>0</v>
      </c>
      <c r="G76" s="121"/>
    </row>
    <row r="77" spans="1:7" s="21" customFormat="1" ht="15" customHeight="1" x14ac:dyDescent="0.25">
      <c r="A77" s="26" t="s">
        <v>92</v>
      </c>
      <c r="B77" s="13" t="s">
        <v>93</v>
      </c>
      <c r="C77" s="29" t="s">
        <v>10</v>
      </c>
      <c r="D77" s="192">
        <v>300</v>
      </c>
      <c r="E77" s="153"/>
      <c r="F77" s="164">
        <f t="shared" si="6"/>
        <v>0</v>
      </c>
      <c r="G77" s="121"/>
    </row>
    <row r="78" spans="1:7" s="21" customFormat="1" ht="15" customHeight="1" x14ac:dyDescent="0.25">
      <c r="A78" s="26" t="s">
        <v>94</v>
      </c>
      <c r="B78" s="13" t="s">
        <v>95</v>
      </c>
      <c r="C78" s="29" t="s">
        <v>10</v>
      </c>
      <c r="D78" s="192">
        <v>150</v>
      </c>
      <c r="E78" s="153"/>
      <c r="F78" s="164">
        <f t="shared" si="6"/>
        <v>0</v>
      </c>
      <c r="G78" s="121"/>
    </row>
    <row r="79" spans="1:7" s="21" customFormat="1" ht="15" customHeight="1" x14ac:dyDescent="0.25">
      <c r="A79" s="26" t="s">
        <v>96</v>
      </c>
      <c r="B79" s="13" t="s">
        <v>97</v>
      </c>
      <c r="C79" s="29" t="s">
        <v>10</v>
      </c>
      <c r="D79" s="192">
        <v>80</v>
      </c>
      <c r="E79" s="153"/>
      <c r="F79" s="164">
        <f t="shared" si="6"/>
        <v>0</v>
      </c>
      <c r="G79" s="121"/>
    </row>
    <row r="80" spans="1:7" s="21" customFormat="1" ht="15" customHeight="1" x14ac:dyDescent="0.2">
      <c r="A80" s="26"/>
      <c r="B80" s="119"/>
      <c r="C80" s="29"/>
      <c r="D80" s="193" t="s">
        <v>252</v>
      </c>
      <c r="E80" s="153"/>
      <c r="F80" s="133"/>
      <c r="G80" s="121"/>
    </row>
    <row r="81" spans="1:7" s="21" customFormat="1" ht="15" customHeight="1" x14ac:dyDescent="0.2">
      <c r="A81" s="26"/>
      <c r="B81" s="68" t="s">
        <v>98</v>
      </c>
      <c r="C81" s="29"/>
      <c r="D81" s="193" t="s">
        <v>252</v>
      </c>
      <c r="E81" s="153"/>
      <c r="F81" s="133"/>
      <c r="G81" s="121"/>
    </row>
    <row r="82" spans="1:7" s="21" customFormat="1" ht="15" customHeight="1" x14ac:dyDescent="0.25">
      <c r="A82" s="26" t="s">
        <v>99</v>
      </c>
      <c r="B82" s="8" t="s">
        <v>100</v>
      </c>
      <c r="C82" s="29" t="s">
        <v>10</v>
      </c>
      <c r="D82" s="192">
        <v>600</v>
      </c>
      <c r="E82" s="153"/>
      <c r="F82" s="164">
        <f>D82*E82</f>
        <v>0</v>
      </c>
    </row>
    <row r="83" spans="1:7" s="21" customFormat="1" ht="15" customHeight="1" x14ac:dyDescent="0.2">
      <c r="A83" s="26"/>
      <c r="C83" s="29"/>
      <c r="D83" s="193" t="s">
        <v>252</v>
      </c>
      <c r="E83" s="153"/>
      <c r="F83" s="133"/>
      <c r="G83" s="121"/>
    </row>
    <row r="84" spans="1:7" s="21" customFormat="1" ht="15" customHeight="1" x14ac:dyDescent="0.2">
      <c r="A84" s="26"/>
      <c r="B84" s="68" t="s">
        <v>101</v>
      </c>
      <c r="C84" s="29"/>
      <c r="D84" s="193" t="s">
        <v>252</v>
      </c>
      <c r="E84" s="153"/>
      <c r="F84" s="133"/>
      <c r="G84" s="121"/>
    </row>
    <row r="85" spans="1:7" s="21" customFormat="1" ht="15" customHeight="1" x14ac:dyDescent="0.25">
      <c r="A85" s="71" t="s">
        <v>102</v>
      </c>
      <c r="B85" s="72" t="s">
        <v>103</v>
      </c>
      <c r="C85" s="73" t="s">
        <v>10</v>
      </c>
      <c r="D85" s="192">
        <v>400</v>
      </c>
      <c r="E85" s="153"/>
      <c r="F85" s="164">
        <f t="shared" ref="F85:F86" si="7">D85*E85</f>
        <v>0</v>
      </c>
      <c r="G85" s="122"/>
    </row>
    <row r="86" spans="1:7" s="21" customFormat="1" ht="15" customHeight="1" x14ac:dyDescent="0.25">
      <c r="A86" s="71" t="s">
        <v>104</v>
      </c>
      <c r="B86" s="72" t="s">
        <v>105</v>
      </c>
      <c r="C86" s="73" t="s">
        <v>10</v>
      </c>
      <c r="D86" s="192">
        <v>80</v>
      </c>
      <c r="E86" s="153"/>
      <c r="F86" s="164">
        <f t="shared" si="7"/>
        <v>0</v>
      </c>
      <c r="G86" s="122"/>
    </row>
    <row r="87" spans="1:7" s="21" customFormat="1" ht="15" customHeight="1" x14ac:dyDescent="0.25">
      <c r="A87" s="71"/>
      <c r="B87" s="72"/>
      <c r="C87" s="73"/>
      <c r="D87" s="99"/>
      <c r="E87" s="153"/>
      <c r="F87" s="133"/>
      <c r="G87" s="122"/>
    </row>
    <row r="88" spans="1:7" s="21" customFormat="1" ht="15" customHeight="1" x14ac:dyDescent="0.25">
      <c r="A88" s="71"/>
      <c r="B88" s="156" t="s">
        <v>106</v>
      </c>
      <c r="C88" s="118">
        <f>(0.5*D71)+(1*D72)+(1.5*D73)+(2*D74)+(2.5*D75)+(3*D76)+(4*D77)+(5*D78)+(6*D79)+(1.5*D82)+(5*D85)+(6*D86)</f>
        <v>12310</v>
      </c>
      <c r="D88" s="99"/>
      <c r="E88" s="153"/>
      <c r="F88" s="133"/>
      <c r="G88" s="122"/>
    </row>
    <row r="89" spans="1:7" s="21" customFormat="1" ht="15" customHeight="1" x14ac:dyDescent="0.25">
      <c r="A89" s="71"/>
      <c r="B89" s="72"/>
      <c r="C89" s="73"/>
      <c r="D89" s="99"/>
      <c r="E89" s="153"/>
      <c r="F89" s="133"/>
      <c r="G89" s="122"/>
    </row>
    <row r="90" spans="1:7" s="21" customFormat="1" ht="15" customHeight="1" x14ac:dyDescent="0.25">
      <c r="A90" s="71"/>
      <c r="B90" s="68" t="s">
        <v>107</v>
      </c>
      <c r="C90" s="73"/>
      <c r="D90" s="99"/>
      <c r="E90" s="153"/>
      <c r="F90" s="133"/>
      <c r="G90" s="122"/>
    </row>
    <row r="91" spans="1:7" s="21" customFormat="1" ht="15" customHeight="1" x14ac:dyDescent="0.25">
      <c r="A91" s="26" t="s">
        <v>108</v>
      </c>
      <c r="B91" s="4" t="s">
        <v>109</v>
      </c>
      <c r="C91" s="29" t="s">
        <v>10</v>
      </c>
      <c r="D91" s="96">
        <v>50</v>
      </c>
      <c r="E91" s="153"/>
      <c r="F91" s="164">
        <f t="shared" ref="F91:F93" si="8">D91*E91</f>
        <v>0</v>
      </c>
      <c r="G91" s="121"/>
    </row>
    <row r="92" spans="1:7" s="21" customFormat="1" ht="15" customHeight="1" x14ac:dyDescent="0.25">
      <c r="A92" s="26" t="s">
        <v>110</v>
      </c>
      <c r="B92" s="4" t="s">
        <v>111</v>
      </c>
      <c r="C92" s="29" t="s">
        <v>10</v>
      </c>
      <c r="D92" s="96">
        <v>200</v>
      </c>
      <c r="E92" s="153"/>
      <c r="F92" s="164">
        <f t="shared" si="8"/>
        <v>0</v>
      </c>
      <c r="G92" s="121"/>
    </row>
    <row r="93" spans="1:7" ht="15" customHeight="1" x14ac:dyDescent="0.25">
      <c r="A93" s="71" t="s">
        <v>112</v>
      </c>
      <c r="B93" s="72" t="s">
        <v>113</v>
      </c>
      <c r="C93" s="73" t="s">
        <v>10</v>
      </c>
      <c r="D93" s="96">
        <v>500</v>
      </c>
      <c r="E93" s="153"/>
      <c r="F93" s="164">
        <f t="shared" si="8"/>
        <v>0</v>
      </c>
      <c r="G93" s="122"/>
    </row>
    <row r="94" spans="1:7" ht="15" customHeight="1" x14ac:dyDescent="0.25">
      <c r="A94" s="71"/>
      <c r="B94" s="72"/>
      <c r="C94" s="73"/>
      <c r="D94" s="96" t="s">
        <v>252</v>
      </c>
      <c r="E94" s="153"/>
      <c r="F94" s="133"/>
      <c r="G94" s="122"/>
    </row>
    <row r="95" spans="1:7" ht="15" customHeight="1" x14ac:dyDescent="0.25">
      <c r="A95" s="71"/>
      <c r="B95" s="68" t="s">
        <v>114</v>
      </c>
      <c r="C95" s="73"/>
      <c r="D95" s="96" t="s">
        <v>252</v>
      </c>
      <c r="E95" s="153"/>
      <c r="F95" s="133"/>
      <c r="G95" s="122"/>
    </row>
    <row r="96" spans="1:7" s="21" customFormat="1" ht="15" customHeight="1" x14ac:dyDescent="0.25">
      <c r="A96" s="26" t="s">
        <v>115</v>
      </c>
      <c r="B96" s="4" t="s">
        <v>116</v>
      </c>
      <c r="C96" s="29" t="s">
        <v>10</v>
      </c>
      <c r="D96" s="96">
        <v>200</v>
      </c>
      <c r="E96" s="153"/>
      <c r="F96" s="164">
        <f t="shared" ref="F96:F99" si="9">D96*E96</f>
        <v>0</v>
      </c>
    </row>
    <row r="97" spans="1:7" s="21" customFormat="1" ht="15" customHeight="1" x14ac:dyDescent="0.25">
      <c r="A97" s="26" t="s">
        <v>117</v>
      </c>
      <c r="B97" s="4" t="s">
        <v>118</v>
      </c>
      <c r="C97" s="29" t="s">
        <v>10</v>
      </c>
      <c r="D97" s="96">
        <v>100</v>
      </c>
      <c r="E97" s="153"/>
      <c r="F97" s="164">
        <f t="shared" si="9"/>
        <v>0</v>
      </c>
    </row>
    <row r="98" spans="1:7" s="21" customFormat="1" ht="15" customHeight="1" x14ac:dyDescent="0.25">
      <c r="A98" s="26" t="s">
        <v>119</v>
      </c>
      <c r="B98" s="4" t="s">
        <v>120</v>
      </c>
      <c r="C98" s="29" t="s">
        <v>10</v>
      </c>
      <c r="D98" s="96">
        <v>75</v>
      </c>
      <c r="E98" s="153"/>
      <c r="F98" s="164">
        <f t="shared" si="9"/>
        <v>0</v>
      </c>
    </row>
    <row r="99" spans="1:7" s="21" customFormat="1" ht="15" customHeight="1" x14ac:dyDescent="0.25">
      <c r="A99" s="26" t="s">
        <v>121</v>
      </c>
      <c r="B99" s="4" t="s">
        <v>122</v>
      </c>
      <c r="C99" s="3" t="s">
        <v>123</v>
      </c>
      <c r="D99" s="96">
        <v>10</v>
      </c>
      <c r="E99" s="153"/>
      <c r="F99" s="164">
        <f t="shared" si="9"/>
        <v>0</v>
      </c>
    </row>
    <row r="100" spans="1:7" s="21" customFormat="1" ht="15" customHeight="1" x14ac:dyDescent="0.25">
      <c r="A100" s="26"/>
      <c r="B100" s="1"/>
      <c r="C100" s="29"/>
      <c r="D100" s="96" t="s">
        <v>252</v>
      </c>
      <c r="E100" s="153"/>
      <c r="F100" s="133"/>
      <c r="G100" s="121"/>
    </row>
    <row r="101" spans="1:7" s="21" customFormat="1" ht="15" customHeight="1" x14ac:dyDescent="0.25">
      <c r="A101" s="26"/>
      <c r="B101" s="68" t="s">
        <v>124</v>
      </c>
      <c r="C101" s="29"/>
      <c r="D101" s="96" t="s">
        <v>252</v>
      </c>
      <c r="E101" s="153"/>
      <c r="F101" s="133"/>
      <c r="G101" s="121"/>
    </row>
    <row r="102" spans="1:7" s="28" customFormat="1" ht="15" customHeight="1" x14ac:dyDescent="0.25">
      <c r="A102" s="26" t="s">
        <v>125</v>
      </c>
      <c r="B102" s="4" t="s">
        <v>126</v>
      </c>
      <c r="C102" s="3" t="s">
        <v>123</v>
      </c>
      <c r="D102" s="96">
        <v>120</v>
      </c>
      <c r="E102" s="153"/>
      <c r="F102" s="164">
        <f t="shared" ref="F102:F107" si="10">D102*E102</f>
        <v>0</v>
      </c>
    </row>
    <row r="103" spans="1:7" s="28" customFormat="1" ht="15" customHeight="1" x14ac:dyDescent="0.25">
      <c r="A103" s="26" t="s">
        <v>127</v>
      </c>
      <c r="B103" s="4" t="s">
        <v>128</v>
      </c>
      <c r="C103" s="3" t="s">
        <v>123</v>
      </c>
      <c r="D103" s="96">
        <v>75</v>
      </c>
      <c r="E103" s="153"/>
      <c r="F103" s="164">
        <f t="shared" si="10"/>
        <v>0</v>
      </c>
    </row>
    <row r="104" spans="1:7" s="21" customFormat="1" ht="15" customHeight="1" x14ac:dyDescent="0.25">
      <c r="A104" s="26" t="s">
        <v>129</v>
      </c>
      <c r="B104" s="4" t="s">
        <v>130</v>
      </c>
      <c r="C104" s="29" t="s">
        <v>10</v>
      </c>
      <c r="D104" s="96">
        <v>250</v>
      </c>
      <c r="E104" s="153"/>
      <c r="F104" s="164">
        <f t="shared" si="10"/>
        <v>0</v>
      </c>
      <c r="G104" s="121"/>
    </row>
    <row r="105" spans="1:7" s="21" customFormat="1" ht="15" customHeight="1" x14ac:dyDescent="0.25">
      <c r="A105" s="26" t="s">
        <v>131</v>
      </c>
      <c r="B105" s="5" t="s">
        <v>132</v>
      </c>
      <c r="C105" s="29" t="s">
        <v>10</v>
      </c>
      <c r="D105" s="96">
        <v>150</v>
      </c>
      <c r="E105" s="153"/>
      <c r="F105" s="164">
        <f t="shared" si="10"/>
        <v>0</v>
      </c>
      <c r="G105" s="121"/>
    </row>
    <row r="106" spans="1:7" s="21" customFormat="1" ht="15" customHeight="1" x14ac:dyDescent="0.25">
      <c r="A106" s="26" t="s">
        <v>133</v>
      </c>
      <c r="B106" s="5" t="s">
        <v>134</v>
      </c>
      <c r="C106" s="29" t="s">
        <v>10</v>
      </c>
      <c r="D106" s="96">
        <v>300</v>
      </c>
      <c r="E106" s="153"/>
      <c r="F106" s="164">
        <f t="shared" si="10"/>
        <v>0</v>
      </c>
      <c r="G106" s="121"/>
    </row>
    <row r="107" spans="1:7" s="21" customFormat="1" ht="15" customHeight="1" x14ac:dyDescent="0.25">
      <c r="A107" s="26" t="s">
        <v>135</v>
      </c>
      <c r="B107" s="8" t="s">
        <v>136</v>
      </c>
      <c r="C107" s="29" t="s">
        <v>123</v>
      </c>
      <c r="D107" s="96">
        <v>10</v>
      </c>
      <c r="E107" s="153"/>
      <c r="F107" s="164">
        <f t="shared" si="10"/>
        <v>0</v>
      </c>
    </row>
    <row r="108" spans="1:7" s="21" customFormat="1" ht="15" customHeight="1" x14ac:dyDescent="0.25">
      <c r="A108" s="26"/>
      <c r="B108" s="8"/>
      <c r="C108" s="29"/>
      <c r="D108" s="99"/>
      <c r="E108" s="78"/>
      <c r="F108" s="133"/>
    </row>
    <row r="109" spans="1:7" s="21" customFormat="1" ht="15" customHeight="1" x14ac:dyDescent="0.25">
      <c r="A109" s="26"/>
      <c r="B109" s="9" t="s">
        <v>244</v>
      </c>
      <c r="C109" s="3"/>
      <c r="D109" s="105"/>
      <c r="E109" s="82"/>
      <c r="F109" s="194">
        <f>SUM(F70:F108)</f>
        <v>0</v>
      </c>
    </row>
    <row r="110" spans="1:7" s="21" customFormat="1" ht="15" customHeight="1" x14ac:dyDescent="0.25">
      <c r="A110" s="26"/>
      <c r="B110" s="12"/>
      <c r="C110" s="27"/>
      <c r="D110" s="96"/>
      <c r="E110" s="76"/>
      <c r="F110" s="126"/>
    </row>
    <row r="111" spans="1:7" s="21" customFormat="1" ht="15" customHeight="1" x14ac:dyDescent="0.25">
      <c r="A111" s="36"/>
      <c r="B111" s="120" t="s">
        <v>137</v>
      </c>
      <c r="C111" s="37"/>
      <c r="D111" s="104"/>
      <c r="E111" s="81"/>
      <c r="F111" s="137"/>
    </row>
    <row r="112" spans="1:7" s="21" customFormat="1" ht="15" customHeight="1" x14ac:dyDescent="0.25">
      <c r="A112" s="26"/>
      <c r="B112" s="68"/>
      <c r="C112" s="27"/>
      <c r="D112" s="96"/>
      <c r="E112" s="76"/>
      <c r="F112" s="126"/>
    </row>
    <row r="113" spans="1:6" s="21" customFormat="1" ht="15" customHeight="1" x14ac:dyDescent="0.25">
      <c r="A113" s="26"/>
      <c r="B113" s="68" t="s">
        <v>138</v>
      </c>
      <c r="C113" s="27"/>
      <c r="D113" s="96"/>
      <c r="E113" s="76"/>
      <c r="F113" s="126"/>
    </row>
    <row r="114" spans="1:6" s="21" customFormat="1" ht="30" customHeight="1" x14ac:dyDescent="0.25">
      <c r="A114" s="26" t="s">
        <v>139</v>
      </c>
      <c r="B114" s="1" t="s">
        <v>140</v>
      </c>
      <c r="C114" s="29" t="s">
        <v>10</v>
      </c>
      <c r="D114" s="96">
        <v>1400</v>
      </c>
      <c r="E114" s="153"/>
      <c r="F114" s="164">
        <f t="shared" ref="F114:F133" si="11">D114*E114</f>
        <v>0</v>
      </c>
    </row>
    <row r="115" spans="1:6" s="21" customFormat="1" ht="15" customHeight="1" x14ac:dyDescent="0.25">
      <c r="A115" s="26" t="s">
        <v>141</v>
      </c>
      <c r="B115" s="1" t="s">
        <v>142</v>
      </c>
      <c r="C115" s="29" t="s">
        <v>10</v>
      </c>
      <c r="D115" s="96">
        <v>75</v>
      </c>
      <c r="E115" s="153"/>
      <c r="F115" s="164">
        <f t="shared" si="11"/>
        <v>0</v>
      </c>
    </row>
    <row r="116" spans="1:6" s="21" customFormat="1" ht="15" customHeight="1" x14ac:dyDescent="0.25">
      <c r="A116" s="26" t="s">
        <v>143</v>
      </c>
      <c r="B116" s="69" t="s">
        <v>144</v>
      </c>
      <c r="C116" s="29" t="s">
        <v>10</v>
      </c>
      <c r="D116" s="96">
        <v>40</v>
      </c>
      <c r="E116" s="153"/>
      <c r="F116" s="164">
        <f t="shared" si="11"/>
        <v>0</v>
      </c>
    </row>
    <row r="117" spans="1:6" s="21" customFormat="1" ht="15" customHeight="1" x14ac:dyDescent="0.25">
      <c r="A117" s="26" t="s">
        <v>145</v>
      </c>
      <c r="B117" s="1" t="s">
        <v>146</v>
      </c>
      <c r="C117" s="29" t="s">
        <v>10</v>
      </c>
      <c r="D117" s="96">
        <v>75</v>
      </c>
      <c r="E117" s="153"/>
      <c r="F117" s="164">
        <f t="shared" si="11"/>
        <v>0</v>
      </c>
    </row>
    <row r="118" spans="1:6" s="21" customFormat="1" ht="15" customHeight="1" x14ac:dyDescent="0.25">
      <c r="A118" s="26" t="s">
        <v>147</v>
      </c>
      <c r="B118" s="1" t="s">
        <v>148</v>
      </c>
      <c r="C118" s="29" t="s">
        <v>10</v>
      </c>
      <c r="D118" s="96">
        <v>30</v>
      </c>
      <c r="E118" s="153"/>
      <c r="F118" s="164">
        <f t="shared" si="11"/>
        <v>0</v>
      </c>
    </row>
    <row r="119" spans="1:6" s="21" customFormat="1" ht="15" customHeight="1" x14ac:dyDescent="0.25">
      <c r="A119" s="26" t="s">
        <v>149</v>
      </c>
      <c r="B119" s="1" t="s">
        <v>150</v>
      </c>
      <c r="C119" s="29" t="s">
        <v>10</v>
      </c>
      <c r="D119" s="96">
        <v>300</v>
      </c>
      <c r="E119" s="153"/>
      <c r="F119" s="164">
        <f t="shared" si="11"/>
        <v>0</v>
      </c>
    </row>
    <row r="120" spans="1:6" s="21" customFormat="1" ht="15" customHeight="1" x14ac:dyDescent="0.25">
      <c r="A120" s="26" t="s">
        <v>151</v>
      </c>
      <c r="B120" s="69" t="s">
        <v>152</v>
      </c>
      <c r="C120" s="29" t="s">
        <v>10</v>
      </c>
      <c r="D120" s="96">
        <v>225</v>
      </c>
      <c r="E120" s="153"/>
      <c r="F120" s="164">
        <f t="shared" si="11"/>
        <v>0</v>
      </c>
    </row>
    <row r="121" spans="1:6" s="21" customFormat="1" ht="15" customHeight="1" x14ac:dyDescent="0.25">
      <c r="A121" s="26" t="s">
        <v>153</v>
      </c>
      <c r="B121" s="1" t="s">
        <v>154</v>
      </c>
      <c r="C121" s="29" t="s">
        <v>10</v>
      </c>
      <c r="D121" s="96">
        <v>150</v>
      </c>
      <c r="E121" s="153"/>
      <c r="F121" s="164">
        <f t="shared" si="11"/>
        <v>0</v>
      </c>
    </row>
    <row r="122" spans="1:6" s="21" customFormat="1" ht="15" customHeight="1" x14ac:dyDescent="0.25">
      <c r="A122" s="26" t="s">
        <v>155</v>
      </c>
      <c r="B122" s="69" t="s">
        <v>156</v>
      </c>
      <c r="C122" s="29" t="s">
        <v>10</v>
      </c>
      <c r="D122" s="96">
        <v>40</v>
      </c>
      <c r="E122" s="153"/>
      <c r="F122" s="164">
        <f t="shared" si="11"/>
        <v>0</v>
      </c>
    </row>
    <row r="123" spans="1:6" s="21" customFormat="1" ht="15" customHeight="1" x14ac:dyDescent="0.25">
      <c r="A123" s="26" t="s">
        <v>157</v>
      </c>
      <c r="B123" s="1" t="s">
        <v>158</v>
      </c>
      <c r="C123" s="29" t="s">
        <v>10</v>
      </c>
      <c r="D123" s="96">
        <v>150</v>
      </c>
      <c r="E123" s="153"/>
      <c r="F123" s="164">
        <f t="shared" si="11"/>
        <v>0</v>
      </c>
    </row>
    <row r="124" spans="1:6" s="21" customFormat="1" ht="15" customHeight="1" x14ac:dyDescent="0.25">
      <c r="A124" s="26" t="s">
        <v>159</v>
      </c>
      <c r="B124" s="69" t="s">
        <v>160</v>
      </c>
      <c r="C124" s="29" t="s">
        <v>10</v>
      </c>
      <c r="D124" s="96">
        <v>75</v>
      </c>
      <c r="E124" s="153"/>
      <c r="F124" s="164">
        <f t="shared" si="11"/>
        <v>0</v>
      </c>
    </row>
    <row r="125" spans="1:6" s="21" customFormat="1" ht="15" customHeight="1" x14ac:dyDescent="0.25">
      <c r="A125" s="26" t="s">
        <v>161</v>
      </c>
      <c r="B125" s="1" t="s">
        <v>162</v>
      </c>
      <c r="C125" s="29" t="s">
        <v>10</v>
      </c>
      <c r="D125" s="96">
        <v>40</v>
      </c>
      <c r="E125" s="153"/>
      <c r="F125" s="164">
        <f t="shared" si="11"/>
        <v>0</v>
      </c>
    </row>
    <row r="126" spans="1:6" s="21" customFormat="1" ht="15" customHeight="1" x14ac:dyDescent="0.25">
      <c r="A126" s="26" t="s">
        <v>163</v>
      </c>
      <c r="B126" s="1" t="s">
        <v>164</v>
      </c>
      <c r="C126" s="29" t="s">
        <v>10</v>
      </c>
      <c r="D126" s="96">
        <v>300</v>
      </c>
      <c r="E126" s="153"/>
      <c r="F126" s="164">
        <f t="shared" si="11"/>
        <v>0</v>
      </c>
    </row>
    <row r="127" spans="1:6" s="21" customFormat="1" ht="15" customHeight="1" x14ac:dyDescent="0.25">
      <c r="A127" s="26" t="s">
        <v>165</v>
      </c>
      <c r="B127" s="1" t="s">
        <v>166</v>
      </c>
      <c r="C127" s="29" t="s">
        <v>10</v>
      </c>
      <c r="D127" s="96">
        <v>50</v>
      </c>
      <c r="E127" s="153"/>
      <c r="F127" s="164">
        <f t="shared" si="11"/>
        <v>0</v>
      </c>
    </row>
    <row r="128" spans="1:6" s="21" customFormat="1" ht="15" customHeight="1" x14ac:dyDescent="0.25">
      <c r="A128" s="26" t="s">
        <v>167</v>
      </c>
      <c r="B128" s="1" t="s">
        <v>168</v>
      </c>
      <c r="C128" s="29" t="s">
        <v>10</v>
      </c>
      <c r="D128" s="96">
        <v>30</v>
      </c>
      <c r="E128" s="153"/>
      <c r="F128" s="164">
        <f t="shared" si="11"/>
        <v>0</v>
      </c>
    </row>
    <row r="129" spans="1:6" s="21" customFormat="1" ht="15" customHeight="1" x14ac:dyDescent="0.25">
      <c r="A129" s="26" t="s">
        <v>169</v>
      </c>
      <c r="B129" s="69" t="s">
        <v>170</v>
      </c>
      <c r="C129" s="29" t="s">
        <v>10</v>
      </c>
      <c r="D129" s="96">
        <v>75</v>
      </c>
      <c r="E129" s="153"/>
      <c r="F129" s="164">
        <f t="shared" si="11"/>
        <v>0</v>
      </c>
    </row>
    <row r="130" spans="1:6" s="21" customFormat="1" ht="15" customHeight="1" x14ac:dyDescent="0.25">
      <c r="A130" s="26" t="s">
        <v>171</v>
      </c>
      <c r="B130" s="1" t="s">
        <v>172</v>
      </c>
      <c r="C130" s="29" t="s">
        <v>10</v>
      </c>
      <c r="D130" s="96">
        <v>150</v>
      </c>
      <c r="E130" s="153"/>
      <c r="F130" s="164">
        <f t="shared" si="11"/>
        <v>0</v>
      </c>
    </row>
    <row r="131" spans="1:6" s="21" customFormat="1" ht="15" customHeight="1" x14ac:dyDescent="0.25">
      <c r="A131" s="26" t="s">
        <v>173</v>
      </c>
      <c r="B131" s="69" t="s">
        <v>174</v>
      </c>
      <c r="C131" s="29" t="s">
        <v>10</v>
      </c>
      <c r="D131" s="96">
        <v>40</v>
      </c>
      <c r="E131" s="153"/>
      <c r="F131" s="164">
        <f t="shared" si="11"/>
        <v>0</v>
      </c>
    </row>
    <row r="132" spans="1:6" s="21" customFormat="1" ht="15" customHeight="1" x14ac:dyDescent="0.25">
      <c r="A132" s="26" t="s">
        <v>175</v>
      </c>
      <c r="B132" s="69" t="s">
        <v>176</v>
      </c>
      <c r="C132" s="29" t="s">
        <v>10</v>
      </c>
      <c r="D132" s="96">
        <v>300</v>
      </c>
      <c r="E132" s="153"/>
      <c r="F132" s="164">
        <f t="shared" si="11"/>
        <v>0</v>
      </c>
    </row>
    <row r="133" spans="1:6" s="21" customFormat="1" ht="15" customHeight="1" x14ac:dyDescent="0.25">
      <c r="A133" s="26" t="s">
        <v>177</v>
      </c>
      <c r="B133" s="1" t="s">
        <v>178</v>
      </c>
      <c r="C133" s="29" t="s">
        <v>10</v>
      </c>
      <c r="D133" s="96">
        <v>75</v>
      </c>
      <c r="E133" s="153"/>
      <c r="F133" s="164">
        <f t="shared" si="11"/>
        <v>0</v>
      </c>
    </row>
    <row r="134" spans="1:6" s="21" customFormat="1" ht="15" customHeight="1" x14ac:dyDescent="0.25">
      <c r="A134" s="26"/>
      <c r="B134" s="69"/>
      <c r="C134" s="27"/>
      <c r="D134" s="96" t="s">
        <v>252</v>
      </c>
      <c r="E134" s="153"/>
      <c r="F134" s="126"/>
    </row>
    <row r="135" spans="1:6" s="21" customFormat="1" ht="15" customHeight="1" x14ac:dyDescent="0.25">
      <c r="A135" s="26"/>
      <c r="B135" s="68" t="s">
        <v>179</v>
      </c>
      <c r="C135" s="27"/>
      <c r="D135" s="96" t="s">
        <v>252</v>
      </c>
      <c r="E135" s="153"/>
      <c r="F135" s="126"/>
    </row>
    <row r="136" spans="1:6" s="21" customFormat="1" ht="30" customHeight="1" x14ac:dyDescent="0.25">
      <c r="A136" s="26" t="s">
        <v>180</v>
      </c>
      <c r="B136" s="69" t="s">
        <v>181</v>
      </c>
      <c r="C136" s="29" t="s">
        <v>10</v>
      </c>
      <c r="D136" s="96">
        <v>400</v>
      </c>
      <c r="E136" s="153"/>
      <c r="F136" s="164">
        <f t="shared" ref="F136:F150" si="12">D136*E136</f>
        <v>0</v>
      </c>
    </row>
    <row r="137" spans="1:6" s="21" customFormat="1" ht="15" customHeight="1" x14ac:dyDescent="0.25">
      <c r="A137" s="26" t="s">
        <v>182</v>
      </c>
      <c r="B137" s="69" t="s">
        <v>183</v>
      </c>
      <c r="C137" s="27" t="s">
        <v>10</v>
      </c>
      <c r="D137" s="96">
        <v>40</v>
      </c>
      <c r="E137" s="153"/>
      <c r="F137" s="164">
        <f t="shared" si="12"/>
        <v>0</v>
      </c>
    </row>
    <row r="138" spans="1:6" s="21" customFormat="1" ht="15" customHeight="1" x14ac:dyDescent="0.25">
      <c r="A138" s="26" t="s">
        <v>184</v>
      </c>
      <c r="B138" s="69" t="s">
        <v>185</v>
      </c>
      <c r="C138" s="27" t="s">
        <v>10</v>
      </c>
      <c r="D138" s="96">
        <v>20</v>
      </c>
      <c r="E138" s="153"/>
      <c r="F138" s="164">
        <f t="shared" si="12"/>
        <v>0</v>
      </c>
    </row>
    <row r="139" spans="1:6" s="21" customFormat="1" ht="15" customHeight="1" x14ac:dyDescent="0.25">
      <c r="A139" s="26" t="s">
        <v>186</v>
      </c>
      <c r="B139" s="69" t="s">
        <v>187</v>
      </c>
      <c r="C139" s="27" t="s">
        <v>10</v>
      </c>
      <c r="D139" s="96">
        <v>40</v>
      </c>
      <c r="E139" s="153"/>
      <c r="F139" s="164">
        <f t="shared" si="12"/>
        <v>0</v>
      </c>
    </row>
    <row r="140" spans="1:6" s="21" customFormat="1" ht="15" customHeight="1" x14ac:dyDescent="0.25">
      <c r="A140" s="26" t="s">
        <v>188</v>
      </c>
      <c r="B140" s="1" t="s">
        <v>189</v>
      </c>
      <c r="C140" s="29" t="s">
        <v>10</v>
      </c>
      <c r="D140" s="96">
        <v>20</v>
      </c>
      <c r="E140" s="153"/>
      <c r="F140" s="164">
        <f t="shared" si="12"/>
        <v>0</v>
      </c>
    </row>
    <row r="141" spans="1:6" s="21" customFormat="1" ht="15" customHeight="1" x14ac:dyDescent="0.25">
      <c r="A141" s="26" t="s">
        <v>190</v>
      </c>
      <c r="B141" s="1" t="s">
        <v>191</v>
      </c>
      <c r="C141" s="29" t="s">
        <v>10</v>
      </c>
      <c r="D141" s="96">
        <v>100</v>
      </c>
      <c r="E141" s="153"/>
      <c r="F141" s="164">
        <f t="shared" si="12"/>
        <v>0</v>
      </c>
    </row>
    <row r="142" spans="1:6" s="21" customFormat="1" ht="15" customHeight="1" x14ac:dyDescent="0.25">
      <c r="A142" s="26" t="s">
        <v>192</v>
      </c>
      <c r="B142" s="69" t="s">
        <v>193</v>
      </c>
      <c r="C142" s="29" t="s">
        <v>10</v>
      </c>
      <c r="D142" s="96">
        <v>40</v>
      </c>
      <c r="E142" s="153"/>
      <c r="F142" s="164">
        <f t="shared" si="12"/>
        <v>0</v>
      </c>
    </row>
    <row r="143" spans="1:6" s="21" customFormat="1" ht="15" customHeight="1" x14ac:dyDescent="0.25">
      <c r="A143" s="26" t="s">
        <v>194</v>
      </c>
      <c r="B143" s="1" t="s">
        <v>195</v>
      </c>
      <c r="C143" s="29" t="s">
        <v>10</v>
      </c>
      <c r="D143" s="96">
        <v>40</v>
      </c>
      <c r="E143" s="153"/>
      <c r="F143" s="164">
        <f t="shared" si="12"/>
        <v>0</v>
      </c>
    </row>
    <row r="144" spans="1:6" s="21" customFormat="1" ht="15" customHeight="1" x14ac:dyDescent="0.25">
      <c r="A144" s="26" t="s">
        <v>196</v>
      </c>
      <c r="B144" s="1" t="s">
        <v>197</v>
      </c>
      <c r="C144" s="29" t="s">
        <v>10</v>
      </c>
      <c r="D144" s="96">
        <v>20</v>
      </c>
      <c r="E144" s="153"/>
      <c r="F144" s="164">
        <f t="shared" si="12"/>
        <v>0</v>
      </c>
    </row>
    <row r="145" spans="1:7" s="21" customFormat="1" ht="15" customHeight="1" x14ac:dyDescent="0.25">
      <c r="A145" s="26" t="s">
        <v>198</v>
      </c>
      <c r="B145" s="1" t="s">
        <v>199</v>
      </c>
      <c r="C145" s="29" t="s">
        <v>10</v>
      </c>
      <c r="D145" s="96">
        <v>20</v>
      </c>
      <c r="E145" s="153"/>
      <c r="F145" s="164">
        <f t="shared" si="12"/>
        <v>0</v>
      </c>
    </row>
    <row r="146" spans="1:7" s="21" customFormat="1" ht="15" customHeight="1" x14ac:dyDescent="0.25">
      <c r="A146" s="26" t="s">
        <v>200</v>
      </c>
      <c r="B146" s="69" t="s">
        <v>201</v>
      </c>
      <c r="C146" s="29" t="s">
        <v>10</v>
      </c>
      <c r="D146" s="96">
        <v>20</v>
      </c>
      <c r="E146" s="153"/>
      <c r="F146" s="164">
        <f t="shared" si="12"/>
        <v>0</v>
      </c>
    </row>
    <row r="147" spans="1:7" s="21" customFormat="1" ht="15" customHeight="1" x14ac:dyDescent="0.25">
      <c r="A147" s="26" t="s">
        <v>202</v>
      </c>
      <c r="B147" s="1" t="s">
        <v>203</v>
      </c>
      <c r="C147" s="29" t="s">
        <v>10</v>
      </c>
      <c r="D147" s="96">
        <v>20</v>
      </c>
      <c r="E147" s="153"/>
      <c r="F147" s="164">
        <f t="shared" si="12"/>
        <v>0</v>
      </c>
    </row>
    <row r="148" spans="1:7" s="21" customFormat="1" ht="15" customHeight="1" x14ac:dyDescent="0.25">
      <c r="A148" s="110" t="s">
        <v>204</v>
      </c>
      <c r="B148" s="69" t="s">
        <v>205</v>
      </c>
      <c r="C148" s="112" t="s">
        <v>10</v>
      </c>
      <c r="D148" s="96">
        <v>80</v>
      </c>
      <c r="E148" s="153"/>
      <c r="F148" s="164">
        <f t="shared" si="12"/>
        <v>0</v>
      </c>
    </row>
    <row r="149" spans="1:7" s="21" customFormat="1" ht="28.5" customHeight="1" x14ac:dyDescent="0.25">
      <c r="A149" s="26" t="s">
        <v>206</v>
      </c>
      <c r="B149" s="69" t="s">
        <v>207</v>
      </c>
      <c r="C149" s="29" t="s">
        <v>10</v>
      </c>
      <c r="D149" s="96">
        <v>40</v>
      </c>
      <c r="E149" s="153"/>
      <c r="F149" s="164">
        <f t="shared" si="12"/>
        <v>0</v>
      </c>
    </row>
    <row r="150" spans="1:7" s="28" customFormat="1" ht="15" customHeight="1" x14ac:dyDescent="0.25">
      <c r="A150" s="26" t="s">
        <v>208</v>
      </c>
      <c r="B150" s="69" t="s">
        <v>209</v>
      </c>
      <c r="C150" s="29" t="s">
        <v>10</v>
      </c>
      <c r="D150" s="96">
        <v>80</v>
      </c>
      <c r="E150" s="153"/>
      <c r="F150" s="164">
        <f t="shared" si="12"/>
        <v>0</v>
      </c>
    </row>
    <row r="151" spans="1:7" s="23" customFormat="1" ht="15" customHeight="1" x14ac:dyDescent="0.25">
      <c r="A151" s="26"/>
      <c r="B151" s="1"/>
      <c r="C151" s="29"/>
      <c r="D151" s="96" t="s">
        <v>252</v>
      </c>
      <c r="E151" s="153"/>
      <c r="F151" s="133"/>
      <c r="G151" s="21"/>
    </row>
    <row r="152" spans="1:7" s="6" customFormat="1" ht="15" customHeight="1" x14ac:dyDescent="0.25">
      <c r="A152" s="7"/>
      <c r="B152" s="11" t="s">
        <v>210</v>
      </c>
      <c r="C152" s="2"/>
      <c r="D152" s="96" t="s">
        <v>252</v>
      </c>
      <c r="E152" s="153"/>
      <c r="F152" s="127"/>
      <c r="G152" s="123"/>
    </row>
    <row r="153" spans="1:7" s="21" customFormat="1" ht="30" customHeight="1" x14ac:dyDescent="0.25">
      <c r="A153" s="26" t="s">
        <v>211</v>
      </c>
      <c r="B153" s="69" t="s">
        <v>212</v>
      </c>
      <c r="C153" s="29" t="s">
        <v>10</v>
      </c>
      <c r="D153" s="96">
        <v>50</v>
      </c>
      <c r="E153" s="153"/>
      <c r="F153" s="164">
        <f t="shared" ref="F153:F154" si="13">D153*E153</f>
        <v>0</v>
      </c>
    </row>
    <row r="154" spans="1:7" s="28" customFormat="1" ht="15" customHeight="1" x14ac:dyDescent="0.25">
      <c r="A154" s="26" t="s">
        <v>213</v>
      </c>
      <c r="B154" s="69" t="s">
        <v>205</v>
      </c>
      <c r="C154" s="29" t="s">
        <v>10</v>
      </c>
      <c r="D154" s="96">
        <v>30</v>
      </c>
      <c r="E154" s="153"/>
      <c r="F154" s="164">
        <f t="shared" si="13"/>
        <v>0</v>
      </c>
    </row>
    <row r="155" spans="1:7" s="28" customFormat="1" ht="15" customHeight="1" x14ac:dyDescent="0.25">
      <c r="A155" s="59"/>
      <c r="B155" s="89"/>
      <c r="C155" s="33"/>
      <c r="D155" s="96" t="s">
        <v>252</v>
      </c>
      <c r="E155" s="153"/>
      <c r="F155" s="133"/>
    </row>
    <row r="156" spans="1:7" s="28" customFormat="1" ht="15" customHeight="1" x14ac:dyDescent="0.25">
      <c r="A156" s="59"/>
      <c r="B156" s="11" t="s">
        <v>214</v>
      </c>
      <c r="C156" s="33"/>
      <c r="D156" s="96" t="s">
        <v>252</v>
      </c>
      <c r="E156" s="153"/>
      <c r="F156" s="133"/>
    </row>
    <row r="157" spans="1:7" s="21" customFormat="1" ht="15" customHeight="1" x14ac:dyDescent="0.25">
      <c r="A157" s="26" t="s">
        <v>215</v>
      </c>
      <c r="B157" s="69" t="s">
        <v>216</v>
      </c>
      <c r="C157" s="29" t="s">
        <v>10</v>
      </c>
      <c r="D157" s="96">
        <v>75</v>
      </c>
      <c r="E157" s="153"/>
      <c r="F157" s="164">
        <f t="shared" ref="F157:F160" si="14">D157*E157</f>
        <v>0</v>
      </c>
    </row>
    <row r="158" spans="1:7" s="21" customFormat="1" ht="15" customHeight="1" x14ac:dyDescent="0.25">
      <c r="A158" s="26" t="s">
        <v>217</v>
      </c>
      <c r="B158" s="1" t="s">
        <v>218</v>
      </c>
      <c r="C158" s="29" t="s">
        <v>10</v>
      </c>
      <c r="D158" s="96">
        <v>40</v>
      </c>
      <c r="E158" s="153"/>
      <c r="F158" s="164">
        <f t="shared" si="14"/>
        <v>0</v>
      </c>
    </row>
    <row r="159" spans="1:7" s="28" customFormat="1" ht="15" customHeight="1" x14ac:dyDescent="0.25">
      <c r="A159" s="26" t="s">
        <v>219</v>
      </c>
      <c r="B159" s="69" t="s">
        <v>220</v>
      </c>
      <c r="C159" s="29" t="s">
        <v>10</v>
      </c>
      <c r="D159" s="96">
        <v>40</v>
      </c>
      <c r="E159" s="153"/>
      <c r="F159" s="164">
        <f t="shared" si="14"/>
        <v>0</v>
      </c>
    </row>
    <row r="160" spans="1:7" s="28" customFormat="1" ht="15" customHeight="1" x14ac:dyDescent="0.25">
      <c r="A160" s="26" t="s">
        <v>221</v>
      </c>
      <c r="B160" s="69" t="s">
        <v>222</v>
      </c>
      <c r="C160" s="29" t="s">
        <v>10</v>
      </c>
      <c r="D160" s="96">
        <v>40</v>
      </c>
      <c r="E160" s="153"/>
      <c r="F160" s="164">
        <f t="shared" si="14"/>
        <v>0</v>
      </c>
    </row>
    <row r="161" spans="1:7" s="21" customFormat="1" ht="15" customHeight="1" x14ac:dyDescent="0.25">
      <c r="A161" s="26"/>
      <c r="B161" s="69"/>
      <c r="C161" s="29"/>
      <c r="D161" s="99"/>
      <c r="E161" s="78"/>
      <c r="F161" s="133"/>
    </row>
    <row r="162" spans="1:7" s="6" customFormat="1" ht="15" customHeight="1" x14ac:dyDescent="0.25">
      <c r="A162" s="7"/>
      <c r="B162" s="9" t="s">
        <v>243</v>
      </c>
      <c r="C162" s="3"/>
      <c r="D162" s="105"/>
      <c r="E162" s="82"/>
      <c r="F162" s="194">
        <f>SUM(F113:F161)</f>
        <v>0</v>
      </c>
      <c r="G162" s="123"/>
    </row>
    <row r="163" spans="1:7" s="21" customFormat="1" ht="15" customHeight="1" x14ac:dyDescent="0.25">
      <c r="A163" s="26"/>
      <c r="B163" s="69"/>
      <c r="C163" s="29"/>
      <c r="D163" s="99"/>
      <c r="E163" s="78"/>
      <c r="F163" s="133"/>
    </row>
    <row r="164" spans="1:7" s="21" customFormat="1" ht="15" customHeight="1" thickBot="1" x14ac:dyDescent="0.3">
      <c r="A164" s="60"/>
      <c r="B164" s="70" t="s">
        <v>223</v>
      </c>
      <c r="C164" s="38"/>
      <c r="D164" s="107"/>
      <c r="E164" s="86"/>
      <c r="F164" s="138">
        <f>F109+F162</f>
        <v>0</v>
      </c>
    </row>
    <row r="165" spans="1:7" s="21" customFormat="1" ht="15" customHeight="1" thickTop="1" thickBot="1" x14ac:dyDescent="0.3">
      <c r="A165" s="34"/>
      <c r="B165" s="14"/>
      <c r="C165" s="34"/>
      <c r="D165" s="147"/>
      <c r="E165" s="148"/>
      <c r="F165" s="149"/>
      <c r="G165" s="14"/>
    </row>
    <row r="166" spans="1:7" s="21" customFormat="1" ht="15" customHeight="1" thickTop="1" x14ac:dyDescent="0.25">
      <c r="A166" s="179" t="s">
        <v>224</v>
      </c>
      <c r="B166" s="180"/>
      <c r="C166" s="90"/>
      <c r="D166" s="150"/>
      <c r="E166" s="151"/>
      <c r="F166" s="152"/>
    </row>
    <row r="167" spans="1:7" s="21" customFormat="1" ht="15" customHeight="1" x14ac:dyDescent="0.25">
      <c r="A167" s="39" t="s">
        <v>1</v>
      </c>
      <c r="B167" s="48" t="s">
        <v>2</v>
      </c>
      <c r="C167" s="49" t="s">
        <v>3</v>
      </c>
      <c r="D167" s="108"/>
      <c r="E167" s="83"/>
      <c r="F167" s="139"/>
      <c r="G167" s="23"/>
    </row>
    <row r="168" spans="1:7" s="21" customFormat="1" ht="15" customHeight="1" x14ac:dyDescent="0.25">
      <c r="A168" s="24"/>
      <c r="B168" s="12"/>
      <c r="C168" s="25"/>
      <c r="D168" s="95"/>
      <c r="E168" s="75"/>
      <c r="F168" s="125"/>
    </row>
    <row r="169" spans="1:7" s="21" customFormat="1" ht="15" customHeight="1" x14ac:dyDescent="0.25">
      <c r="A169" s="26" t="s">
        <v>225</v>
      </c>
      <c r="B169" s="12" t="s">
        <v>226</v>
      </c>
      <c r="C169" s="27" t="s">
        <v>227</v>
      </c>
      <c r="D169" s="96">
        <v>120</v>
      </c>
      <c r="E169" s="153"/>
      <c r="F169" s="164">
        <f t="shared" ref="F169:F176" si="15">D169*E169</f>
        <v>0</v>
      </c>
    </row>
    <row r="170" spans="1:7" ht="15" customHeight="1" x14ac:dyDescent="0.25">
      <c r="A170" s="26" t="s">
        <v>228</v>
      </c>
      <c r="B170" s="10" t="s">
        <v>229</v>
      </c>
      <c r="C170" s="27" t="s">
        <v>227</v>
      </c>
      <c r="D170" s="96">
        <v>240</v>
      </c>
      <c r="E170" s="153"/>
      <c r="F170" s="164">
        <f t="shared" si="15"/>
        <v>0</v>
      </c>
      <c r="G170" s="21"/>
    </row>
    <row r="171" spans="1:7" s="21" customFormat="1" ht="15" customHeight="1" x14ac:dyDescent="0.25">
      <c r="A171" s="26" t="s">
        <v>230</v>
      </c>
      <c r="B171" s="12" t="s">
        <v>231</v>
      </c>
      <c r="C171" s="27" t="s">
        <v>227</v>
      </c>
      <c r="D171" s="96">
        <v>120</v>
      </c>
      <c r="E171" s="153"/>
      <c r="F171" s="164">
        <f t="shared" si="15"/>
        <v>0</v>
      </c>
    </row>
    <row r="172" spans="1:7" s="21" customFormat="1" ht="15" customHeight="1" x14ac:dyDescent="0.25">
      <c r="A172" s="26" t="s">
        <v>232</v>
      </c>
      <c r="B172" s="12" t="s">
        <v>233</v>
      </c>
      <c r="C172" s="27" t="s">
        <v>227</v>
      </c>
      <c r="D172" s="96">
        <v>180</v>
      </c>
      <c r="E172" s="153"/>
      <c r="F172" s="164">
        <f t="shared" si="15"/>
        <v>0</v>
      </c>
    </row>
    <row r="173" spans="1:7" s="21" customFormat="1" ht="15" customHeight="1" x14ac:dyDescent="0.25">
      <c r="A173" s="26" t="s">
        <v>234</v>
      </c>
      <c r="B173" s="12" t="s">
        <v>235</v>
      </c>
      <c r="C173" s="27" t="s">
        <v>227</v>
      </c>
      <c r="D173" s="96">
        <v>120</v>
      </c>
      <c r="E173" s="153"/>
      <c r="F173" s="164">
        <f t="shared" si="15"/>
        <v>0</v>
      </c>
    </row>
    <row r="174" spans="1:7" s="21" customFormat="1" ht="15" customHeight="1" x14ac:dyDescent="0.25">
      <c r="A174" s="26" t="s">
        <v>236</v>
      </c>
      <c r="B174" s="12" t="s">
        <v>237</v>
      </c>
      <c r="C174" s="27" t="s">
        <v>227</v>
      </c>
      <c r="D174" s="96">
        <v>60</v>
      </c>
      <c r="E174" s="153"/>
      <c r="F174" s="164">
        <f t="shared" si="15"/>
        <v>0</v>
      </c>
    </row>
    <row r="175" spans="1:7" s="21" customFormat="1" ht="15" customHeight="1" x14ac:dyDescent="0.25">
      <c r="A175" s="26" t="s">
        <v>238</v>
      </c>
      <c r="B175" s="12" t="s">
        <v>239</v>
      </c>
      <c r="C175" s="27" t="s">
        <v>227</v>
      </c>
      <c r="D175" s="96">
        <v>120</v>
      </c>
      <c r="E175" s="153"/>
      <c r="F175" s="164">
        <f t="shared" si="15"/>
        <v>0</v>
      </c>
    </row>
    <row r="176" spans="1:7" s="21" customFormat="1" ht="15" customHeight="1" x14ac:dyDescent="0.25">
      <c r="A176" s="26" t="s">
        <v>240</v>
      </c>
      <c r="B176" s="12" t="s">
        <v>241</v>
      </c>
      <c r="C176" s="27" t="s">
        <v>227</v>
      </c>
      <c r="D176" s="96">
        <v>160</v>
      </c>
      <c r="E176" s="153"/>
      <c r="F176" s="164">
        <f t="shared" si="15"/>
        <v>0</v>
      </c>
    </row>
    <row r="177" spans="1:7" ht="15" customHeight="1" x14ac:dyDescent="0.25">
      <c r="A177" s="26"/>
      <c r="B177" s="12"/>
      <c r="C177" s="27"/>
      <c r="D177" s="96"/>
      <c r="E177" s="76"/>
      <c r="F177" s="126"/>
      <c r="G177" s="21"/>
    </row>
    <row r="178" spans="1:7" ht="15" customHeight="1" thickBot="1" x14ac:dyDescent="0.3">
      <c r="A178" s="40"/>
      <c r="B178" s="50" t="s">
        <v>242</v>
      </c>
      <c r="C178" s="41"/>
      <c r="D178" s="109"/>
      <c r="E178" s="87"/>
      <c r="F178" s="140">
        <f>SUM(F169:F176)</f>
        <v>0</v>
      </c>
      <c r="G178" s="21"/>
    </row>
    <row r="179" spans="1:7" ht="15" customHeight="1" thickTop="1" x14ac:dyDescent="0.25"/>
    <row r="180" spans="1:7" s="199" customFormat="1" ht="20.100000000000001" customHeight="1" x14ac:dyDescent="0.25">
      <c r="A180" s="195"/>
      <c r="B180" s="196" t="s">
        <v>245</v>
      </c>
      <c r="C180" s="195"/>
      <c r="D180" s="197"/>
      <c r="E180" s="195"/>
      <c r="F180" s="198">
        <f>F29+F63+F164+F178</f>
        <v>0</v>
      </c>
    </row>
    <row r="181" spans="1:7" ht="15.75" thickBot="1" x14ac:dyDescent="0.3"/>
    <row r="182" spans="1:7" ht="15.75" x14ac:dyDescent="0.25">
      <c r="B182" s="157" t="s">
        <v>246</v>
      </c>
      <c r="C182" s="184"/>
      <c r="D182" s="184"/>
      <c r="E182" s="184"/>
      <c r="F182" s="185"/>
    </row>
    <row r="183" spans="1:7" ht="15.75" x14ac:dyDescent="0.25">
      <c r="B183" s="158" t="s">
        <v>247</v>
      </c>
      <c r="C183" s="186"/>
      <c r="D183" s="186"/>
      <c r="E183" s="186"/>
      <c r="F183" s="187"/>
    </row>
    <row r="184" spans="1:7" ht="15.75" x14ac:dyDescent="0.25">
      <c r="B184" s="158" t="s">
        <v>248</v>
      </c>
      <c r="C184" s="186"/>
      <c r="D184" s="186"/>
      <c r="E184" s="186"/>
      <c r="F184" s="187"/>
    </row>
    <row r="185" spans="1:7" ht="15.75" x14ac:dyDescent="0.25">
      <c r="B185" s="158" t="s">
        <v>249</v>
      </c>
      <c r="C185" s="186"/>
      <c r="D185" s="186"/>
      <c r="E185" s="186"/>
      <c r="F185" s="187"/>
    </row>
    <row r="186" spans="1:7" ht="50.1" customHeight="1" x14ac:dyDescent="0.25">
      <c r="B186" s="188" t="s">
        <v>250</v>
      </c>
      <c r="C186" s="186"/>
      <c r="D186" s="186"/>
      <c r="E186" s="186"/>
      <c r="F186" s="187"/>
    </row>
    <row r="187" spans="1:7" ht="50.1" customHeight="1" thickBot="1" x14ac:dyDescent="0.3">
      <c r="B187" s="189"/>
      <c r="C187" s="190"/>
      <c r="D187" s="190"/>
      <c r="E187" s="190"/>
      <c r="F187" s="191"/>
    </row>
  </sheetData>
  <mergeCells count="12">
    <mergeCell ref="C182:F182"/>
    <mergeCell ref="C183:F183"/>
    <mergeCell ref="C184:F184"/>
    <mergeCell ref="C185:F185"/>
    <mergeCell ref="B186:B187"/>
    <mergeCell ref="C186:F187"/>
    <mergeCell ref="A8:F8"/>
    <mergeCell ref="A9:F9"/>
    <mergeCell ref="A1:F1"/>
    <mergeCell ref="A31:F31"/>
    <mergeCell ref="A166:B166"/>
    <mergeCell ref="B3:F3"/>
  </mergeCells>
  <conditionalFormatting sqref="E14:F14">
    <cfRule type="containsBlanks" dxfId="17" priority="19">
      <formula>LEN(TRIM(E14))=0</formula>
    </cfRule>
  </conditionalFormatting>
  <conditionalFormatting sqref="E18:F22">
    <cfRule type="containsBlanks" dxfId="16" priority="17">
      <formula>LEN(TRIM(E18))=0</formula>
    </cfRule>
  </conditionalFormatting>
  <conditionalFormatting sqref="E24:F27">
    <cfRule type="containsBlanks" dxfId="15" priority="16">
      <formula>LEN(TRIM(E24))=0</formula>
    </cfRule>
  </conditionalFormatting>
  <conditionalFormatting sqref="E37:F48">
    <cfRule type="containsBlanks" dxfId="14" priority="15">
      <formula>LEN(TRIM(E37))=0</formula>
    </cfRule>
  </conditionalFormatting>
  <conditionalFormatting sqref="E50:F51">
    <cfRule type="containsBlanks" dxfId="13" priority="14">
      <formula>LEN(TRIM(E50))=0</formula>
    </cfRule>
  </conditionalFormatting>
  <conditionalFormatting sqref="E54:F56">
    <cfRule type="containsBlanks" dxfId="12" priority="13">
      <formula>LEN(TRIM(E54))=0</formula>
    </cfRule>
  </conditionalFormatting>
  <conditionalFormatting sqref="E59:F61">
    <cfRule type="containsBlanks" dxfId="11" priority="12">
      <formula>LEN(TRIM(E59))=0</formula>
    </cfRule>
  </conditionalFormatting>
  <conditionalFormatting sqref="E71:F79">
    <cfRule type="containsBlanks" dxfId="10" priority="11">
      <formula>LEN(TRIM(E71))=0</formula>
    </cfRule>
  </conditionalFormatting>
  <conditionalFormatting sqref="E82:F82">
    <cfRule type="containsBlanks" dxfId="9" priority="10">
      <formula>LEN(TRIM(E82))=0</formula>
    </cfRule>
  </conditionalFormatting>
  <conditionalFormatting sqref="E85:F86">
    <cfRule type="containsBlanks" dxfId="8" priority="9">
      <formula>LEN(TRIM(E85))=0</formula>
    </cfRule>
  </conditionalFormatting>
  <conditionalFormatting sqref="E91:F93">
    <cfRule type="containsBlanks" dxfId="7" priority="8">
      <formula>LEN(TRIM(E91))=0</formula>
    </cfRule>
  </conditionalFormatting>
  <conditionalFormatting sqref="E96:F99">
    <cfRule type="containsBlanks" dxfId="6" priority="7">
      <formula>LEN(TRIM(E96))=0</formula>
    </cfRule>
  </conditionalFormatting>
  <conditionalFormatting sqref="E102:F107">
    <cfRule type="containsBlanks" dxfId="5" priority="6">
      <formula>LEN(TRIM(E102))=0</formula>
    </cfRule>
  </conditionalFormatting>
  <conditionalFormatting sqref="E114:F133">
    <cfRule type="containsBlanks" dxfId="4" priority="5">
      <formula>LEN(TRIM(E114))=0</formula>
    </cfRule>
  </conditionalFormatting>
  <conditionalFormatting sqref="E136:F150">
    <cfRule type="containsBlanks" dxfId="3" priority="4">
      <formula>LEN(TRIM(E136))=0</formula>
    </cfRule>
  </conditionalFormatting>
  <conditionalFormatting sqref="E153:F154">
    <cfRule type="containsBlanks" dxfId="2" priority="3">
      <formula>LEN(TRIM(E153))=0</formula>
    </cfRule>
  </conditionalFormatting>
  <conditionalFormatting sqref="E157:F160">
    <cfRule type="containsBlanks" dxfId="1" priority="2">
      <formula>LEN(TRIM(E157))=0</formula>
    </cfRule>
  </conditionalFormatting>
  <conditionalFormatting sqref="E169:F176">
    <cfRule type="containsBlanks" dxfId="0" priority="1">
      <formula>LEN(TRIM(E169))=0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3e7aa820-d895-4319-a446-c8beba36a2fc" xsi:nil="true"/>
    <lcf76f155ced4ddcb4097134ff3c332f xmlns="3e7aa820-d895-4319-a446-c8beba36a2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4918D9FB83794180CD270A32989B47" ma:contentTypeVersion="15" ma:contentTypeDescription="Een nieuw document maken." ma:contentTypeScope="" ma:versionID="24b883be599ada85c7bb483e227827f6">
  <xsd:schema xmlns:xsd="http://www.w3.org/2001/XMLSchema" xmlns:xs="http://www.w3.org/2001/XMLSchema" xmlns:p="http://schemas.microsoft.com/office/2006/metadata/properties" xmlns:ns2="3e7aa820-d895-4319-a446-c8beba36a2fc" xmlns:ns3="5a7324a0-af70-443c-9725-5f68cecdec97" targetNamespace="http://schemas.microsoft.com/office/2006/metadata/properties" ma:root="true" ma:fieldsID="b923ec41caf8c3c12974bae158a6c833" ns2:_="" ns3:_="">
    <xsd:import namespace="3e7aa820-d895-4319-a446-c8beba36a2fc"/>
    <xsd:import namespace="5a7324a0-af70-443c-9725-5f68cecdec97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aa820-d895-4319-a446-c8beba36a2fc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324a0-af70-443c-9725-5f68cecdec9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3ADE7-E8BE-4D07-A738-2378BE046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FDBC3-C75F-4A00-9D36-DD37D7184FAB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5a7324a0-af70-443c-9725-5f68cecdec97"/>
    <ds:schemaRef ds:uri="3e7aa820-d895-4319-a446-c8beba36a2f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64A19D-827C-485C-91EA-7301B0EC6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aa820-d895-4319-a446-c8beba36a2fc"/>
    <ds:schemaRef ds:uri="5a7324a0-af70-443c-9725-5f68cecde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7 - Prijzenblad</vt:lpstr>
    </vt:vector>
  </TitlesOfParts>
  <Manager/>
  <Company>Gemeente Tilburg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Schultink, Frans</dc:creator>
  <cp:keywords/>
  <dc:description/>
  <cp:lastModifiedBy>Wijnands, Jac</cp:lastModifiedBy>
  <cp:revision/>
  <dcterms:created xsi:type="dcterms:W3CDTF">2015-01-27T14:13:47Z</dcterms:created>
  <dcterms:modified xsi:type="dcterms:W3CDTF">2025-06-12T06:54:52Z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0x0101005A4918D9FB83794180CD270A32989B47</vt:lpwstr>
  </property>
  <property fmtid="{D5CDD505-2E9C-101B-9397-08002B2CF9AE}" pid="3" name="MediaServiceImageTags">
    <vt:lpwstr/>
  </property>
</Properties>
</file>