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showInkAnnotation="0" autoCompressPictures="0"/>
  <mc:AlternateContent xmlns:mc="http://schemas.openxmlformats.org/markup-compatibility/2006">
    <mc:Choice Requires="x15">
      <x15ac:absPath xmlns:x15ac="http://schemas.microsoft.com/office/spreadsheetml/2010/11/ac" url="https://iasamenwerking.sharepoint.com/sites/MDB-Digitaleuitgaandepost/Shared Documents/General/00000 00000 Digitale uitgaande post 2025-2029/Aanbestedingsdocumenten/"/>
    </mc:Choice>
  </mc:AlternateContent>
  <xr:revisionPtr revIDLastSave="41" documentId="8_{BD697542-BFDE-4A7B-A44F-D157081A99B3}" xr6:coauthVersionLast="47" xr6:coauthVersionMax="47" xr10:uidLastSave="{13DFE4BC-66C8-4897-8945-38DCEC0017BB}"/>
  <bookViews>
    <workbookView xWindow="1470" yWindow="360" windowWidth="26985" windowHeight="14715" tabRatio="500" xr2:uid="{00000000-000D-0000-FFFF-FFFF00000000}"/>
  </bookViews>
  <sheets>
    <sheet name="Inschrijvingsformulier" sheetId="1" r:id="rId1"/>
    <sheet name="Blad1" sheetId="2" r:id="rId2"/>
  </sheets>
  <definedNames>
    <definedName name="_xlnm.Print_Area" localSheetId="0">Inschrijvingsformulier!$A$1:$H$98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H62" i="1" l="1"/>
  <c r="H84" i="1"/>
  <c r="H44" i="1"/>
  <c r="H43" i="1"/>
  <c r="H26" i="1"/>
  <c r="F40" i="1"/>
  <c r="H40" i="1" s="1"/>
  <c r="F34" i="1"/>
  <c r="H20" i="1"/>
  <c r="F19" i="1"/>
  <c r="F23" i="1"/>
  <c r="H23" i="1" s="1"/>
  <c r="H78" i="1"/>
  <c r="H52" i="1"/>
  <c r="H47" i="1"/>
  <c r="H48" i="1"/>
  <c r="H49" i="1"/>
  <c r="H50" i="1"/>
  <c r="H51" i="1"/>
  <c r="H53" i="1"/>
  <c r="H54" i="1"/>
  <c r="H57" i="1"/>
  <c r="H63" i="1" s="1"/>
  <c r="H58" i="1"/>
  <c r="H59" i="1"/>
  <c r="H60" i="1"/>
  <c r="H61" i="1"/>
  <c r="H69" i="1"/>
  <c r="H70" i="1"/>
  <c r="H71" i="1"/>
  <c r="H72" i="1"/>
  <c r="H73" i="1"/>
  <c r="H74" i="1"/>
  <c r="H75" i="1"/>
  <c r="H76" i="1"/>
  <c r="H77" i="1"/>
  <c r="H80" i="1"/>
  <c r="F37" i="1"/>
  <c r="H37" i="1" s="1"/>
  <c r="F33" i="1"/>
  <c r="H33" i="1" s="1"/>
  <c r="F32" i="1"/>
  <c r="H32" i="1" s="1"/>
  <c r="F31" i="1"/>
  <c r="H31" i="1" s="1"/>
  <c r="H16" i="1"/>
  <c r="H15" i="1"/>
  <c r="F5" i="1"/>
  <c r="H5" i="1" s="1"/>
  <c r="H55" i="1" l="1"/>
  <c r="H34" i="1"/>
  <c r="H45" i="1" s="1"/>
  <c r="J4" i="2"/>
  <c r="K5" i="2"/>
  <c r="L5" i="2"/>
  <c r="K6" i="2"/>
  <c r="L6" i="2"/>
  <c r="K7" i="2"/>
  <c r="L7" i="2"/>
  <c r="K8" i="2"/>
  <c r="L8" i="2"/>
  <c r="K10" i="2"/>
  <c r="L10" i="2"/>
  <c r="K11" i="2"/>
  <c r="L11" i="2"/>
  <c r="K12" i="2"/>
  <c r="L12" i="2"/>
  <c r="K13" i="2"/>
  <c r="L13" i="2"/>
  <c r="K14" i="2"/>
  <c r="L14" i="2"/>
  <c r="K17" i="2"/>
  <c r="L17" i="2"/>
  <c r="K18" i="2"/>
  <c r="L18" i="2"/>
  <c r="K19" i="2"/>
  <c r="L19" i="2"/>
  <c r="K24" i="2"/>
  <c r="L24" i="2"/>
  <c r="J30" i="2"/>
  <c r="K30" i="2"/>
  <c r="L30" i="2"/>
  <c r="J31" i="2"/>
  <c r="K31" i="2"/>
  <c r="L31" i="2"/>
  <c r="J32" i="2"/>
  <c r="K32" i="2"/>
  <c r="L32" i="2"/>
  <c r="J33" i="2"/>
  <c r="K33" i="2"/>
  <c r="L33" i="2"/>
  <c r="K34" i="2"/>
  <c r="L34" i="2"/>
  <c r="F6" i="1" l="1"/>
  <c r="H6" i="1" l="1"/>
  <c r="H19" i="1" l="1"/>
  <c r="H27" i="1" l="1"/>
  <c r="H65" i="1" s="1"/>
</calcChain>
</file>

<file path=xl/sharedStrings.xml><?xml version="1.0" encoding="utf-8"?>
<sst xmlns="http://schemas.openxmlformats.org/spreadsheetml/2006/main" count="462" uniqueCount="178">
  <si>
    <t>Nr.</t>
  </si>
  <si>
    <t>Format</t>
  </si>
  <si>
    <t>Eenheid</t>
  </si>
  <si>
    <t xml:space="preserve">Afname (fictieve hoeveelheid) per jaar  
</t>
  </si>
  <si>
    <t>Totaal</t>
  </si>
  <si>
    <t xml:space="preserve"> </t>
  </si>
  <si>
    <t>- Aanslag gemeentelijke belastingen (Datab)</t>
  </si>
  <si>
    <t>GIT</t>
  </si>
  <si>
    <t>Template</t>
  </si>
  <si>
    <t>GIT Formaat</t>
  </si>
  <si>
    <t>Ja</t>
  </si>
  <si>
    <t>ja, aparte aanlevering</t>
  </si>
  <si>
    <t>- Aanslag Toeristenbelasting (Datab)</t>
  </si>
  <si>
    <t>nee</t>
  </si>
  <si>
    <t>- Aanslag Parkeerbelasting (Datab)</t>
  </si>
  <si>
    <t>- Aanmaningen (Datab)</t>
  </si>
  <si>
    <t>- Dwangbevelen</t>
  </si>
  <si>
    <t>Template (oud)</t>
  </si>
  <si>
    <t>Nee</t>
  </si>
  <si>
    <t xml:space="preserve">- Herrinering </t>
  </si>
  <si>
    <t>nee ( vergelijkbaar met aanmaning)</t>
  </si>
  <si>
    <t>- Publiek rechtelijke facturen</t>
  </si>
  <si>
    <t>- Privaat rechtelijke facturen</t>
  </si>
  <si>
    <t>Plaatsen documenten in archief binnen webapplicatie en koppeling naar Gouw (API)</t>
  </si>
  <si>
    <t>per stuk</t>
  </si>
  <si>
    <t>Toevoegen digitale betaallink MijnOverheid (alleen niet-incassanten MijnOverheid)</t>
  </si>
  <si>
    <t>Toevoegen digitale E-mandates link (alleen niet-incassanten Mijn Overheid)</t>
  </si>
  <si>
    <t>Spoedaanpassingen en wijzigingen in bestaande of nieuw te ontwikkelen documenten</t>
  </si>
  <si>
    <t>Per uur</t>
  </si>
  <si>
    <t>Verwerkingen 26-250 stuks</t>
  </si>
  <si>
    <t>Verwerkingen 251 - 750 stuks</t>
  </si>
  <si>
    <t>Vaste kosten kleine verwerkingen (eenmalig bedrag) (automatiseringskosten, update bestand, afhandelingskosten post)</t>
  </si>
  <si>
    <t>per jaar</t>
  </si>
  <si>
    <t>ARCHIEF geprinte documenten archieveren binnen webaplicatie leverancier</t>
  </si>
  <si>
    <t>Vaste kosten:</t>
  </si>
  <si>
    <t>Kosten webportaal</t>
  </si>
  <si>
    <t>Kosten aansluiting MijnOverheid (implementatie, abonnement, onderhoud, rapportage etc.)</t>
  </si>
  <si>
    <t>Digid en TPM audit</t>
  </si>
  <si>
    <t>Ontsluiten aanslagen en taxatieverslagen op website GOUW (Multichannel en landingspage kosten) API</t>
  </si>
  <si>
    <t>Beheer en onderhoud aan de software voor de betaaloplossing (iDEAL en eMandates)</t>
  </si>
  <si>
    <t>Abonnement Digitaal archief</t>
  </si>
  <si>
    <t>Eenmalige kosten:</t>
  </si>
  <si>
    <t>Implementatiekosten</t>
  </si>
  <si>
    <t>Eenmalig</t>
  </si>
  <si>
    <t>koppeling GOUW (API)</t>
  </si>
  <si>
    <t>Koppeling Djuma (API)</t>
  </si>
  <si>
    <t>Optionele kosten*</t>
  </si>
  <si>
    <t>*</t>
  </si>
  <si>
    <t>Digitaal verzenden van documenten naar de Berichtenbox voor bedrijven</t>
  </si>
  <si>
    <t>Per stuk</t>
  </si>
  <si>
    <t>Koppeling Zorgned</t>
  </si>
  <si>
    <t>Koppeling CLO (API)</t>
  </si>
  <si>
    <t>Koppeling I-burgerzaken (burgerzaken)</t>
  </si>
  <si>
    <t>Koppeling JCC afsprakenmodule (afspraken bij balies burgerzaken)</t>
  </si>
  <si>
    <t>Koppeling City permit ivm (parkeervergunningen)</t>
  </si>
  <si>
    <t>Koppeling Perfect View (gevonden voorwerpen)</t>
  </si>
  <si>
    <t>Koppeling CIBIS (uitvaartsysteem bij het Crematorium)</t>
  </si>
  <si>
    <t>Koppeling Gantner (verhuursysteem accommodaties)</t>
  </si>
  <si>
    <t>Orionis</t>
  </si>
  <si>
    <t>Overhead, computer-, software, programmakosten en overige kosten: deze kosten worden verondersteld verdisconteerd te zijn in de aangeboden prijzen.</t>
  </si>
  <si>
    <t xml:space="preserve">* = Deze tarieven zijn optioneel en worden daarom niet meegenomen in de weging voor het gunningscriterium prijs. Inschrijver dient de marktconformiteit van de door hem ingediende prijzen aan te kunnen tonen.  </t>
  </si>
  <si>
    <t xml:space="preserve">Inschrijver conformeert zich onvoorwaardelijk, door in te schrijven op de onderhavige Europese aanbesteding, aan alle eisen en voorwaarden </t>
  </si>
  <si>
    <t>Rechtsgeldige ondertekening Inschrijver:</t>
  </si>
  <si>
    <t>Bedrijfsnaam Inschrijver</t>
  </si>
  <si>
    <t>Naam rechtsgeldige vertegenwoordiger</t>
  </si>
  <si>
    <t>Functie</t>
  </si>
  <si>
    <t>Handtekening rechtsgeldige vertegenwoordiger</t>
  </si>
  <si>
    <t>Plaats, datum</t>
  </si>
  <si>
    <t>A.</t>
  </si>
  <si>
    <t>Lijst met  diverse soorten uitgaande brieven/aanslagen Belastingen</t>
  </si>
  <si>
    <t>nummer</t>
  </si>
  <si>
    <t>omschrijving</t>
  </si>
  <si>
    <t>enkel/dubbel</t>
  </si>
  <si>
    <t>aantal bladen</t>
  </si>
  <si>
    <t>soort brief papier</t>
  </si>
  <si>
    <t>soort envelop</t>
  </si>
  <si>
    <t>type document</t>
  </si>
  <si>
    <t>type aanlevering</t>
  </si>
  <si>
    <t>1:1 overzetten van huidige template</t>
  </si>
  <si>
    <t>aantallen</t>
  </si>
  <si>
    <t>Mijnoverheid</t>
  </si>
  <si>
    <t>Printen etc</t>
  </si>
  <si>
    <t>Bijlagen</t>
  </si>
  <si>
    <t>1.</t>
  </si>
  <si>
    <t>Aanslag gemeentelijke belastingen</t>
  </si>
  <si>
    <t>dubbelzijdig</t>
  </si>
  <si>
    <t>?</t>
  </si>
  <si>
    <t>logo papier belastingsamenwerking</t>
  </si>
  <si>
    <t>C4</t>
  </si>
  <si>
    <t>2.</t>
  </si>
  <si>
    <t>Aanslag Toeristenbelasting</t>
  </si>
  <si>
    <t>3.</t>
  </si>
  <si>
    <t>Aanslag Parkeerbelasting</t>
  </si>
  <si>
    <t>4.</t>
  </si>
  <si>
    <t>Aanmaningen</t>
  </si>
  <si>
    <t>5.</t>
  </si>
  <si>
    <t>Dwangbevelen</t>
  </si>
  <si>
    <t>6.</t>
  </si>
  <si>
    <t>Herrinering (nieuw)</t>
  </si>
  <si>
    <t>7.</t>
  </si>
  <si>
    <t>Publiek rechtelijke facturen</t>
  </si>
  <si>
    <t>8.</t>
  </si>
  <si>
    <t>Privaat rechtelijke facturen</t>
  </si>
  <si>
    <t>9.</t>
  </si>
  <si>
    <t>Bevestiging van ontvangst(BVO)</t>
  </si>
  <si>
    <t>enkelzijdig</t>
  </si>
  <si>
    <t>pdf/template</t>
  </si>
  <si>
    <t>PDF of GIT</t>
  </si>
  <si>
    <t>10.</t>
  </si>
  <si>
    <t>Automatische verminderingen</t>
  </si>
  <si>
    <t>11.</t>
  </si>
  <si>
    <t>Herinneringen 1 privaatrechtelijk</t>
  </si>
  <si>
    <t>het zijn nu PDF maar mss om te zetten?</t>
  </si>
  <si>
    <t>12.</t>
  </si>
  <si>
    <t>Herinneringen 2 privaatrechtelijk</t>
  </si>
  <si>
    <t>13.</t>
  </si>
  <si>
    <t>Uitspraak brieven</t>
  </si>
  <si>
    <t xml:space="preserve">pdf </t>
  </si>
  <si>
    <t xml:space="preserve">pdf  </t>
  </si>
  <si>
    <t>n.v.t.</t>
  </si>
  <si>
    <t>14.</t>
  </si>
  <si>
    <t>Betalingsregeling</t>
  </si>
  <si>
    <t>pdf</t>
  </si>
  <si>
    <t>15.</t>
  </si>
  <si>
    <t>Aangifte formulier TB</t>
  </si>
  <si>
    <t>16.</t>
  </si>
  <si>
    <t>Inventarisatie formulieren PMA</t>
  </si>
  <si>
    <t>ja</t>
  </si>
  <si>
    <t>17.</t>
  </si>
  <si>
    <t>Inventarisatie formulieren Leegstand</t>
  </si>
  <si>
    <t>18.</t>
  </si>
  <si>
    <t>Diverse</t>
  </si>
  <si>
    <t>ja/nee</t>
  </si>
  <si>
    <t>Allerlei loonvorderingbrieven</t>
  </si>
  <si>
    <t>B.</t>
  </si>
  <si>
    <t>Lijst met  diverse soorten uitgaande brieven afdelingen Djuma</t>
  </si>
  <si>
    <t>percentage</t>
  </si>
  <si>
    <t>printen etc</t>
  </si>
  <si>
    <t>bijlagen</t>
  </si>
  <si>
    <t xml:space="preserve">voorblad </t>
  </si>
  <si>
    <t>logo papier gemeente Middelburg</t>
  </si>
  <si>
    <t>C5</t>
  </si>
  <si>
    <t>geen</t>
  </si>
  <si>
    <t>bijlagen 1-3</t>
  </si>
  <si>
    <t>bijlagen  -10</t>
  </si>
  <si>
    <t>bijlagen  -15</t>
  </si>
  <si>
    <t>koppeling Zorgned (API)</t>
  </si>
  <si>
    <t>koppeling one drive ict Vlissingen voor uitwisselen bestanden</t>
  </si>
  <si>
    <t>- Printen document A4  dubbelzijdig (met toelichting achterzijde) fysiek</t>
  </si>
  <si>
    <t xml:space="preserve">- Couverteren document </t>
  </si>
  <si>
    <t>Printen en couverteren (betreft 200 dagen 300 documenten bij vervanging Orionis)</t>
  </si>
  <si>
    <t>MijnOverheid</t>
  </si>
  <si>
    <t>Verwerken A4  dubbelzijdig (met toelichting achterzijde) fysiek</t>
  </si>
  <si>
    <t>Verwerken A4 dubbelzijdig specificaties/bijlagen (vervolgvellen)</t>
  </si>
  <si>
    <t>Archief</t>
  </si>
  <si>
    <t>Mail/SMS</t>
  </si>
  <si>
    <t>GIT/PDF</t>
  </si>
  <si>
    <t>Plaatsing documenten (en bijlages) met bericht naar MijnOverheid</t>
  </si>
  <si>
    <t>Versturen Pingl Mail / SMS</t>
  </si>
  <si>
    <t xml:space="preserve">Toevoegen QR code Ideal </t>
  </si>
  <si>
    <t>Verwerkingen  A4  dubbelzijdig (met tekst achterzijde) fysiek1 -25 stuks</t>
  </si>
  <si>
    <t>9a</t>
  </si>
  <si>
    <t>9b</t>
  </si>
  <si>
    <t>9c</t>
  </si>
  <si>
    <t>Abonnement pingl</t>
  </si>
  <si>
    <r>
      <t xml:space="preserve">Prijsopgave
</t>
    </r>
    <r>
      <rPr>
        <sz val="11"/>
        <color theme="1"/>
        <rFont val="Calibri"/>
        <family val="2"/>
        <scheme val="minor"/>
      </rPr>
      <t>Gelieve enkel de bedragen in de blauw gemarkeerde cellen in te vullen, de totalen worden daarna automatisch berekend. De aantallen in dit prijzenblad betreffen een indicatie, hieraan kunnen geen rechten worden ontleend.</t>
    </r>
  </si>
  <si>
    <r>
      <t xml:space="preserve">Behandelkosten bulk verwerkingen (Belastingen en Afdelingen)
</t>
    </r>
    <r>
      <rPr>
        <sz val="11"/>
        <color rgb="FF000000"/>
        <rFont val="Calibri"/>
        <family val="2"/>
        <scheme val="minor"/>
      </rPr>
      <t xml:space="preserve">Zie Programma van Eisen </t>
    </r>
  </si>
  <si>
    <r>
      <t xml:space="preserve">Prijs per eenheid (E5)
</t>
    </r>
    <r>
      <rPr>
        <b/>
        <u/>
        <sz val="11"/>
        <rFont val="Calibri"/>
        <family val="2"/>
        <scheme val="minor"/>
      </rPr>
      <t>Exclusief BTW</t>
    </r>
  </si>
  <si>
    <r>
      <t xml:space="preserve">Subtotaal (fictieve hoeveelheid x prijs per eenheid </t>
    </r>
    <r>
      <rPr>
        <b/>
        <u/>
        <sz val="11"/>
        <rFont val="Calibri"/>
        <family val="2"/>
        <scheme val="minor"/>
      </rPr>
      <t>exclusief BTW</t>
    </r>
    <r>
      <rPr>
        <b/>
        <sz val="11"/>
        <rFont val="Calibri"/>
        <family val="2"/>
        <scheme val="minor"/>
      </rPr>
      <t>)</t>
    </r>
  </si>
  <si>
    <r>
      <t xml:space="preserve">Behandelingskosten dagpost verwerkingen (max. 750 stuks) (Belastingen en Afdelingen)
</t>
    </r>
    <r>
      <rPr>
        <sz val="11"/>
        <color rgb="FF000000"/>
        <rFont val="Calibri"/>
        <family val="2"/>
        <scheme val="minor"/>
      </rPr>
      <t xml:space="preserve">Zie Programma van Eisen </t>
    </r>
  </si>
  <si>
    <r>
      <t xml:space="preserve">Prijs per eenheid (C6)
</t>
    </r>
    <r>
      <rPr>
        <b/>
        <u/>
        <sz val="11"/>
        <rFont val="Calibri"/>
        <family val="2"/>
        <scheme val="minor"/>
      </rPr>
      <t>Exclusief BTW</t>
    </r>
  </si>
  <si>
    <r>
      <rPr>
        <b/>
        <sz val="11"/>
        <rFont val="Calibri"/>
        <family val="2"/>
        <scheme val="minor"/>
      </rPr>
      <t>Totaalprijs per jaar/Inschrijvingssom 
(exclusief BTW)</t>
    </r>
    <r>
      <rPr>
        <sz val="11"/>
        <rFont val="Calibri"/>
        <family val="2"/>
        <scheme val="minor"/>
      </rPr>
      <t xml:space="preserve">
</t>
    </r>
  </si>
  <si>
    <t>gesteld in de Offerteaanvraag met kenmerk TN 531704</t>
  </si>
  <si>
    <t>Losse bijlagen gem. 5 x A4 of 1 x antwoordenvelop of folder A5</t>
  </si>
  <si>
    <t>- Printen specificaties (vervolgvel)</t>
  </si>
  <si>
    <t>Overnemen digitale archief (eis 3.27)</t>
  </si>
  <si>
    <t>Versie 2</t>
  </si>
  <si>
    <r>
      <t>- Couverteren document met specificaties in een</t>
    </r>
    <r>
      <rPr>
        <sz val="11"/>
        <color rgb="FFFF0000"/>
        <rFont val="Calibri"/>
        <family val="2"/>
        <scheme val="minor"/>
      </rPr>
      <t xml:space="preserve"> A5 envelop</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</si>
</sst>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quot;€&quot;\ * #,##0.00_);_(&quot;€&quot;\ * \(#,##0.00\);_(&quot;€&quot;\ * &quot;-&quot;??_);_(@_)"/>
    <numFmt numFmtId="165" formatCode="_ * #,##0_ ;_ * \-#,##0_ ;_ * &quot;-&quot;??_ ;_ @_ "/>
    <numFmt numFmtId="166" formatCode="_ [$€-413]\ * #,##0.00_ ;_ [$€-413]\ * \-#,##0.00_ ;_ [$€-413]\ * &quot;-&quot;??_ ;_ @_ "/>
  </numFmts>
  <fonts count="28" x14ac:knownFonts="1">
    <font>
      <sz val="12"/>
      <color theme="1"/>
      <name val="Calibri"/>
      <family val="2"/>
      <scheme val="minor"/>
    </font>
    <font>
      <sz val="9"/>
      <color theme="1"/>
      <name val="Arial"/>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
      <sz val="9"/>
      <color rgb="FFFF0000"/>
      <name val="Arial"/>
      <family val="2"/>
    </font>
    <font>
      <b/>
      <sz val="9"/>
      <color theme="1"/>
      <name val="Arial"/>
      <family val="2"/>
    </font>
    <font>
      <sz val="11"/>
      <color theme="1"/>
      <name val="Calibri"/>
      <family val="2"/>
      <scheme val="minor"/>
    </font>
    <font>
      <b/>
      <sz val="12"/>
      <color theme="1"/>
      <name val="Arial"/>
      <family val="2"/>
    </font>
    <font>
      <b/>
      <sz val="9"/>
      <color rgb="FFFF0000"/>
      <name val="Arial"/>
      <family val="2"/>
    </font>
    <font>
      <sz val="9"/>
      <color rgb="FF000000"/>
      <name val="Arial"/>
      <family val="2"/>
    </font>
    <font>
      <sz val="8"/>
      <color rgb="FFFF0000"/>
      <name val="Arial"/>
      <family val="2"/>
    </font>
    <font>
      <b/>
      <sz val="14"/>
      <color theme="1"/>
      <name val="Calibri"/>
      <family val="2"/>
      <scheme val="minor"/>
    </font>
    <font>
      <sz val="10"/>
      <color theme="1"/>
      <name val="Calibri"/>
      <family val="2"/>
      <scheme val="minor"/>
    </font>
    <font>
      <b/>
      <sz val="10"/>
      <name val="Calibri"/>
      <family val="2"/>
      <scheme val="minor"/>
    </font>
    <font>
      <sz val="10"/>
      <name val="Calibri"/>
      <family val="2"/>
      <scheme val="minor"/>
    </font>
    <font>
      <sz val="11"/>
      <name val="Calibri"/>
      <family val="2"/>
      <scheme val="minor"/>
    </font>
    <font>
      <sz val="11"/>
      <color rgb="FF0070C0"/>
      <name val="Calibri"/>
      <family val="2"/>
      <scheme val="minor"/>
    </font>
    <font>
      <b/>
      <sz val="10"/>
      <color theme="1"/>
      <name val="Calibri"/>
      <family val="2"/>
      <scheme val="minor"/>
    </font>
    <font>
      <sz val="11"/>
      <color rgb="FFFF0000"/>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b/>
      <u/>
      <sz val="11"/>
      <name val="Calibri"/>
      <family val="2"/>
      <scheme val="minor"/>
    </font>
    <font>
      <sz val="11"/>
      <color theme="6"/>
      <name val="Calibri"/>
      <family val="2"/>
      <scheme val="minor"/>
    </font>
    <font>
      <b/>
      <sz val="11"/>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rgb="FFEE0000"/>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64"/>
      </left>
      <right style="thin">
        <color indexed="64"/>
      </right>
      <top/>
      <bottom/>
      <diagonal/>
    </border>
    <border>
      <left/>
      <right style="thin">
        <color auto="1"/>
      </right>
      <top/>
      <bottom/>
      <diagonal/>
    </border>
    <border>
      <left style="thin">
        <color auto="1"/>
      </left>
      <right/>
      <top/>
      <bottom/>
      <diagonal/>
    </border>
    <border>
      <left/>
      <right style="thin">
        <color rgb="FF000000"/>
      </right>
      <top style="thin">
        <color rgb="FF000000"/>
      </top>
      <bottom/>
      <diagonal/>
    </border>
  </borders>
  <cellStyleXfs count="47">
    <xf numFmtId="0" fontId="0" fillId="0" borderId="0"/>
    <xf numFmtId="0" fontId="2"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210">
    <xf numFmtId="0" fontId="0" fillId="0" borderId="0" xfId="0"/>
    <xf numFmtId="0" fontId="1" fillId="0" borderId="0" xfId="46"/>
    <xf numFmtId="0" fontId="8" fillId="0" borderId="0" xfId="46" applyFont="1"/>
    <xf numFmtId="0" fontId="1" fillId="0" borderId="13" xfId="46" applyBorder="1"/>
    <xf numFmtId="0" fontId="1" fillId="0" borderId="14" xfId="46" applyBorder="1"/>
    <xf numFmtId="9" fontId="1" fillId="0" borderId="13" xfId="46" applyNumberFormat="1" applyBorder="1" applyAlignment="1">
      <alignment horizontal="center"/>
    </xf>
    <xf numFmtId="0" fontId="1" fillId="0" borderId="13" xfId="46" applyBorder="1" applyAlignment="1">
      <alignment horizontal="center"/>
    </xf>
    <xf numFmtId="0" fontId="1" fillId="0" borderId="5" xfId="46" applyBorder="1"/>
    <xf numFmtId="0" fontId="1" fillId="0" borderId="1" xfId="46" applyBorder="1"/>
    <xf numFmtId="0" fontId="1" fillId="0" borderId="15" xfId="46" applyBorder="1"/>
    <xf numFmtId="0" fontId="1" fillId="0" borderId="16" xfId="46" applyBorder="1"/>
    <xf numFmtId="9" fontId="1" fillId="0" borderId="17" xfId="46" applyNumberFormat="1" applyBorder="1" applyAlignment="1">
      <alignment horizontal="center"/>
    </xf>
    <xf numFmtId="0" fontId="1" fillId="0" borderId="17" xfId="46" applyBorder="1"/>
    <xf numFmtId="0" fontId="1" fillId="0" borderId="17" xfId="46" applyBorder="1" applyAlignment="1">
      <alignment horizontal="center"/>
    </xf>
    <xf numFmtId="0" fontId="1" fillId="0" borderId="18" xfId="46" applyBorder="1"/>
    <xf numFmtId="0" fontId="1" fillId="0" borderId="19" xfId="46" applyBorder="1"/>
    <xf numFmtId="9" fontId="8" fillId="0" borderId="8" xfId="46" applyNumberFormat="1" applyFont="1" applyBorder="1" applyAlignment="1">
      <alignment horizontal="center"/>
    </xf>
    <xf numFmtId="9" fontId="8" fillId="0" borderId="10" xfId="46" applyNumberFormat="1" applyFont="1" applyBorder="1" applyAlignment="1">
      <alignment horizontal="center"/>
    </xf>
    <xf numFmtId="0" fontId="8" fillId="0" borderId="20" xfId="46" applyFont="1" applyBorder="1" applyAlignment="1">
      <alignment horizontal="center"/>
    </xf>
    <xf numFmtId="0" fontId="1" fillId="0" borderId="21" xfId="46" applyBorder="1" applyAlignment="1">
      <alignment horizontal="center"/>
    </xf>
    <xf numFmtId="0" fontId="9" fillId="0" borderId="13" xfId="46" applyFont="1" applyBorder="1"/>
    <xf numFmtId="0" fontId="8" fillId="0" borderId="1" xfId="46" applyFont="1" applyBorder="1"/>
    <xf numFmtId="0" fontId="8" fillId="0" borderId="12" xfId="46" applyFont="1" applyBorder="1"/>
    <xf numFmtId="0" fontId="8" fillId="0" borderId="1" xfId="46" applyFont="1" applyBorder="1" applyAlignment="1">
      <alignment horizontal="center"/>
    </xf>
    <xf numFmtId="0" fontId="8" fillId="0" borderId="10" xfId="46" applyFont="1" applyBorder="1" applyAlignment="1">
      <alignment horizontal="center"/>
    </xf>
    <xf numFmtId="0" fontId="8" fillId="0" borderId="20" xfId="46" applyFont="1" applyBorder="1"/>
    <xf numFmtId="0" fontId="8" fillId="0" borderId="8" xfId="46" applyFont="1" applyBorder="1"/>
    <xf numFmtId="0" fontId="10" fillId="0" borderId="0" xfId="46" applyFont="1"/>
    <xf numFmtId="0" fontId="1" fillId="0" borderId="22" xfId="46" applyBorder="1"/>
    <xf numFmtId="0" fontId="8" fillId="0" borderId="13" xfId="46" applyFont="1" applyBorder="1"/>
    <xf numFmtId="0" fontId="1" fillId="0" borderId="12" xfId="46" applyBorder="1"/>
    <xf numFmtId="0" fontId="1" fillId="0" borderId="23" xfId="46" applyBorder="1"/>
    <xf numFmtId="0" fontId="11" fillId="0" borderId="1" xfId="46" applyFont="1" applyBorder="1" applyAlignment="1">
      <alignment horizontal="center"/>
    </xf>
    <xf numFmtId="0" fontId="12" fillId="0" borderId="13" xfId="46" applyFont="1" applyBorder="1"/>
    <xf numFmtId="0" fontId="1" fillId="0" borderId="13" xfId="46" applyBorder="1" applyAlignment="1">
      <alignment horizontal="left"/>
    </xf>
    <xf numFmtId="0" fontId="1" fillId="0" borderId="8" xfId="46" applyBorder="1"/>
    <xf numFmtId="0" fontId="13" fillId="0" borderId="23" xfId="46" applyFont="1" applyBorder="1"/>
    <xf numFmtId="0" fontId="7" fillId="0" borderId="12" xfId="46" applyFont="1" applyBorder="1"/>
    <xf numFmtId="0" fontId="1" fillId="0" borderId="24" xfId="46" applyBorder="1"/>
    <xf numFmtId="0" fontId="12" fillId="0" borderId="23" xfId="46" applyFont="1" applyBorder="1"/>
    <xf numFmtId="0" fontId="1" fillId="0" borderId="23" xfId="46" applyBorder="1" applyAlignment="1">
      <alignment horizontal="left"/>
    </xf>
    <xf numFmtId="0" fontId="13" fillId="0" borderId="13" xfId="46" applyFont="1" applyBorder="1"/>
    <xf numFmtId="0" fontId="7" fillId="0" borderId="1" xfId="46" applyFont="1" applyBorder="1"/>
    <xf numFmtId="0" fontId="1" fillId="0" borderId="13" xfId="46" applyBorder="1" applyAlignment="1">
      <alignment horizontal="left" wrapText="1"/>
    </xf>
    <xf numFmtId="9" fontId="8" fillId="0" borderId="1" xfId="46" applyNumberFormat="1" applyFont="1" applyBorder="1" applyAlignment="1">
      <alignment horizontal="center"/>
    </xf>
    <xf numFmtId="9" fontId="8" fillId="0" borderId="5" xfId="46" applyNumberFormat="1" applyFont="1" applyBorder="1" applyAlignment="1">
      <alignment horizontal="center"/>
    </xf>
    <xf numFmtId="0" fontId="8" fillId="0" borderId="4" xfId="46" applyFont="1" applyBorder="1"/>
    <xf numFmtId="0" fontId="8" fillId="0" borderId="25" xfId="46" applyFont="1" applyBorder="1"/>
    <xf numFmtId="0" fontId="8" fillId="0" borderId="12" xfId="46" applyFont="1" applyBorder="1" applyAlignment="1">
      <alignment horizontal="center"/>
    </xf>
    <xf numFmtId="9" fontId="1" fillId="0" borderId="0" xfId="46" applyNumberFormat="1" applyAlignment="1">
      <alignment horizontal="center"/>
    </xf>
    <xf numFmtId="0" fontId="15" fillId="2" borderId="0" xfId="0" applyFont="1" applyFill="1" applyAlignment="1">
      <alignment horizontal="right"/>
    </xf>
    <xf numFmtId="0" fontId="15" fillId="2" borderId="0" xfId="0" applyFont="1" applyFill="1"/>
    <xf numFmtId="0" fontId="15" fillId="2" borderId="0" xfId="0" applyFont="1" applyFill="1" applyAlignment="1">
      <alignment horizontal="center"/>
    </xf>
    <xf numFmtId="165" fontId="15" fillId="2" borderId="0" xfId="0" applyNumberFormat="1" applyFont="1" applyFill="1"/>
    <xf numFmtId="0" fontId="18" fillId="6" borderId="1" xfId="0" applyFont="1" applyFill="1" applyBorder="1" applyAlignment="1">
      <alignment vertical="top"/>
    </xf>
    <xf numFmtId="0" fontId="18" fillId="0" borderId="1" xfId="0" applyFont="1" applyBorder="1" applyAlignment="1">
      <alignment horizontal="left" vertical="center" indent="1"/>
    </xf>
    <xf numFmtId="0" fontId="19" fillId="0" borderId="1" xfId="0" applyFont="1" applyBorder="1" applyAlignment="1">
      <alignment vertical="top"/>
    </xf>
    <xf numFmtId="0" fontId="20" fillId="2" borderId="0" xfId="0" applyFont="1" applyFill="1" applyAlignment="1">
      <alignment horizontal="left"/>
    </xf>
    <xf numFmtId="0" fontId="20" fillId="2" borderId="0" xfId="0" applyFont="1" applyFill="1" applyAlignment="1">
      <alignment horizontal="center"/>
    </xf>
    <xf numFmtId="0" fontId="9" fillId="2" borderId="0" xfId="0" applyFont="1" applyFill="1" applyAlignment="1">
      <alignment horizontal="left"/>
    </xf>
    <xf numFmtId="0" fontId="9" fillId="2" borderId="0" xfId="0" applyFont="1" applyFill="1" applyAlignment="1">
      <alignment horizontal="center"/>
    </xf>
    <xf numFmtId="165" fontId="9" fillId="2" borderId="0" xfId="0" applyNumberFormat="1" applyFont="1" applyFill="1"/>
    <xf numFmtId="0" fontId="21" fillId="2" borderId="0" xfId="0" applyFont="1" applyFill="1"/>
    <xf numFmtId="0" fontId="9" fillId="2" borderId="0" xfId="0" applyFont="1" applyFill="1"/>
    <xf numFmtId="0" fontId="22" fillId="2" borderId="1" xfId="0" applyFont="1" applyFill="1" applyBorder="1" applyAlignment="1">
      <alignment vertical="top" wrapText="1"/>
    </xf>
    <xf numFmtId="0" fontId="23" fillId="2" borderId="1" xfId="0" applyFont="1" applyFill="1" applyBorder="1" applyAlignment="1">
      <alignment vertical="top" wrapText="1"/>
    </xf>
    <xf numFmtId="0" fontId="22" fillId="2" borderId="1" xfId="0" applyFont="1" applyFill="1" applyBorder="1" applyAlignment="1">
      <alignment horizontal="center" vertical="top" wrapText="1"/>
    </xf>
    <xf numFmtId="165" fontId="22" fillId="2" borderId="1" xfId="0" applyNumberFormat="1" applyFont="1" applyFill="1" applyBorder="1" applyAlignment="1">
      <alignment vertical="top" wrapText="1"/>
    </xf>
    <xf numFmtId="0" fontId="22" fillId="2" borderId="1" xfId="0" applyFont="1" applyFill="1" applyBorder="1" applyAlignment="1">
      <alignment horizontal="left" vertical="top" wrapText="1"/>
    </xf>
    <xf numFmtId="165" fontId="18" fillId="0" borderId="12" xfId="44" applyNumberFormat="1" applyFont="1" applyFill="1" applyBorder="1" applyAlignment="1">
      <alignment horizontal="right" vertical="top" wrapText="1"/>
    </xf>
    <xf numFmtId="0" fontId="18" fillId="2" borderId="1" xfId="0" applyFont="1" applyFill="1" applyBorder="1" applyAlignment="1">
      <alignment horizontal="center" vertical="top"/>
    </xf>
    <xf numFmtId="0" fontId="18" fillId="6" borderId="1" xfId="0" quotePrefix="1" applyFont="1" applyFill="1" applyBorder="1" applyAlignment="1">
      <alignment vertical="top" wrapText="1"/>
    </xf>
    <xf numFmtId="9" fontId="18" fillId="6" borderId="1" xfId="0" quotePrefix="1" applyNumberFormat="1" applyFont="1" applyFill="1" applyBorder="1" applyAlignment="1">
      <alignment vertical="top" wrapText="1"/>
    </xf>
    <xf numFmtId="165" fontId="18" fillId="6" borderId="13" xfId="0" applyNumberFormat="1" applyFont="1" applyFill="1" applyBorder="1"/>
    <xf numFmtId="166" fontId="18" fillId="4" borderId="5" xfId="45" applyNumberFormat="1" applyFont="1" applyFill="1" applyBorder="1" applyAlignment="1">
      <alignment vertical="top" wrapText="1"/>
    </xf>
    <xf numFmtId="164" fontId="18" fillId="2" borderId="1" xfId="44" applyNumberFormat="1" applyFont="1" applyFill="1" applyBorder="1" applyAlignment="1">
      <alignment horizontal="left" vertical="top" wrapText="1"/>
    </xf>
    <xf numFmtId="165" fontId="18" fillId="6" borderId="1" xfId="44" applyNumberFormat="1" applyFont="1" applyFill="1" applyBorder="1" applyAlignment="1">
      <alignment horizontal="center" vertical="top" wrapText="1"/>
    </xf>
    <xf numFmtId="165" fontId="18" fillId="6" borderId="1" xfId="44" applyNumberFormat="1" applyFont="1" applyFill="1" applyBorder="1" applyAlignment="1">
      <alignment horizontal="right" vertical="top" wrapText="1"/>
    </xf>
    <xf numFmtId="166" fontId="18" fillId="4" borderId="1" xfId="45" applyNumberFormat="1" applyFont="1" applyFill="1" applyBorder="1" applyAlignment="1">
      <alignment vertical="top" wrapText="1"/>
    </xf>
    <xf numFmtId="0" fontId="9" fillId="0" borderId="1" xfId="46" applyFont="1" applyBorder="1"/>
    <xf numFmtId="0" fontId="18" fillId="0" borderId="1" xfId="46" quotePrefix="1" applyFont="1" applyBorder="1"/>
    <xf numFmtId="0" fontId="18" fillId="0" borderId="1" xfId="46" applyFont="1" applyBorder="1"/>
    <xf numFmtId="0" fontId="22" fillId="0" borderId="1" xfId="46" applyFont="1" applyBorder="1" applyAlignment="1">
      <alignment horizontal="center"/>
    </xf>
    <xf numFmtId="0" fontId="18" fillId="0" borderId="19" xfId="46" applyFont="1" applyBorder="1"/>
    <xf numFmtId="0" fontId="9" fillId="0" borderId="0" xfId="46" applyFont="1"/>
    <xf numFmtId="0" fontId="18" fillId="2" borderId="1" xfId="0" applyFont="1" applyFill="1" applyBorder="1" applyAlignment="1">
      <alignment horizontal="center" vertical="top" wrapText="1"/>
    </xf>
    <xf numFmtId="0" fontId="18" fillId="6" borderId="1" xfId="0" applyFont="1" applyFill="1" applyBorder="1" applyAlignment="1">
      <alignment vertical="top" wrapText="1"/>
    </xf>
    <xf numFmtId="9" fontId="18" fillId="6" borderId="1" xfId="0" applyNumberFormat="1" applyFont="1" applyFill="1" applyBorder="1" applyAlignment="1">
      <alignment vertical="top" wrapText="1"/>
    </xf>
    <xf numFmtId="0" fontId="18" fillId="0" borderId="1" xfId="0" applyFont="1" applyBorder="1" applyAlignment="1">
      <alignment horizontal="center" vertical="top" wrapText="1"/>
    </xf>
    <xf numFmtId="0" fontId="22" fillId="0" borderId="1" xfId="0" applyFont="1" applyBorder="1" applyAlignment="1">
      <alignment vertical="top" wrapText="1"/>
    </xf>
    <xf numFmtId="0" fontId="18" fillId="0" borderId="1" xfId="0" applyFont="1" applyBorder="1" applyAlignment="1">
      <alignment vertical="top" wrapText="1"/>
    </xf>
    <xf numFmtId="165" fontId="18" fillId="0" borderId="1" xfId="44" applyNumberFormat="1" applyFont="1" applyFill="1" applyBorder="1" applyAlignment="1">
      <alignment horizontal="center" vertical="top" wrapText="1"/>
    </xf>
    <xf numFmtId="165" fontId="18" fillId="0" borderId="1" xfId="44" applyNumberFormat="1" applyFont="1" applyFill="1" applyBorder="1" applyAlignment="1">
      <alignment horizontal="right" vertical="top" wrapText="1"/>
    </xf>
    <xf numFmtId="166" fontId="18" fillId="0" borderId="1" xfId="45" applyNumberFormat="1" applyFont="1" applyFill="1" applyBorder="1" applyAlignment="1">
      <alignment vertical="top" wrapText="1"/>
    </xf>
    <xf numFmtId="164" fontId="18" fillId="0" borderId="1" xfId="44" applyNumberFormat="1" applyFont="1" applyFill="1" applyBorder="1" applyAlignment="1">
      <alignment horizontal="left" vertical="top" wrapText="1"/>
    </xf>
    <xf numFmtId="0" fontId="9" fillId="0" borderId="0" xfId="0" applyFont="1"/>
    <xf numFmtId="9" fontId="18" fillId="0" borderId="1" xfId="0" applyNumberFormat="1" applyFont="1" applyBorder="1" applyAlignment="1">
      <alignment vertical="top" wrapText="1"/>
    </xf>
    <xf numFmtId="0" fontId="18" fillId="2" borderId="2" xfId="0" applyFont="1" applyFill="1" applyBorder="1" applyAlignment="1">
      <alignment horizontal="center" vertical="top" wrapText="1"/>
    </xf>
    <xf numFmtId="0" fontId="18" fillId="0" borderId="2" xfId="0" applyFont="1" applyBorder="1" applyAlignment="1">
      <alignment horizontal="center" vertical="top" wrapText="1"/>
    </xf>
    <xf numFmtId="44" fontId="18" fillId="0" borderId="1" xfId="45" applyFont="1" applyFill="1" applyBorder="1" applyAlignment="1">
      <alignment horizontal="left" vertical="top" wrapText="1"/>
    </xf>
    <xf numFmtId="165" fontId="22" fillId="2" borderId="2" xfId="44" applyNumberFormat="1" applyFont="1" applyFill="1" applyBorder="1" applyAlignment="1">
      <alignment horizontal="center" vertical="top" wrapText="1"/>
    </xf>
    <xf numFmtId="165" fontId="22" fillId="2" borderId="3" xfId="44" applyNumberFormat="1" applyFont="1" applyFill="1" applyBorder="1" applyAlignment="1">
      <alignment horizontal="center" vertical="top" wrapText="1"/>
    </xf>
    <xf numFmtId="165" fontId="18" fillId="2" borderId="20" xfId="44" applyNumberFormat="1" applyFont="1" applyFill="1" applyBorder="1" applyAlignment="1">
      <alignment vertical="top" wrapText="1"/>
    </xf>
    <xf numFmtId="0" fontId="18" fillId="2" borderId="8" xfId="0" applyFont="1" applyFill="1" applyBorder="1" applyAlignment="1">
      <alignment horizontal="center" vertical="top" wrapText="1"/>
    </xf>
    <xf numFmtId="0" fontId="18" fillId="2" borderId="9" xfId="0" applyFont="1" applyFill="1" applyBorder="1" applyAlignment="1">
      <alignment vertical="top" wrapText="1"/>
    </xf>
    <xf numFmtId="165" fontId="18" fillId="2" borderId="9" xfId="44" applyNumberFormat="1" applyFont="1" applyFill="1" applyBorder="1" applyAlignment="1">
      <alignment horizontal="center" vertical="top" wrapText="1"/>
    </xf>
    <xf numFmtId="165" fontId="18" fillId="2" borderId="9" xfId="44" applyNumberFormat="1" applyFont="1" applyFill="1" applyBorder="1" applyAlignment="1">
      <alignment vertical="top" wrapText="1"/>
    </xf>
    <xf numFmtId="165" fontId="18" fillId="2" borderId="26" xfId="44" applyNumberFormat="1" applyFont="1" applyFill="1" applyBorder="1" applyAlignment="1">
      <alignment horizontal="left" vertical="top" wrapText="1"/>
    </xf>
    <xf numFmtId="0" fontId="23" fillId="2" borderId="4" xfId="44" applyNumberFormat="1" applyFont="1" applyFill="1" applyBorder="1" applyAlignment="1">
      <alignment vertical="top" wrapText="1"/>
    </xf>
    <xf numFmtId="0" fontId="22" fillId="2" borderId="4" xfId="44" applyNumberFormat="1" applyFont="1" applyFill="1" applyBorder="1" applyAlignment="1">
      <alignment vertical="top" wrapText="1"/>
    </xf>
    <xf numFmtId="44" fontId="18" fillId="4" borderId="1" xfId="45" applyFont="1" applyFill="1" applyBorder="1" applyAlignment="1">
      <alignment horizontal="left" vertical="top" wrapText="1"/>
    </xf>
    <xf numFmtId="166" fontId="18" fillId="2" borderId="1" xfId="44" applyNumberFormat="1" applyFont="1" applyFill="1" applyBorder="1" applyAlignment="1">
      <alignment horizontal="left" vertical="top" wrapText="1"/>
    </xf>
    <xf numFmtId="165" fontId="21" fillId="2" borderId="0" xfId="44" applyNumberFormat="1" applyFont="1" applyFill="1" applyBorder="1" applyAlignment="1">
      <alignment horizontal="left" vertical="top" wrapText="1"/>
    </xf>
    <xf numFmtId="0" fontId="21" fillId="0" borderId="0" xfId="0" applyFont="1" applyAlignment="1">
      <alignment horizontal="center" vertical="top" wrapText="1"/>
    </xf>
    <xf numFmtId="0" fontId="21" fillId="0" borderId="0" xfId="0" applyFont="1" applyAlignment="1">
      <alignment vertical="top" wrapText="1"/>
    </xf>
    <xf numFmtId="165" fontId="21" fillId="0" borderId="0" xfId="44" applyNumberFormat="1" applyFont="1" applyFill="1" applyBorder="1" applyAlignment="1">
      <alignment horizontal="center" vertical="top" wrapText="1"/>
    </xf>
    <xf numFmtId="165" fontId="21" fillId="0" borderId="0" xfId="44" applyNumberFormat="1" applyFont="1" applyFill="1" applyBorder="1" applyAlignment="1">
      <alignment horizontal="right" vertical="top" wrapText="1"/>
    </xf>
    <xf numFmtId="44" fontId="18" fillId="0" borderId="0" xfId="45" applyFont="1" applyFill="1" applyBorder="1" applyAlignment="1">
      <alignment horizontal="left" vertical="top" wrapText="1"/>
    </xf>
    <xf numFmtId="164" fontId="18" fillId="0" borderId="0" xfId="44" applyNumberFormat="1" applyFont="1" applyFill="1" applyBorder="1" applyAlignment="1">
      <alignment horizontal="left" vertical="top" wrapText="1"/>
    </xf>
    <xf numFmtId="0" fontId="21" fillId="0" borderId="1" xfId="0" applyFont="1" applyBorder="1" applyAlignment="1">
      <alignment vertical="top" wrapText="1"/>
    </xf>
    <xf numFmtId="0" fontId="26" fillId="0" borderId="1" xfId="0" applyFont="1" applyBorder="1" applyAlignment="1">
      <alignment vertical="top" wrapText="1"/>
    </xf>
    <xf numFmtId="165" fontId="21" fillId="0" borderId="1" xfId="44" applyNumberFormat="1" applyFont="1" applyFill="1" applyBorder="1" applyAlignment="1">
      <alignment horizontal="center" vertical="top" wrapText="1"/>
    </xf>
    <xf numFmtId="165" fontId="21" fillId="0" borderId="1" xfId="44" applyNumberFormat="1" applyFont="1" applyFill="1" applyBorder="1" applyAlignment="1">
      <alignment horizontal="right" vertical="top" wrapText="1"/>
    </xf>
    <xf numFmtId="9" fontId="26" fillId="0" borderId="1" xfId="0" applyNumberFormat="1" applyFont="1" applyBorder="1" applyAlignment="1">
      <alignment vertical="top" wrapText="1"/>
    </xf>
    <xf numFmtId="165" fontId="26" fillId="0" borderId="1" xfId="44" applyNumberFormat="1" applyFont="1" applyFill="1" applyBorder="1" applyAlignment="1">
      <alignment horizontal="center" vertical="top" wrapText="1"/>
    </xf>
    <xf numFmtId="165" fontId="26" fillId="0" borderId="1" xfId="44" applyNumberFormat="1" applyFont="1" applyFill="1" applyBorder="1" applyAlignment="1">
      <alignment horizontal="right" vertical="top" wrapText="1"/>
    </xf>
    <xf numFmtId="166" fontId="18" fillId="0" borderId="4" xfId="45" applyNumberFormat="1" applyFont="1" applyFill="1" applyBorder="1" applyAlignment="1">
      <alignment vertical="top" wrapText="1"/>
    </xf>
    <xf numFmtId="164" fontId="18" fillId="2" borderId="0" xfId="44" applyNumberFormat="1" applyFont="1" applyFill="1" applyBorder="1" applyAlignment="1">
      <alignment horizontal="left" vertical="top" wrapText="1"/>
    </xf>
    <xf numFmtId="166" fontId="18" fillId="4" borderId="4" xfId="45" applyNumberFormat="1" applyFont="1" applyFill="1" applyBorder="1" applyAlignment="1">
      <alignment vertical="top" wrapText="1"/>
    </xf>
    <xf numFmtId="0" fontId="18" fillId="2" borderId="13" xfId="0" applyFont="1" applyFill="1" applyBorder="1" applyAlignment="1">
      <alignment horizontal="center" vertical="top" wrapText="1"/>
    </xf>
    <xf numFmtId="0" fontId="18" fillId="6" borderId="13" xfId="0" applyFont="1" applyFill="1" applyBorder="1" applyAlignment="1">
      <alignment vertical="top" wrapText="1"/>
    </xf>
    <xf numFmtId="165" fontId="18" fillId="6" borderId="13" xfId="44" applyNumberFormat="1" applyFont="1" applyFill="1" applyBorder="1" applyAlignment="1">
      <alignment horizontal="center" vertical="top" wrapText="1"/>
    </xf>
    <xf numFmtId="165" fontId="18" fillId="6" borderId="15" xfId="44" applyNumberFormat="1" applyFont="1" applyFill="1" applyBorder="1" applyAlignment="1">
      <alignment horizontal="right" vertical="top" wrapText="1"/>
    </xf>
    <xf numFmtId="44" fontId="18" fillId="4" borderId="15" xfId="45" applyFont="1" applyFill="1" applyBorder="1" applyAlignment="1">
      <alignment horizontal="left" vertical="top" wrapText="1"/>
    </xf>
    <xf numFmtId="166" fontId="18" fillId="2" borderId="12" xfId="44" applyNumberFormat="1" applyFont="1" applyFill="1" applyBorder="1" applyAlignment="1">
      <alignment horizontal="left" vertical="top" wrapText="1"/>
    </xf>
    <xf numFmtId="164" fontId="18" fillId="2" borderId="7" xfId="44" applyNumberFormat="1" applyFont="1" applyFill="1" applyBorder="1" applyAlignment="1">
      <alignment horizontal="left" vertical="top" wrapText="1"/>
    </xf>
    <xf numFmtId="164" fontId="21" fillId="2" borderId="0" xfId="0" applyNumberFormat="1" applyFont="1" applyFill="1" applyAlignment="1">
      <alignment vertical="top" wrapText="1"/>
    </xf>
    <xf numFmtId="44" fontId="18" fillId="4" borderId="12" xfId="45" applyFont="1" applyFill="1" applyBorder="1" applyAlignment="1">
      <alignment horizontal="left" vertical="top" wrapText="1"/>
    </xf>
    <xf numFmtId="164" fontId="18" fillId="2" borderId="12" xfId="44" applyNumberFormat="1" applyFont="1" applyFill="1" applyBorder="1" applyAlignment="1">
      <alignment horizontal="left" vertical="top" wrapText="1"/>
    </xf>
    <xf numFmtId="0" fontId="24" fillId="2" borderId="1" xfId="0" applyFont="1" applyFill="1" applyBorder="1" applyAlignment="1">
      <alignment horizontal="center" vertical="top" wrapText="1"/>
    </xf>
    <xf numFmtId="44" fontId="18" fillId="4" borderId="5" xfId="45" applyFont="1" applyFill="1" applyBorder="1" applyAlignment="1">
      <alignment horizontal="left" vertical="top" wrapText="1"/>
    </xf>
    <xf numFmtId="165" fontId="22" fillId="0" borderId="2" xfId="44" applyNumberFormat="1" applyFont="1" applyFill="1" applyBorder="1" applyAlignment="1">
      <alignment horizontal="center" vertical="top" wrapText="1"/>
    </xf>
    <xf numFmtId="44" fontId="18" fillId="0" borderId="5" xfId="45" applyFont="1" applyFill="1" applyBorder="1" applyAlignment="1">
      <alignment horizontal="left" vertical="top" wrapText="1"/>
    </xf>
    <xf numFmtId="0" fontId="24" fillId="0" borderId="2" xfId="0" applyFont="1" applyBorder="1" applyAlignment="1">
      <alignment horizontal="center" vertical="top" wrapText="1"/>
    </xf>
    <xf numFmtId="0" fontId="26" fillId="0" borderId="3" xfId="0" applyFont="1" applyBorder="1" applyAlignment="1">
      <alignment vertical="top" wrapText="1"/>
    </xf>
    <xf numFmtId="165" fontId="26" fillId="0" borderId="3" xfId="44" applyNumberFormat="1" applyFont="1" applyFill="1" applyBorder="1" applyAlignment="1">
      <alignment horizontal="center" vertical="top" wrapText="1"/>
    </xf>
    <xf numFmtId="165" fontId="26" fillId="0" borderId="3" xfId="44" applyNumberFormat="1" applyFont="1" applyFill="1" applyBorder="1" applyAlignment="1">
      <alignment horizontal="right" vertical="top" wrapText="1"/>
    </xf>
    <xf numFmtId="44" fontId="18" fillId="0" borderId="3" xfId="45" applyFont="1" applyFill="1" applyBorder="1" applyAlignment="1">
      <alignment horizontal="left" vertical="top" wrapText="1"/>
    </xf>
    <xf numFmtId="165" fontId="18" fillId="2" borderId="0" xfId="44" applyNumberFormat="1" applyFont="1" applyFill="1" applyBorder="1" applyAlignment="1">
      <alignment vertical="top" wrapText="1"/>
    </xf>
    <xf numFmtId="0" fontId="22" fillId="3" borderId="7" xfId="44" applyNumberFormat="1" applyFont="1" applyFill="1" applyBorder="1" applyAlignment="1">
      <alignment horizontal="center" vertical="center"/>
    </xf>
    <xf numFmtId="165" fontId="22" fillId="2" borderId="27" xfId="44" applyNumberFormat="1" applyFont="1" applyFill="1" applyBorder="1" applyAlignment="1">
      <alignment horizontal="center" vertical="top" wrapText="1"/>
    </xf>
    <xf numFmtId="165" fontId="22" fillId="2" borderId="0" xfId="44" applyNumberFormat="1" applyFont="1" applyFill="1" applyBorder="1" applyAlignment="1">
      <alignment horizontal="center" vertical="top" wrapText="1"/>
    </xf>
    <xf numFmtId="0" fontId="18" fillId="6" borderId="23" xfId="0" applyFont="1" applyFill="1" applyBorder="1" applyAlignment="1">
      <alignment vertical="top" wrapText="1"/>
    </xf>
    <xf numFmtId="165" fontId="18" fillId="6" borderId="23" xfId="44" applyNumberFormat="1" applyFont="1" applyFill="1" applyBorder="1" applyAlignment="1">
      <alignment horizontal="center" vertical="top" wrapText="1"/>
    </xf>
    <xf numFmtId="165" fontId="18" fillId="6" borderId="23" xfId="44" applyNumberFormat="1" applyFont="1" applyFill="1" applyBorder="1" applyAlignment="1">
      <alignment horizontal="right" vertical="top" wrapText="1"/>
    </xf>
    <xf numFmtId="0" fontId="18" fillId="6" borderId="15" xfId="0" applyFont="1" applyFill="1" applyBorder="1" applyAlignment="1">
      <alignment vertical="top" wrapText="1"/>
    </xf>
    <xf numFmtId="0" fontId="18" fillId="3" borderId="0" xfId="0" applyFont="1" applyFill="1"/>
    <xf numFmtId="0" fontId="18" fillId="3" borderId="0" xfId="0" applyFont="1" applyFill="1" applyAlignment="1">
      <alignment horizontal="center"/>
    </xf>
    <xf numFmtId="165" fontId="18" fillId="3" borderId="0" xfId="0" applyNumberFormat="1" applyFont="1" applyFill="1"/>
    <xf numFmtId="0" fontId="22" fillId="3" borderId="0" xfId="0" applyFont="1" applyFill="1" applyAlignment="1">
      <alignment horizontal="right"/>
    </xf>
    <xf numFmtId="44" fontId="22" fillId="3" borderId="0" xfId="0" applyNumberFormat="1" applyFont="1" applyFill="1"/>
    <xf numFmtId="0" fontId="9" fillId="2" borderId="0" xfId="1" applyFont="1" applyFill="1" applyAlignment="1">
      <alignment vertical="top"/>
    </xf>
    <xf numFmtId="0" fontId="9" fillId="2" borderId="0" xfId="1" applyFont="1" applyFill="1" applyAlignment="1">
      <alignment horizontal="center" vertical="top"/>
    </xf>
    <xf numFmtId="165" fontId="9" fillId="2" borderId="0" xfId="1" applyNumberFormat="1" applyFont="1" applyFill="1" applyAlignment="1">
      <alignment vertical="top"/>
    </xf>
    <xf numFmtId="0" fontId="21" fillId="2" borderId="0" xfId="1" applyFont="1" applyFill="1" applyAlignment="1">
      <alignment vertical="top"/>
    </xf>
    <xf numFmtId="0" fontId="9" fillId="2" borderId="0" xfId="1" applyFont="1" applyFill="1"/>
    <xf numFmtId="0" fontId="21" fillId="2" borderId="0" xfId="1" applyFont="1" applyFill="1" applyAlignment="1">
      <alignment vertical="top" wrapText="1"/>
    </xf>
    <xf numFmtId="0" fontId="9" fillId="6" borderId="0" xfId="1" applyFont="1" applyFill="1"/>
    <xf numFmtId="0" fontId="9" fillId="6" borderId="0" xfId="1" applyFont="1" applyFill="1" applyAlignment="1">
      <alignment horizontal="center"/>
    </xf>
    <xf numFmtId="165" fontId="9" fillId="6" borderId="0" xfId="1" applyNumberFormat="1" applyFont="1" applyFill="1"/>
    <xf numFmtId="0" fontId="21" fillId="6" borderId="0" xfId="1" applyFont="1" applyFill="1" applyAlignment="1">
      <alignment vertical="top" wrapText="1"/>
    </xf>
    <xf numFmtId="0" fontId="9" fillId="2" borderId="0" xfId="1" applyFont="1" applyFill="1" applyAlignment="1">
      <alignment horizontal="center"/>
    </xf>
    <xf numFmtId="165" fontId="9" fillId="2" borderId="0" xfId="1" applyNumberFormat="1" applyFont="1" applyFill="1"/>
    <xf numFmtId="0" fontId="27" fillId="2" borderId="0" xfId="0" applyFont="1" applyFill="1" applyAlignment="1">
      <alignment horizontal="left"/>
    </xf>
    <xf numFmtId="0" fontId="27" fillId="2" borderId="6" xfId="0" applyFont="1" applyFill="1" applyBorder="1" applyAlignment="1">
      <alignment horizontal="left" vertical="top"/>
    </xf>
    <xf numFmtId="0" fontId="9" fillId="0" borderId="1" xfId="46" applyFont="1" applyBorder="1" applyAlignment="1">
      <alignment horizontal="center"/>
    </xf>
    <xf numFmtId="165" fontId="22" fillId="2" borderId="4" xfId="44" applyNumberFormat="1" applyFont="1" applyFill="1" applyBorder="1" applyAlignment="1">
      <alignment horizontal="center" vertical="top" wrapText="1"/>
    </xf>
    <xf numFmtId="0" fontId="18" fillId="2" borderId="0" xfId="0" applyFont="1" applyFill="1" applyAlignment="1">
      <alignment horizontal="center"/>
    </xf>
    <xf numFmtId="0" fontId="16" fillId="2" borderId="0" xfId="0" applyFont="1" applyFill="1" applyAlignment="1">
      <alignment horizontal="center"/>
    </xf>
    <xf numFmtId="0" fontId="17" fillId="2" borderId="0" xfId="0" applyFont="1" applyFill="1" applyAlignment="1">
      <alignment horizontal="center"/>
    </xf>
    <xf numFmtId="0" fontId="18" fillId="2" borderId="0" xfId="1" applyFont="1" applyFill="1"/>
    <xf numFmtId="0" fontId="18" fillId="2" borderId="0" xfId="1" applyFont="1" applyFill="1" applyAlignment="1">
      <alignment vertical="top"/>
    </xf>
    <xf numFmtId="0" fontId="22" fillId="6" borderId="0" xfId="0" applyFont="1" applyFill="1"/>
    <xf numFmtId="0" fontId="22" fillId="6" borderId="0" xfId="1" applyFont="1" applyFill="1"/>
    <xf numFmtId="0" fontId="22" fillId="2" borderId="3" xfId="0" applyFont="1" applyFill="1" applyBorder="1"/>
    <xf numFmtId="0" fontId="27" fillId="2" borderId="3" xfId="0" applyFont="1" applyFill="1" applyBorder="1"/>
    <xf numFmtId="0" fontId="22" fillId="2" borderId="4" xfId="0" applyFont="1" applyFill="1" applyBorder="1" applyAlignment="1">
      <alignment vertical="top"/>
    </xf>
    <xf numFmtId="0" fontId="27" fillId="2" borderId="5" xfId="0" applyFont="1" applyFill="1" applyBorder="1" applyAlignment="1">
      <alignment vertical="top"/>
    </xf>
    <xf numFmtId="0" fontId="16" fillId="2" borderId="0" xfId="0" applyFont="1" applyFill="1"/>
    <xf numFmtId="0" fontId="20" fillId="2" borderId="0" xfId="0" applyFont="1" applyFill="1"/>
    <xf numFmtId="0" fontId="24" fillId="7" borderId="1" xfId="0" applyFont="1" applyFill="1" applyBorder="1" applyAlignment="1">
      <alignment horizontal="center" vertical="top" wrapText="1"/>
    </xf>
    <xf numFmtId="0" fontId="9" fillId="5" borderId="4" xfId="1" applyFont="1" applyFill="1" applyBorder="1" applyAlignment="1">
      <alignment horizontal="center" vertical="top"/>
    </xf>
    <xf numFmtId="0" fontId="9" fillId="5" borderId="6" xfId="1" applyFont="1" applyFill="1" applyBorder="1" applyAlignment="1">
      <alignment horizontal="center" vertical="top"/>
    </xf>
    <xf numFmtId="0" fontId="9" fillId="5" borderId="5" xfId="1" applyFont="1" applyFill="1" applyBorder="1" applyAlignment="1">
      <alignment horizontal="center" vertical="top"/>
    </xf>
    <xf numFmtId="0" fontId="14" fillId="2" borderId="0" xfId="0" applyFont="1" applyFill="1" applyAlignment="1">
      <alignment horizontal="left" vertical="top" wrapText="1"/>
    </xf>
    <xf numFmtId="165" fontId="22" fillId="2" borderId="1" xfId="44" applyNumberFormat="1" applyFont="1" applyFill="1" applyBorder="1" applyAlignment="1">
      <alignment horizontal="center" vertical="top" wrapText="1"/>
    </xf>
    <xf numFmtId="165" fontId="22" fillId="2" borderId="19" xfId="44" applyNumberFormat="1" applyFont="1" applyFill="1" applyBorder="1" applyAlignment="1">
      <alignment horizontal="center" vertical="top" wrapText="1"/>
    </xf>
    <xf numFmtId="165" fontId="22" fillId="2" borderId="2" xfId="44" applyNumberFormat="1" applyFont="1" applyFill="1" applyBorder="1" applyAlignment="1">
      <alignment horizontal="center" vertical="top" wrapText="1"/>
    </xf>
    <xf numFmtId="165" fontId="22" fillId="2" borderId="3" xfId="44" applyNumberFormat="1" applyFont="1" applyFill="1" applyBorder="1" applyAlignment="1">
      <alignment horizontal="center" vertical="top" wrapText="1"/>
    </xf>
    <xf numFmtId="165" fontId="22" fillId="2" borderId="18" xfId="44" applyNumberFormat="1" applyFont="1" applyFill="1" applyBorder="1" applyAlignment="1">
      <alignment horizontal="center" vertical="top" wrapText="1"/>
    </xf>
    <xf numFmtId="0" fontId="9" fillId="7" borderId="4" xfId="0" applyFont="1" applyFill="1" applyBorder="1" applyAlignment="1">
      <alignment horizontal="left"/>
    </xf>
    <xf numFmtId="0" fontId="9" fillId="7" borderId="5" xfId="0" applyFont="1" applyFill="1" applyBorder="1" applyAlignment="1">
      <alignment horizontal="left"/>
    </xf>
    <xf numFmtId="0" fontId="18" fillId="0" borderId="4" xfId="0" applyFont="1" applyBorder="1" applyAlignment="1">
      <alignment horizontal="right" vertical="top" wrapText="1"/>
    </xf>
    <xf numFmtId="0" fontId="18" fillId="0" borderId="6" xfId="0" applyFont="1" applyBorder="1" applyAlignment="1">
      <alignment horizontal="right" vertical="top" wrapText="1"/>
    </xf>
    <xf numFmtId="0" fontId="18" fillId="0" borderId="11" xfId="0" applyFont="1" applyBorder="1" applyAlignment="1">
      <alignment horizontal="right" vertical="top" wrapText="1"/>
    </xf>
    <xf numFmtId="0" fontId="18" fillId="6" borderId="5" xfId="0" applyFont="1" applyFill="1" applyBorder="1" applyAlignment="1">
      <alignment vertical="top" wrapText="1"/>
    </xf>
    <xf numFmtId="0" fontId="18" fillId="6" borderId="28" xfId="0" applyFont="1" applyFill="1" applyBorder="1" applyAlignment="1">
      <alignment vertical="top" wrapText="1"/>
    </xf>
    <xf numFmtId="0" fontId="18" fillId="6" borderId="14" xfId="0" applyFont="1" applyFill="1" applyBorder="1" applyAlignment="1">
      <alignment vertical="top" wrapText="1"/>
    </xf>
    <xf numFmtId="0" fontId="18" fillId="6" borderId="5" xfId="0" quotePrefix="1" applyFont="1" applyFill="1" applyBorder="1" applyAlignment="1">
      <alignment vertical="top" wrapText="1"/>
    </xf>
    <xf numFmtId="0" fontId="18" fillId="6" borderId="5" xfId="0" quotePrefix="1" applyFont="1" applyFill="1" applyBorder="1"/>
  </cellXfs>
  <cellStyles count="47">
    <cellStyle name="Gevolgde hyperlink" xfId="21" builtinId="9" hidden="1"/>
    <cellStyle name="Gevolgde hyperlink" xfId="15" builtinId="9" hidden="1"/>
    <cellStyle name="Gevolgde hyperlink" xfId="17" builtinId="9" hidden="1"/>
    <cellStyle name="Gevolgde hyperlink" xfId="29" builtinId="9" hidden="1"/>
    <cellStyle name="Gevolgde hyperlink" xfId="7" builtinId="9" hidden="1"/>
    <cellStyle name="Gevolgde hyperlink" xfId="35" builtinId="9" hidden="1"/>
    <cellStyle name="Gevolgde hyperlink" xfId="23" builtinId="9" hidden="1"/>
    <cellStyle name="Gevolgde hyperlink" xfId="11" builtinId="9" hidden="1"/>
    <cellStyle name="Gevolgde hyperlink" xfId="43" builtinId="9" hidden="1"/>
    <cellStyle name="Gevolgde hyperlink" xfId="39" builtinId="9" hidden="1"/>
    <cellStyle name="Gevolgde hyperlink" xfId="5" builtinId="9" hidden="1"/>
    <cellStyle name="Gevolgde hyperlink" xfId="37" builtinId="9" hidden="1"/>
    <cellStyle name="Gevolgde hyperlink" xfId="41" builtinId="9" hidden="1"/>
    <cellStyle name="Gevolgde hyperlink" xfId="13" builtinId="9" hidden="1"/>
    <cellStyle name="Gevolgde hyperlink" xfId="25" builtinId="9" hidden="1"/>
    <cellStyle name="Gevolgde hyperlink" xfId="27" builtinId="9" hidden="1"/>
    <cellStyle name="Gevolgde hyperlink" xfId="19" builtinId="9" hidden="1"/>
    <cellStyle name="Gevolgde hyperlink" xfId="31" builtinId="9" hidden="1"/>
    <cellStyle name="Gevolgde hyperlink" xfId="9" builtinId="9" hidden="1"/>
    <cellStyle name="Gevolgde hyperlink" xfId="33" builtinId="9" hidden="1"/>
    <cellStyle name="Gevolgde hyperlink" xfId="3" builtinId="9" hidden="1"/>
    <cellStyle name="Hyperlink" xfId="16" builtinId="8" hidden="1"/>
    <cellStyle name="Hyperlink" xfId="4" builtinId="8" hidden="1"/>
    <cellStyle name="Hyperlink" xfId="6" builtinId="8" hidden="1"/>
    <cellStyle name="Hyperlink" xfId="34" builtinId="8" hidden="1"/>
    <cellStyle name="Hyperlink" xfId="14" builtinId="8" hidden="1"/>
    <cellStyle name="Hyperlink" xfId="22" builtinId="8" hidden="1"/>
    <cellStyle name="Hyperlink" xfId="24" builtinId="8" hidden="1"/>
    <cellStyle name="Hyperlink" xfId="28" builtinId="8" hidden="1"/>
    <cellStyle name="Hyperlink" xfId="30" builtinId="8" hidden="1"/>
    <cellStyle name="Hyperlink" xfId="26" builtinId="8" hidden="1"/>
    <cellStyle name="Hyperlink" xfId="8" builtinId="8" hidden="1"/>
    <cellStyle name="Hyperlink" xfId="32" builtinId="8" hidden="1"/>
    <cellStyle name="Hyperlink" xfId="2" builtinId="8" hidden="1"/>
    <cellStyle name="Hyperlink" xfId="42" builtinId="8" hidden="1"/>
    <cellStyle name="Hyperlink" xfId="10" builtinId="8" hidden="1"/>
    <cellStyle name="Hyperlink" xfId="36" builtinId="8" hidden="1"/>
    <cellStyle name="Hyperlink" xfId="18" builtinId="8" hidden="1"/>
    <cellStyle name="Hyperlink" xfId="20" builtinId="8" hidden="1"/>
    <cellStyle name="Hyperlink" xfId="38" builtinId="8" hidden="1"/>
    <cellStyle name="Hyperlink" xfId="40" builtinId="8" hidden="1"/>
    <cellStyle name="Hyperlink" xfId="12" builtinId="8" hidden="1"/>
    <cellStyle name="Komma" xfId="44" builtinId="3"/>
    <cellStyle name="Standaard" xfId="0" builtinId="0"/>
    <cellStyle name="Standaard 2" xfId="1" xr:uid="{00000000-0005-0000-0000-00002C000000}"/>
    <cellStyle name="Standaard 3" xfId="46" xr:uid="{DFFA8E33-9098-49B5-A8AF-1C411A0D6BE7}"/>
    <cellStyle name="Valuta" xfId="45" builtinId="4"/>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0"/>
  <sheetViews>
    <sheetView tabSelected="1" topLeftCell="A42" zoomScaleNormal="100" zoomScalePageLayoutView="55" workbookViewId="0">
      <selection activeCell="B77" sqref="B77"/>
    </sheetView>
  </sheetViews>
  <sheetFormatPr defaultColWidth="8.875" defaultRowHeight="12.75" x14ac:dyDescent="0.2"/>
  <cols>
    <col min="1" max="1" width="4.5" style="179" customWidth="1"/>
    <col min="2" max="2" width="79.375" style="51" customWidth="1"/>
    <col min="3" max="3" width="8.375" style="51" customWidth="1"/>
    <col min="4" max="4" width="5.625" style="51" customWidth="1"/>
    <col min="5" max="5" width="10.625" style="52" customWidth="1"/>
    <col min="6" max="6" width="13.375" style="53" customWidth="1"/>
    <col min="7" max="7" width="34" style="51" customWidth="1"/>
    <col min="8" max="8" width="25.125" style="51" customWidth="1"/>
    <col min="9" max="9" width="10.875" style="51" hidden="1" customWidth="1"/>
    <col min="10" max="13" width="0" style="51" hidden="1" customWidth="1"/>
    <col min="14" max="16384" width="8.875" style="51"/>
  </cols>
  <sheetData>
    <row r="1" spans="1:12" ht="65.25" customHeight="1" x14ac:dyDescent="0.25">
      <c r="A1" s="194" t="s">
        <v>165</v>
      </c>
      <c r="B1" s="194"/>
      <c r="C1" s="194"/>
      <c r="D1" s="194"/>
      <c r="E1" s="194"/>
      <c r="F1" s="194"/>
      <c r="G1"/>
      <c r="H1" s="50"/>
    </row>
    <row r="2" spans="1:12" s="63" customFormat="1" ht="15" x14ac:dyDescent="0.25">
      <c r="A2" s="200" t="s">
        <v>176</v>
      </c>
      <c r="B2" s="201"/>
      <c r="C2" s="59"/>
      <c r="D2" s="59"/>
      <c r="E2" s="60"/>
      <c r="F2" s="61"/>
      <c r="G2" s="62"/>
    </row>
    <row r="3" spans="1:12" s="63" customFormat="1" ht="75" x14ac:dyDescent="0.25">
      <c r="A3" s="66" t="s">
        <v>0</v>
      </c>
      <c r="B3" s="65" t="s">
        <v>166</v>
      </c>
      <c r="C3" s="64" t="s">
        <v>1</v>
      </c>
      <c r="D3" s="64"/>
      <c r="E3" s="66" t="s">
        <v>2</v>
      </c>
      <c r="F3" s="67" t="s">
        <v>3</v>
      </c>
      <c r="G3" s="64" t="s">
        <v>167</v>
      </c>
      <c r="H3" s="68" t="s">
        <v>168</v>
      </c>
    </row>
    <row r="4" spans="1:12" s="63" customFormat="1" ht="14.25" customHeight="1" x14ac:dyDescent="0.25">
      <c r="A4" s="66"/>
      <c r="B4" s="64" t="s">
        <v>58</v>
      </c>
      <c r="C4" s="64"/>
      <c r="D4" s="64"/>
      <c r="E4" s="66" t="s">
        <v>4</v>
      </c>
      <c r="F4" s="69">
        <v>200000</v>
      </c>
      <c r="G4" s="64"/>
      <c r="H4" s="68"/>
    </row>
    <row r="5" spans="1:12" s="63" customFormat="1" ht="15" x14ac:dyDescent="0.25">
      <c r="A5" s="70">
        <v>1</v>
      </c>
      <c r="B5" s="71" t="s">
        <v>152</v>
      </c>
      <c r="C5" s="71" t="s">
        <v>156</v>
      </c>
      <c r="D5" s="72">
        <v>0.65</v>
      </c>
      <c r="E5" s="76">
        <v>1000</v>
      </c>
      <c r="F5" s="73">
        <f>F4*D5</f>
        <v>130000</v>
      </c>
      <c r="G5" s="74">
        <v>0</v>
      </c>
      <c r="H5" s="75">
        <f>F5*G5/1000</f>
        <v>0</v>
      </c>
    </row>
    <row r="6" spans="1:12" s="63" customFormat="1" ht="15" x14ac:dyDescent="0.25">
      <c r="A6" s="70">
        <v>2</v>
      </c>
      <c r="B6" s="71" t="s">
        <v>153</v>
      </c>
      <c r="C6" s="71" t="s">
        <v>156</v>
      </c>
      <c r="D6" s="72">
        <v>0.1</v>
      </c>
      <c r="E6" s="76">
        <v>1000</v>
      </c>
      <c r="F6" s="77">
        <f>F4*D6</f>
        <v>20000</v>
      </c>
      <c r="G6" s="78">
        <v>0</v>
      </c>
      <c r="H6" s="75">
        <f>F6*G6/1000</f>
        <v>0</v>
      </c>
    </row>
    <row r="7" spans="1:12" s="84" customFormat="1" ht="15" hidden="1" x14ac:dyDescent="0.25">
      <c r="A7" s="175" t="s">
        <v>5</v>
      </c>
      <c r="B7" s="80" t="s">
        <v>6</v>
      </c>
      <c r="C7" s="81" t="s">
        <v>7</v>
      </c>
      <c r="D7" s="81"/>
      <c r="E7" s="82"/>
      <c r="F7" s="83">
        <v>110000</v>
      </c>
      <c r="G7" s="79"/>
      <c r="I7" s="79" t="s">
        <v>8</v>
      </c>
      <c r="J7" s="79" t="s">
        <v>9</v>
      </c>
      <c r="K7" s="79" t="s">
        <v>10</v>
      </c>
      <c r="L7" s="79" t="s">
        <v>11</v>
      </c>
    </row>
    <row r="8" spans="1:12" s="84" customFormat="1" ht="15" hidden="1" x14ac:dyDescent="0.25">
      <c r="A8" s="175" t="s">
        <v>5</v>
      </c>
      <c r="B8" s="80" t="s">
        <v>12</v>
      </c>
      <c r="C8" s="81" t="s">
        <v>7</v>
      </c>
      <c r="D8" s="81"/>
      <c r="E8" s="82"/>
      <c r="F8" s="81">
        <v>7000</v>
      </c>
      <c r="G8" s="79"/>
      <c r="I8" s="79" t="s">
        <v>8</v>
      </c>
      <c r="J8" s="79" t="s">
        <v>9</v>
      </c>
      <c r="K8" s="79" t="s">
        <v>10</v>
      </c>
      <c r="L8" s="79" t="s">
        <v>13</v>
      </c>
    </row>
    <row r="9" spans="1:12" s="84" customFormat="1" ht="15" hidden="1" x14ac:dyDescent="0.25">
      <c r="A9" s="175" t="s">
        <v>5</v>
      </c>
      <c r="B9" s="80" t="s">
        <v>14</v>
      </c>
      <c r="C9" s="81" t="s">
        <v>7</v>
      </c>
      <c r="D9" s="81"/>
      <c r="E9" s="82"/>
      <c r="F9" s="81">
        <v>22000</v>
      </c>
      <c r="G9" s="79"/>
      <c r="I9" s="79" t="s">
        <v>8</v>
      </c>
      <c r="J9" s="79" t="s">
        <v>9</v>
      </c>
      <c r="K9" s="79" t="s">
        <v>10</v>
      </c>
      <c r="L9" s="79" t="s">
        <v>13</v>
      </c>
    </row>
    <row r="10" spans="1:12" s="84" customFormat="1" ht="15" hidden="1" x14ac:dyDescent="0.25">
      <c r="A10" s="175" t="s">
        <v>5</v>
      </c>
      <c r="B10" s="80" t="s">
        <v>15</v>
      </c>
      <c r="C10" s="81" t="s">
        <v>7</v>
      </c>
      <c r="D10" s="81"/>
      <c r="E10" s="82"/>
      <c r="F10" s="81">
        <v>15000</v>
      </c>
      <c r="G10" s="79"/>
      <c r="I10" s="79" t="s">
        <v>8</v>
      </c>
      <c r="J10" s="79" t="s">
        <v>9</v>
      </c>
      <c r="K10" s="79" t="s">
        <v>10</v>
      </c>
      <c r="L10" s="79" t="s">
        <v>13</v>
      </c>
    </row>
    <row r="11" spans="1:12" s="84" customFormat="1" ht="15" hidden="1" x14ac:dyDescent="0.25">
      <c r="A11" s="175" t="s">
        <v>5</v>
      </c>
      <c r="B11" s="80" t="s">
        <v>16</v>
      </c>
      <c r="C11" s="81" t="s">
        <v>7</v>
      </c>
      <c r="D11" s="81"/>
      <c r="E11" s="82"/>
      <c r="F11" s="81">
        <v>7000</v>
      </c>
      <c r="G11" s="79"/>
      <c r="I11" s="79" t="s">
        <v>17</v>
      </c>
      <c r="J11" s="79" t="s">
        <v>9</v>
      </c>
      <c r="K11" s="79" t="s">
        <v>18</v>
      </c>
      <c r="L11" s="79" t="s">
        <v>13</v>
      </c>
    </row>
    <row r="12" spans="1:12" s="84" customFormat="1" ht="15" hidden="1" x14ac:dyDescent="0.25">
      <c r="A12" s="175" t="s">
        <v>5</v>
      </c>
      <c r="B12" s="80" t="s">
        <v>19</v>
      </c>
      <c r="C12" s="81" t="s">
        <v>7</v>
      </c>
      <c r="D12" s="81"/>
      <c r="E12" s="82"/>
      <c r="F12" s="81">
        <v>20000</v>
      </c>
      <c r="G12" s="79"/>
      <c r="I12" s="79" t="s">
        <v>17</v>
      </c>
      <c r="J12" s="79" t="s">
        <v>9</v>
      </c>
      <c r="K12" s="79" t="s">
        <v>20</v>
      </c>
      <c r="L12" s="79" t="s">
        <v>13</v>
      </c>
    </row>
    <row r="13" spans="1:12" s="84" customFormat="1" ht="15" hidden="1" x14ac:dyDescent="0.25">
      <c r="A13" s="175" t="s">
        <v>5</v>
      </c>
      <c r="B13" s="80" t="s">
        <v>21</v>
      </c>
      <c r="C13" s="81" t="s">
        <v>7</v>
      </c>
      <c r="D13" s="81"/>
      <c r="E13" s="82"/>
      <c r="F13" s="81">
        <v>6000</v>
      </c>
      <c r="G13" s="79"/>
      <c r="I13" s="79" t="s">
        <v>8</v>
      </c>
      <c r="J13" s="79" t="s">
        <v>9</v>
      </c>
      <c r="K13" s="79" t="s">
        <v>10</v>
      </c>
      <c r="L13" s="79" t="s">
        <v>13</v>
      </c>
    </row>
    <row r="14" spans="1:12" s="84" customFormat="1" ht="15" hidden="1" x14ac:dyDescent="0.25">
      <c r="A14" s="175" t="s">
        <v>5</v>
      </c>
      <c r="B14" s="80" t="s">
        <v>22</v>
      </c>
      <c r="C14" s="81" t="s">
        <v>7</v>
      </c>
      <c r="D14" s="81"/>
      <c r="E14" s="82"/>
      <c r="F14" s="81">
        <v>14000</v>
      </c>
      <c r="G14" s="79"/>
      <c r="I14" s="79" t="s">
        <v>8</v>
      </c>
      <c r="J14" s="79" t="s">
        <v>9</v>
      </c>
      <c r="K14" s="79" t="s">
        <v>10</v>
      </c>
      <c r="L14" s="79" t="s">
        <v>13</v>
      </c>
    </row>
    <row r="15" spans="1:12" s="63" customFormat="1" ht="15" x14ac:dyDescent="0.25">
      <c r="A15" s="85">
        <v>3</v>
      </c>
      <c r="B15" s="86" t="s">
        <v>159</v>
      </c>
      <c r="C15" s="86"/>
      <c r="D15" s="87" t="s">
        <v>5</v>
      </c>
      <c r="E15" s="76" t="s">
        <v>24</v>
      </c>
      <c r="F15" s="77">
        <v>3000</v>
      </c>
      <c r="G15" s="78">
        <v>0</v>
      </c>
      <c r="H15" s="75">
        <f>F15*G15</f>
        <v>0</v>
      </c>
    </row>
    <row r="16" spans="1:12" s="63" customFormat="1" ht="15" x14ac:dyDescent="0.25">
      <c r="A16" s="85">
        <v>4</v>
      </c>
      <c r="B16" s="86" t="s">
        <v>26</v>
      </c>
      <c r="C16" s="86"/>
      <c r="D16" s="87" t="s">
        <v>5</v>
      </c>
      <c r="E16" s="76" t="s">
        <v>24</v>
      </c>
      <c r="F16" s="77">
        <v>1000</v>
      </c>
      <c r="G16" s="78">
        <v>0</v>
      </c>
      <c r="H16" s="75">
        <f>F16*G16</f>
        <v>0</v>
      </c>
    </row>
    <row r="17" spans="1:9" s="84" customFormat="1" ht="15" x14ac:dyDescent="0.25">
      <c r="A17" s="175"/>
      <c r="B17" s="80"/>
      <c r="C17" s="81"/>
      <c r="D17" s="81"/>
      <c r="E17" s="82"/>
      <c r="F17" s="81"/>
      <c r="G17" s="79"/>
    </row>
    <row r="18" spans="1:9" s="95" customFormat="1" ht="15" x14ac:dyDescent="0.25">
      <c r="A18" s="88"/>
      <c r="B18" s="89" t="s">
        <v>151</v>
      </c>
      <c r="C18" s="90"/>
      <c r="D18" s="90"/>
      <c r="E18" s="91"/>
      <c r="F18" s="92"/>
      <c r="G18" s="93"/>
      <c r="H18" s="94"/>
    </row>
    <row r="19" spans="1:9" s="63" customFormat="1" ht="15" x14ac:dyDescent="0.25">
      <c r="A19" s="85">
        <v>5</v>
      </c>
      <c r="B19" s="86" t="s">
        <v>157</v>
      </c>
      <c r="C19" s="86"/>
      <c r="D19" s="87">
        <v>0.25</v>
      </c>
      <c r="E19" s="76" t="s">
        <v>24</v>
      </c>
      <c r="F19" s="77">
        <f>F4*D19</f>
        <v>50000</v>
      </c>
      <c r="G19" s="78">
        <v>0</v>
      </c>
      <c r="H19" s="75">
        <f>F19*G19</f>
        <v>0</v>
      </c>
    </row>
    <row r="20" spans="1:9" s="63" customFormat="1" ht="15" x14ac:dyDescent="0.25">
      <c r="A20" s="85">
        <v>6</v>
      </c>
      <c r="B20" s="86" t="s">
        <v>25</v>
      </c>
      <c r="C20" s="86"/>
      <c r="D20" s="87" t="s">
        <v>5</v>
      </c>
      <c r="E20" s="76" t="s">
        <v>24</v>
      </c>
      <c r="F20" s="77">
        <v>5000</v>
      </c>
      <c r="G20" s="78">
        <v>0</v>
      </c>
      <c r="H20" s="75">
        <f>F20*G20</f>
        <v>0</v>
      </c>
    </row>
    <row r="21" spans="1:9" s="95" customFormat="1" ht="15" x14ac:dyDescent="0.25">
      <c r="A21" s="88"/>
      <c r="B21" s="90"/>
      <c r="C21" s="90"/>
      <c r="D21" s="96"/>
      <c r="E21" s="91"/>
      <c r="F21" s="92"/>
      <c r="G21" s="93"/>
      <c r="H21" s="94"/>
    </row>
    <row r="22" spans="1:9" s="95" customFormat="1" ht="15" x14ac:dyDescent="0.25">
      <c r="A22" s="88"/>
      <c r="B22" s="89" t="s">
        <v>155</v>
      </c>
      <c r="C22" s="90"/>
      <c r="D22" s="96"/>
      <c r="E22" s="91"/>
      <c r="F22" s="92"/>
      <c r="G22" s="93"/>
      <c r="H22" s="94"/>
    </row>
    <row r="23" spans="1:9" s="63" customFormat="1" ht="15" x14ac:dyDescent="0.25">
      <c r="A23" s="97">
        <v>7</v>
      </c>
      <c r="B23" s="54" t="s">
        <v>158</v>
      </c>
      <c r="C23" s="86"/>
      <c r="D23" s="87">
        <v>0.1</v>
      </c>
      <c r="E23" s="76" t="s">
        <v>24</v>
      </c>
      <c r="F23" s="77">
        <f>F4*D23</f>
        <v>20000</v>
      </c>
      <c r="G23" s="78">
        <v>0</v>
      </c>
      <c r="H23" s="75">
        <f>F23*G23</f>
        <v>0</v>
      </c>
    </row>
    <row r="24" spans="1:9" s="95" customFormat="1" ht="15" x14ac:dyDescent="0.25">
      <c r="A24" s="98"/>
      <c r="B24" s="55"/>
      <c r="C24" s="90"/>
      <c r="D24" s="90"/>
      <c r="E24" s="91"/>
      <c r="F24" s="92"/>
      <c r="G24" s="99"/>
      <c r="H24" s="94"/>
    </row>
    <row r="25" spans="1:9" s="95" customFormat="1" ht="15" x14ac:dyDescent="0.25">
      <c r="A25" s="88"/>
      <c r="B25" s="89" t="s">
        <v>154</v>
      </c>
      <c r="C25" s="90"/>
      <c r="D25" s="96"/>
      <c r="E25" s="91"/>
      <c r="F25" s="92"/>
      <c r="G25" s="93"/>
      <c r="H25" s="94"/>
    </row>
    <row r="26" spans="1:9" s="63" customFormat="1" ht="15.75" thickBot="1" x14ac:dyDescent="0.3">
      <c r="A26" s="85">
        <v>8</v>
      </c>
      <c r="B26" s="86" t="s">
        <v>23</v>
      </c>
      <c r="C26" s="86"/>
      <c r="D26" s="86"/>
      <c r="E26" s="76">
        <v>1000</v>
      </c>
      <c r="F26" s="77">
        <v>130000</v>
      </c>
      <c r="G26" s="78">
        <v>0</v>
      </c>
      <c r="H26" s="75">
        <f>F26*G26/1000</f>
        <v>0</v>
      </c>
    </row>
    <row r="27" spans="1:9" s="63" customFormat="1" ht="15.75" thickBot="1" x14ac:dyDescent="0.3">
      <c r="A27" s="100"/>
      <c r="B27" s="101"/>
      <c r="C27" s="101"/>
      <c r="D27" s="101"/>
      <c r="E27" s="101"/>
      <c r="F27" s="101"/>
      <c r="G27" s="101"/>
      <c r="H27" s="102">
        <f>SUM(H5:H26)</f>
        <v>0</v>
      </c>
    </row>
    <row r="28" spans="1:9" s="63" customFormat="1" ht="15" x14ac:dyDescent="0.25">
      <c r="A28" s="103"/>
      <c r="B28" s="104"/>
      <c r="C28" s="104"/>
      <c r="D28" s="104"/>
      <c r="E28" s="105"/>
      <c r="F28" s="106"/>
      <c r="G28" s="104"/>
      <c r="H28" s="107"/>
    </row>
    <row r="29" spans="1:9" s="63" customFormat="1" ht="56.45" customHeight="1" x14ac:dyDescent="0.25">
      <c r="A29" s="176" t="s">
        <v>0</v>
      </c>
      <c r="B29" s="108" t="s">
        <v>169</v>
      </c>
      <c r="C29" s="64" t="s">
        <v>1</v>
      </c>
      <c r="D29" s="109"/>
      <c r="E29" s="66" t="s">
        <v>2</v>
      </c>
      <c r="F29" s="67" t="s">
        <v>3</v>
      </c>
      <c r="G29" s="64" t="s">
        <v>170</v>
      </c>
      <c r="H29" s="68" t="s">
        <v>168</v>
      </c>
    </row>
    <row r="30" spans="1:9" s="63" customFormat="1" ht="15" customHeight="1" x14ac:dyDescent="0.25">
      <c r="A30" s="176"/>
      <c r="B30" s="64" t="s">
        <v>58</v>
      </c>
      <c r="C30" s="64"/>
      <c r="D30" s="109"/>
      <c r="E30" s="66" t="s">
        <v>4</v>
      </c>
      <c r="F30" s="92">
        <v>25000</v>
      </c>
      <c r="G30" s="64"/>
      <c r="H30" s="68"/>
    </row>
    <row r="31" spans="1:9" s="63" customFormat="1" ht="12.95" customHeight="1" x14ac:dyDescent="0.25">
      <c r="A31" s="85" t="s">
        <v>161</v>
      </c>
      <c r="B31" s="86" t="s">
        <v>160</v>
      </c>
      <c r="C31" s="86"/>
      <c r="D31" s="87">
        <v>0.65</v>
      </c>
      <c r="E31" s="76" t="s">
        <v>24</v>
      </c>
      <c r="F31" s="77">
        <f>F30*D31</f>
        <v>16250</v>
      </c>
      <c r="G31" s="110">
        <v>0</v>
      </c>
      <c r="H31" s="111">
        <f>+F31*G31</f>
        <v>0</v>
      </c>
      <c r="I31" s="112"/>
    </row>
    <row r="32" spans="1:9" s="63" customFormat="1" ht="12.95" customHeight="1" x14ac:dyDescent="0.25">
      <c r="A32" s="85" t="s">
        <v>162</v>
      </c>
      <c r="B32" s="86" t="s">
        <v>29</v>
      </c>
      <c r="C32" s="86"/>
      <c r="D32" s="87">
        <v>0.2</v>
      </c>
      <c r="E32" s="76" t="s">
        <v>24</v>
      </c>
      <c r="F32" s="77">
        <f>F30*D32</f>
        <v>5000</v>
      </c>
      <c r="G32" s="110">
        <v>0</v>
      </c>
      <c r="H32" s="111">
        <f>+F32*G32</f>
        <v>0</v>
      </c>
      <c r="I32" s="112"/>
    </row>
    <row r="33" spans="1:9" s="63" customFormat="1" ht="12.95" customHeight="1" x14ac:dyDescent="0.25">
      <c r="A33" s="85" t="s">
        <v>163</v>
      </c>
      <c r="B33" s="86" t="s">
        <v>30</v>
      </c>
      <c r="C33" s="86"/>
      <c r="D33" s="87">
        <v>0.15</v>
      </c>
      <c r="E33" s="76" t="s">
        <v>24</v>
      </c>
      <c r="F33" s="77">
        <f>F30*D33</f>
        <v>3750</v>
      </c>
      <c r="G33" s="110">
        <v>0</v>
      </c>
      <c r="H33" s="111">
        <f>+F33*G33</f>
        <v>0</v>
      </c>
      <c r="I33" s="112"/>
    </row>
    <row r="34" spans="1:9" s="63" customFormat="1" ht="12.95" customHeight="1" x14ac:dyDescent="0.25">
      <c r="A34" s="85">
        <v>10</v>
      </c>
      <c r="B34" s="86" t="s">
        <v>173</v>
      </c>
      <c r="C34" s="86"/>
      <c r="D34" s="87">
        <v>0.1</v>
      </c>
      <c r="E34" s="76">
        <v>1000</v>
      </c>
      <c r="F34" s="77">
        <f>F30*D34</f>
        <v>2500</v>
      </c>
      <c r="G34" s="110">
        <v>0</v>
      </c>
      <c r="H34" s="111">
        <f>+F34*G34/1000</f>
        <v>0</v>
      </c>
      <c r="I34" s="112"/>
    </row>
    <row r="35" spans="1:9" s="95" customFormat="1" ht="15" x14ac:dyDescent="0.25">
      <c r="A35" s="113"/>
      <c r="B35" s="114"/>
      <c r="C35" s="114"/>
      <c r="D35" s="114"/>
      <c r="E35" s="115"/>
      <c r="F35" s="116"/>
      <c r="G35" s="117"/>
      <c r="H35" s="118" t="s">
        <v>5</v>
      </c>
    </row>
    <row r="36" spans="1:9" s="95" customFormat="1" ht="15" x14ac:dyDescent="0.25">
      <c r="A36" s="88"/>
      <c r="B36" s="89" t="s">
        <v>151</v>
      </c>
      <c r="C36" s="119"/>
      <c r="D36" s="120"/>
      <c r="E36" s="121"/>
      <c r="F36" s="122"/>
      <c r="G36" s="93"/>
      <c r="H36" s="94"/>
    </row>
    <row r="37" spans="1:9" s="63" customFormat="1" ht="12.95" customHeight="1" x14ac:dyDescent="0.25">
      <c r="A37" s="85">
        <v>11</v>
      </c>
      <c r="B37" s="86" t="s">
        <v>157</v>
      </c>
      <c r="C37" s="86"/>
      <c r="D37" s="87">
        <v>0.25</v>
      </c>
      <c r="E37" s="76" t="s">
        <v>24</v>
      </c>
      <c r="F37" s="77">
        <f>F30*D37</f>
        <v>6250</v>
      </c>
      <c r="G37" s="110">
        <v>0</v>
      </c>
      <c r="H37" s="111">
        <f>+F37*G37</f>
        <v>0</v>
      </c>
    </row>
    <row r="38" spans="1:9" s="95" customFormat="1" ht="15" x14ac:dyDescent="0.25">
      <c r="A38" s="113"/>
      <c r="B38" s="114"/>
      <c r="C38" s="114"/>
      <c r="D38" s="114"/>
      <c r="E38" s="115"/>
      <c r="F38" s="116"/>
      <c r="G38" s="117"/>
      <c r="H38" s="118" t="s">
        <v>5</v>
      </c>
    </row>
    <row r="39" spans="1:9" s="95" customFormat="1" ht="15" x14ac:dyDescent="0.25">
      <c r="A39" s="88"/>
      <c r="B39" s="89" t="s">
        <v>155</v>
      </c>
      <c r="C39" s="90"/>
      <c r="D39" s="123"/>
      <c r="E39" s="124"/>
      <c r="F39" s="125"/>
      <c r="G39" s="93"/>
      <c r="H39" s="94"/>
    </row>
    <row r="40" spans="1:9" s="63" customFormat="1" ht="15" x14ac:dyDescent="0.25">
      <c r="A40" s="97">
        <v>12</v>
      </c>
      <c r="B40" s="54" t="s">
        <v>158</v>
      </c>
      <c r="C40" s="86"/>
      <c r="D40" s="87">
        <v>0.1</v>
      </c>
      <c r="E40" s="76" t="s">
        <v>24</v>
      </c>
      <c r="F40" s="77">
        <f>F30*D40</f>
        <v>2500</v>
      </c>
      <c r="G40" s="110">
        <v>0</v>
      </c>
      <c r="H40" s="111">
        <f>+F40*G40</f>
        <v>0</v>
      </c>
    </row>
    <row r="41" spans="1:9" s="63" customFormat="1" ht="15" x14ac:dyDescent="0.25">
      <c r="A41" s="97"/>
      <c r="B41" s="55"/>
      <c r="C41" s="90"/>
      <c r="D41" s="90"/>
      <c r="E41" s="91"/>
      <c r="F41" s="92"/>
      <c r="G41" s="126"/>
      <c r="H41" s="127" t="s">
        <v>5</v>
      </c>
    </row>
    <row r="42" spans="1:9" s="95" customFormat="1" ht="15" x14ac:dyDescent="0.25">
      <c r="A42" s="88"/>
      <c r="B42" s="89" t="s">
        <v>154</v>
      </c>
      <c r="C42" s="90"/>
      <c r="D42" s="96"/>
      <c r="E42" s="91"/>
      <c r="F42" s="92"/>
      <c r="H42" s="94"/>
    </row>
    <row r="43" spans="1:9" s="63" customFormat="1" ht="15" x14ac:dyDescent="0.25">
      <c r="A43" s="85">
        <v>13</v>
      </c>
      <c r="B43" s="86" t="s">
        <v>23</v>
      </c>
      <c r="C43" s="86"/>
      <c r="D43" s="86"/>
      <c r="E43" s="76">
        <v>1000</v>
      </c>
      <c r="F43" s="77">
        <v>5000</v>
      </c>
      <c r="G43" s="128">
        <v>0</v>
      </c>
      <c r="H43" s="111">
        <f>F43*G43/1000</f>
        <v>0</v>
      </c>
    </row>
    <row r="44" spans="1:9" s="63" customFormat="1" ht="15.75" thickBot="1" x14ac:dyDescent="0.3">
      <c r="A44" s="129">
        <v>14</v>
      </c>
      <c r="B44" s="130" t="s">
        <v>33</v>
      </c>
      <c r="C44" s="130"/>
      <c r="D44" s="130"/>
      <c r="E44" s="131">
        <v>1000</v>
      </c>
      <c r="F44" s="132">
        <v>5000</v>
      </c>
      <c r="G44" s="133">
        <v>0</v>
      </c>
      <c r="H44" s="134">
        <f>F44*G44/1000</f>
        <v>0</v>
      </c>
    </row>
    <row r="45" spans="1:9" s="95" customFormat="1" ht="15.75" thickBot="1" x14ac:dyDescent="0.3">
      <c r="A45" s="113"/>
      <c r="B45" s="114"/>
      <c r="C45" s="114"/>
      <c r="D45" s="114"/>
      <c r="E45" s="115"/>
      <c r="F45" s="116"/>
      <c r="G45" s="117"/>
      <c r="H45" s="135">
        <f>SUM(H31:H44)</f>
        <v>0</v>
      </c>
    </row>
    <row r="46" spans="1:9" s="63" customFormat="1" ht="12.95" customHeight="1" x14ac:dyDescent="0.25">
      <c r="A46" s="195" t="s">
        <v>34</v>
      </c>
      <c r="B46" s="195"/>
      <c r="C46" s="195"/>
      <c r="D46" s="195"/>
      <c r="E46" s="195"/>
      <c r="F46" s="195"/>
      <c r="G46" s="195"/>
      <c r="H46" s="196"/>
    </row>
    <row r="47" spans="1:9" s="63" customFormat="1" ht="15" x14ac:dyDescent="0.25">
      <c r="A47" s="85">
        <v>15</v>
      </c>
      <c r="B47" s="86" t="s">
        <v>35</v>
      </c>
      <c r="C47" s="86"/>
      <c r="D47" s="86"/>
      <c r="E47" s="76" t="s">
        <v>32</v>
      </c>
      <c r="F47" s="77">
        <v>1</v>
      </c>
      <c r="G47" s="110">
        <v>0</v>
      </c>
      <c r="H47" s="75">
        <f t="shared" ref="H47:H54" si="0">F47*G47</f>
        <v>0</v>
      </c>
    </row>
    <row r="48" spans="1:9" s="63" customFormat="1" ht="13.5" customHeight="1" x14ac:dyDescent="0.25">
      <c r="A48" s="85">
        <v>16</v>
      </c>
      <c r="B48" s="86" t="s">
        <v>36</v>
      </c>
      <c r="C48" s="86"/>
      <c r="D48" s="86"/>
      <c r="E48" s="76" t="s">
        <v>32</v>
      </c>
      <c r="F48" s="77">
        <v>1</v>
      </c>
      <c r="G48" s="110">
        <v>0</v>
      </c>
      <c r="H48" s="75">
        <f t="shared" si="0"/>
        <v>0</v>
      </c>
    </row>
    <row r="49" spans="1:9" s="63" customFormat="1" ht="15" x14ac:dyDescent="0.25">
      <c r="A49" s="85">
        <v>17</v>
      </c>
      <c r="B49" s="86" t="s">
        <v>37</v>
      </c>
      <c r="C49" s="86"/>
      <c r="D49" s="86"/>
      <c r="E49" s="76" t="s">
        <v>32</v>
      </c>
      <c r="F49" s="77">
        <v>1</v>
      </c>
      <c r="G49" s="110">
        <v>0</v>
      </c>
      <c r="H49" s="75">
        <f t="shared" si="0"/>
        <v>0</v>
      </c>
    </row>
    <row r="50" spans="1:9" s="63" customFormat="1" ht="30" x14ac:dyDescent="0.25">
      <c r="A50" s="85">
        <v>18</v>
      </c>
      <c r="B50" s="86" t="s">
        <v>38</v>
      </c>
      <c r="C50" s="86"/>
      <c r="D50" s="86"/>
      <c r="E50" s="76" t="s">
        <v>32</v>
      </c>
      <c r="F50" s="77">
        <v>1</v>
      </c>
      <c r="G50" s="110">
        <v>0</v>
      </c>
      <c r="H50" s="75">
        <f t="shared" si="0"/>
        <v>0</v>
      </c>
      <c r="I50" s="136"/>
    </row>
    <row r="51" spans="1:9" s="63" customFormat="1" ht="15" x14ac:dyDescent="0.25">
      <c r="A51" s="85">
        <v>19</v>
      </c>
      <c r="B51" s="86" t="s">
        <v>39</v>
      </c>
      <c r="C51" s="86"/>
      <c r="D51" s="86"/>
      <c r="E51" s="76" t="s">
        <v>32</v>
      </c>
      <c r="F51" s="77">
        <v>1</v>
      </c>
      <c r="G51" s="110">
        <v>0</v>
      </c>
      <c r="H51" s="75">
        <f t="shared" si="0"/>
        <v>0</v>
      </c>
      <c r="I51" s="136"/>
    </row>
    <row r="52" spans="1:9" s="63" customFormat="1" ht="30" x14ac:dyDescent="0.25">
      <c r="A52" s="85">
        <v>20</v>
      </c>
      <c r="B52" s="86" t="s">
        <v>31</v>
      </c>
      <c r="C52" s="86"/>
      <c r="D52" s="86"/>
      <c r="E52" s="76" t="s">
        <v>32</v>
      </c>
      <c r="F52" s="77">
        <v>1</v>
      </c>
      <c r="G52" s="137">
        <v>0</v>
      </c>
      <c r="H52" s="138">
        <f t="shared" si="0"/>
        <v>0</v>
      </c>
    </row>
    <row r="53" spans="1:9" s="63" customFormat="1" ht="15" x14ac:dyDescent="0.25">
      <c r="A53" s="139">
        <v>21</v>
      </c>
      <c r="B53" s="54" t="s">
        <v>40</v>
      </c>
      <c r="C53" s="86"/>
      <c r="D53" s="86"/>
      <c r="E53" s="76" t="s">
        <v>32</v>
      </c>
      <c r="F53" s="77">
        <v>1</v>
      </c>
      <c r="G53" s="140">
        <v>0</v>
      </c>
      <c r="H53" s="75">
        <f t="shared" si="0"/>
        <v>0</v>
      </c>
    </row>
    <row r="54" spans="1:9" s="63" customFormat="1" ht="15.75" thickBot="1" x14ac:dyDescent="0.3">
      <c r="A54" s="139">
        <v>22</v>
      </c>
      <c r="B54" s="54" t="s">
        <v>164</v>
      </c>
      <c r="C54" s="86"/>
      <c r="D54" s="86"/>
      <c r="E54" s="76" t="s">
        <v>32</v>
      </c>
      <c r="F54" s="77">
        <v>1</v>
      </c>
      <c r="G54" s="140">
        <v>0</v>
      </c>
      <c r="H54" s="75">
        <f t="shared" si="0"/>
        <v>0</v>
      </c>
    </row>
    <row r="55" spans="1:9" s="95" customFormat="1" ht="15.75" thickBot="1" x14ac:dyDescent="0.3">
      <c r="A55" s="141"/>
      <c r="B55" s="56"/>
      <c r="C55" s="120"/>
      <c r="D55" s="120"/>
      <c r="E55" s="124"/>
      <c r="F55" s="125"/>
      <c r="G55" s="142"/>
      <c r="H55" s="135">
        <f>SUM(H47:H54)</f>
        <v>0</v>
      </c>
    </row>
    <row r="56" spans="1:9" s="63" customFormat="1" ht="12.75" customHeight="1" x14ac:dyDescent="0.25">
      <c r="A56" s="195" t="s">
        <v>41</v>
      </c>
      <c r="B56" s="195"/>
      <c r="C56" s="195"/>
      <c r="D56" s="195"/>
      <c r="E56" s="195"/>
      <c r="F56" s="195"/>
      <c r="G56" s="195"/>
      <c r="H56" s="195"/>
    </row>
    <row r="57" spans="1:9" s="63" customFormat="1" ht="13.5" customHeight="1" x14ac:dyDescent="0.25">
      <c r="A57" s="85">
        <v>23</v>
      </c>
      <c r="B57" s="86" t="s">
        <v>42</v>
      </c>
      <c r="C57" s="86"/>
      <c r="D57" s="86"/>
      <c r="E57" s="76" t="s">
        <v>43</v>
      </c>
      <c r="F57" s="77">
        <v>1</v>
      </c>
      <c r="G57" s="140">
        <v>0</v>
      </c>
      <c r="H57" s="75">
        <f t="shared" ref="H57:H62" si="1">F57*G57</f>
        <v>0</v>
      </c>
    </row>
    <row r="58" spans="1:9" s="63" customFormat="1" ht="13.5" customHeight="1" x14ac:dyDescent="0.25">
      <c r="A58" s="139">
        <v>24</v>
      </c>
      <c r="B58" s="86" t="s">
        <v>44</v>
      </c>
      <c r="C58" s="86"/>
      <c r="D58" s="86"/>
      <c r="E58" s="76" t="s">
        <v>43</v>
      </c>
      <c r="F58" s="77">
        <v>1</v>
      </c>
      <c r="G58" s="140">
        <v>0</v>
      </c>
      <c r="H58" s="75">
        <f t="shared" si="1"/>
        <v>0</v>
      </c>
    </row>
    <row r="59" spans="1:9" s="63" customFormat="1" ht="13.5" customHeight="1" x14ac:dyDescent="0.25">
      <c r="A59" s="139">
        <v>25</v>
      </c>
      <c r="B59" s="86" t="s">
        <v>146</v>
      </c>
      <c r="C59" s="86"/>
      <c r="D59" s="86"/>
      <c r="E59" s="76" t="s">
        <v>43</v>
      </c>
      <c r="F59" s="77">
        <v>1</v>
      </c>
      <c r="G59" s="140">
        <v>0</v>
      </c>
      <c r="H59" s="75">
        <f t="shared" si="1"/>
        <v>0</v>
      </c>
    </row>
    <row r="60" spans="1:9" s="63" customFormat="1" ht="15" x14ac:dyDescent="0.25">
      <c r="A60" s="139">
        <v>26</v>
      </c>
      <c r="B60" s="86" t="s">
        <v>45</v>
      </c>
      <c r="C60" s="86"/>
      <c r="D60" s="86"/>
      <c r="E60" s="76" t="s">
        <v>43</v>
      </c>
      <c r="F60" s="77">
        <v>1</v>
      </c>
      <c r="G60" s="140">
        <v>0</v>
      </c>
      <c r="H60" s="75">
        <f t="shared" si="1"/>
        <v>0</v>
      </c>
    </row>
    <row r="61" spans="1:9" s="63" customFormat="1" ht="15" x14ac:dyDescent="0.25">
      <c r="A61" s="139">
        <v>27</v>
      </c>
      <c r="B61" s="86" t="s">
        <v>147</v>
      </c>
      <c r="C61" s="86"/>
      <c r="D61" s="86"/>
      <c r="E61" s="76" t="s">
        <v>43</v>
      </c>
      <c r="F61" s="77">
        <v>1</v>
      </c>
      <c r="G61" s="140">
        <v>0</v>
      </c>
      <c r="H61" s="75">
        <f t="shared" si="1"/>
        <v>0</v>
      </c>
    </row>
    <row r="62" spans="1:9" s="63" customFormat="1" ht="15.75" thickBot="1" x14ac:dyDescent="0.3">
      <c r="A62" s="190">
        <v>28</v>
      </c>
      <c r="B62" s="86" t="s">
        <v>175</v>
      </c>
      <c r="C62" s="86"/>
      <c r="D62" s="86"/>
      <c r="E62" s="76" t="s">
        <v>43</v>
      </c>
      <c r="F62" s="77">
        <v>1</v>
      </c>
      <c r="G62" s="140">
        <v>0</v>
      </c>
      <c r="H62" s="75">
        <f t="shared" si="1"/>
        <v>0</v>
      </c>
    </row>
    <row r="63" spans="1:9" s="95" customFormat="1" ht="15.75" thickBot="1" x14ac:dyDescent="0.3">
      <c r="A63" s="143"/>
      <c r="B63" s="144"/>
      <c r="C63" s="144"/>
      <c r="D63" s="144"/>
      <c r="E63" s="145"/>
      <c r="F63" s="146"/>
      <c r="G63" s="147"/>
      <c r="H63" s="135">
        <f>SUM(H57:H62)</f>
        <v>0</v>
      </c>
    </row>
    <row r="64" spans="1:9" s="63" customFormat="1" ht="15.75" thickBot="1" x14ac:dyDescent="0.3">
      <c r="A64" s="100"/>
      <c r="B64" s="101"/>
      <c r="C64" s="101"/>
      <c r="D64" s="101"/>
      <c r="E64" s="101"/>
      <c r="F64" s="101"/>
      <c r="G64" s="101"/>
      <c r="H64" s="148"/>
    </row>
    <row r="65" spans="1:8" s="63" customFormat="1" ht="30" customHeight="1" thickBot="1" x14ac:dyDescent="0.3">
      <c r="A65" s="202" t="s">
        <v>171</v>
      </c>
      <c r="B65" s="203"/>
      <c r="C65" s="203"/>
      <c r="D65" s="203"/>
      <c r="E65" s="203"/>
      <c r="F65" s="203"/>
      <c r="G65" s="204"/>
      <c r="H65" s="149">
        <f>H27+H45+H55+H63</f>
        <v>0</v>
      </c>
    </row>
    <row r="66" spans="1:8" s="63" customFormat="1" ht="15" x14ac:dyDescent="0.25">
      <c r="A66" s="150"/>
      <c r="B66" s="151"/>
      <c r="C66" s="151"/>
      <c r="D66" s="151"/>
      <c r="E66" s="151"/>
      <c r="F66" s="151"/>
      <c r="G66" s="151"/>
      <c r="H66" s="148"/>
    </row>
    <row r="67" spans="1:8" s="63" customFormat="1" ht="15" x14ac:dyDescent="0.25">
      <c r="A67" s="151"/>
      <c r="B67" s="151"/>
      <c r="C67" s="151"/>
      <c r="D67" s="151"/>
      <c r="E67" s="151"/>
      <c r="F67" s="151"/>
      <c r="G67" s="151"/>
      <c r="H67" s="148"/>
    </row>
    <row r="68" spans="1:8" s="63" customFormat="1" ht="12.75" customHeight="1" x14ac:dyDescent="0.25">
      <c r="A68" s="197" t="s">
        <v>46</v>
      </c>
      <c r="B68" s="198"/>
      <c r="C68" s="198"/>
      <c r="D68" s="198"/>
      <c r="E68" s="198"/>
      <c r="F68" s="198"/>
      <c r="G68" s="198"/>
      <c r="H68" s="199"/>
    </row>
    <row r="69" spans="1:8" s="63" customFormat="1" ht="15" x14ac:dyDescent="0.25">
      <c r="A69" s="85" t="s">
        <v>47</v>
      </c>
      <c r="B69" s="205" t="s">
        <v>48</v>
      </c>
      <c r="C69" s="86"/>
      <c r="D69" s="86"/>
      <c r="E69" s="76" t="s">
        <v>49</v>
      </c>
      <c r="F69" s="77">
        <v>1750</v>
      </c>
      <c r="G69" s="110">
        <v>0</v>
      </c>
      <c r="H69" s="75">
        <f t="shared" ref="H69:H77" si="2">F69*G69</f>
        <v>0</v>
      </c>
    </row>
    <row r="70" spans="1:8" s="63" customFormat="1" ht="15" x14ac:dyDescent="0.25">
      <c r="A70" s="139" t="s">
        <v>47</v>
      </c>
      <c r="B70" s="206" t="s">
        <v>50</v>
      </c>
      <c r="C70" s="152"/>
      <c r="D70" s="152"/>
      <c r="E70" s="153" t="s">
        <v>43</v>
      </c>
      <c r="F70" s="154">
        <v>1</v>
      </c>
      <c r="G70" s="110">
        <v>0</v>
      </c>
      <c r="H70" s="75">
        <f t="shared" si="2"/>
        <v>0</v>
      </c>
    </row>
    <row r="71" spans="1:8" s="63" customFormat="1" ht="15" x14ac:dyDescent="0.25">
      <c r="A71" s="139" t="s">
        <v>47</v>
      </c>
      <c r="B71" s="206" t="s">
        <v>51</v>
      </c>
      <c r="C71" s="152"/>
      <c r="D71" s="152"/>
      <c r="E71" s="153" t="s">
        <v>43</v>
      </c>
      <c r="F71" s="154">
        <v>1</v>
      </c>
      <c r="G71" s="110">
        <v>0</v>
      </c>
      <c r="H71" s="75">
        <f t="shared" si="2"/>
        <v>0</v>
      </c>
    </row>
    <row r="72" spans="1:8" s="63" customFormat="1" ht="15" x14ac:dyDescent="0.25">
      <c r="A72" s="139" t="s">
        <v>47</v>
      </c>
      <c r="B72" s="207" t="s">
        <v>52</v>
      </c>
      <c r="C72" s="130"/>
      <c r="D72" s="130"/>
      <c r="E72" s="153" t="s">
        <v>43</v>
      </c>
      <c r="F72" s="154">
        <v>1</v>
      </c>
      <c r="G72" s="110">
        <v>0</v>
      </c>
      <c r="H72" s="75">
        <f t="shared" si="2"/>
        <v>0</v>
      </c>
    </row>
    <row r="73" spans="1:8" s="63" customFormat="1" ht="15" x14ac:dyDescent="0.25">
      <c r="A73" s="139" t="s">
        <v>47</v>
      </c>
      <c r="B73" s="207" t="s">
        <v>53</v>
      </c>
      <c r="C73" s="130"/>
      <c r="D73" s="130"/>
      <c r="E73" s="153" t="s">
        <v>43</v>
      </c>
      <c r="F73" s="154">
        <v>1</v>
      </c>
      <c r="G73" s="110">
        <v>0</v>
      </c>
      <c r="H73" s="75">
        <f t="shared" si="2"/>
        <v>0</v>
      </c>
    </row>
    <row r="74" spans="1:8" s="63" customFormat="1" ht="15" x14ac:dyDescent="0.25">
      <c r="A74" s="139" t="s">
        <v>47</v>
      </c>
      <c r="B74" s="207" t="s">
        <v>54</v>
      </c>
      <c r="C74" s="130"/>
      <c r="D74" s="130"/>
      <c r="E74" s="153" t="s">
        <v>43</v>
      </c>
      <c r="F74" s="154">
        <v>1</v>
      </c>
      <c r="G74" s="110">
        <v>0</v>
      </c>
      <c r="H74" s="75">
        <f t="shared" si="2"/>
        <v>0</v>
      </c>
    </row>
    <row r="75" spans="1:8" s="63" customFormat="1" ht="15" x14ac:dyDescent="0.25">
      <c r="A75" s="139" t="s">
        <v>47</v>
      </c>
      <c r="B75" s="207" t="s">
        <v>55</v>
      </c>
      <c r="C75" s="130"/>
      <c r="D75" s="130"/>
      <c r="E75" s="153" t="s">
        <v>43</v>
      </c>
      <c r="F75" s="154">
        <v>1</v>
      </c>
      <c r="G75" s="110">
        <v>0</v>
      </c>
      <c r="H75" s="75">
        <f t="shared" si="2"/>
        <v>0</v>
      </c>
    </row>
    <row r="76" spans="1:8" s="63" customFormat="1" ht="15" x14ac:dyDescent="0.25">
      <c r="A76" s="139" t="s">
        <v>47</v>
      </c>
      <c r="B76" s="207" t="s">
        <v>56</v>
      </c>
      <c r="C76" s="130"/>
      <c r="D76" s="130"/>
      <c r="E76" s="153" t="s">
        <v>43</v>
      </c>
      <c r="F76" s="154">
        <v>1</v>
      </c>
      <c r="G76" s="110">
        <v>0</v>
      </c>
      <c r="H76" s="75">
        <f t="shared" si="2"/>
        <v>0</v>
      </c>
    </row>
    <row r="77" spans="1:8" s="63" customFormat="1" ht="15" x14ac:dyDescent="0.25">
      <c r="A77" s="139" t="s">
        <v>47</v>
      </c>
      <c r="B77" s="207" t="s">
        <v>57</v>
      </c>
      <c r="C77" s="130"/>
      <c r="D77" s="155"/>
      <c r="E77" s="76" t="s">
        <v>43</v>
      </c>
      <c r="F77" s="77">
        <v>1</v>
      </c>
      <c r="G77" s="110">
        <v>0</v>
      </c>
      <c r="H77" s="75">
        <f t="shared" si="2"/>
        <v>0</v>
      </c>
    </row>
    <row r="78" spans="1:8" s="63" customFormat="1" ht="15" x14ac:dyDescent="0.25">
      <c r="A78" s="85" t="s">
        <v>47</v>
      </c>
      <c r="B78" s="205" t="s">
        <v>27</v>
      </c>
      <c r="C78" s="86"/>
      <c r="D78" s="86"/>
      <c r="E78" s="76" t="s">
        <v>28</v>
      </c>
      <c r="F78" s="77">
        <v>1</v>
      </c>
      <c r="G78" s="110">
        <v>0</v>
      </c>
      <c r="H78" s="138">
        <f>+F78*G78</f>
        <v>0</v>
      </c>
    </row>
    <row r="79" spans="1:8" s="63" customFormat="1" ht="15" x14ac:dyDescent="0.25">
      <c r="A79" s="139"/>
      <c r="B79" s="207"/>
      <c r="C79" s="130"/>
      <c r="D79" s="155"/>
      <c r="E79" s="76"/>
      <c r="F79" s="77"/>
      <c r="G79" s="110"/>
      <c r="H79" s="75"/>
    </row>
    <row r="80" spans="1:8" s="63" customFormat="1" ht="15" x14ac:dyDescent="0.25">
      <c r="A80" s="139" t="s">
        <v>47</v>
      </c>
      <c r="B80" s="207" t="s">
        <v>150</v>
      </c>
      <c r="C80" s="130"/>
      <c r="D80" s="155"/>
      <c r="E80" s="76" t="s">
        <v>49</v>
      </c>
      <c r="F80" s="77">
        <v>60000</v>
      </c>
      <c r="G80" s="110">
        <v>0</v>
      </c>
      <c r="H80" s="75">
        <f>F80*G80</f>
        <v>0</v>
      </c>
    </row>
    <row r="81" spans="1:9" s="63" customFormat="1" ht="15" x14ac:dyDescent="0.25">
      <c r="A81" s="139"/>
      <c r="B81" s="208" t="s">
        <v>148</v>
      </c>
      <c r="C81" s="130"/>
      <c r="D81" s="155"/>
      <c r="E81" s="76"/>
      <c r="F81" s="77"/>
      <c r="G81" s="110"/>
      <c r="H81" s="75"/>
    </row>
    <row r="82" spans="1:9" s="63" customFormat="1" ht="15" x14ac:dyDescent="0.25">
      <c r="A82" s="139"/>
      <c r="B82" s="209" t="s">
        <v>149</v>
      </c>
      <c r="C82" s="130"/>
      <c r="D82" s="155"/>
      <c r="E82" s="76"/>
      <c r="F82" s="77"/>
      <c r="G82" s="110"/>
      <c r="H82" s="75"/>
    </row>
    <row r="83" spans="1:9" s="95" customFormat="1" ht="15" x14ac:dyDescent="0.25">
      <c r="A83" s="190"/>
      <c r="B83" s="209" t="s">
        <v>177</v>
      </c>
      <c r="C83" s="130"/>
      <c r="D83" s="155"/>
      <c r="E83" s="76"/>
      <c r="F83" s="77"/>
      <c r="G83" s="110"/>
      <c r="H83" s="75"/>
    </row>
    <row r="84" spans="1:9" s="63" customFormat="1" ht="15" x14ac:dyDescent="0.25">
      <c r="A84" s="190" t="s">
        <v>47</v>
      </c>
      <c r="B84" s="208" t="s">
        <v>174</v>
      </c>
      <c r="C84" s="130"/>
      <c r="D84" s="155"/>
      <c r="E84" s="76" t="s">
        <v>24</v>
      </c>
      <c r="F84" s="77">
        <v>1</v>
      </c>
      <c r="G84" s="110">
        <v>0</v>
      </c>
      <c r="H84" s="75">
        <f>F84*G84</f>
        <v>0</v>
      </c>
    </row>
    <row r="85" spans="1:9" s="63" customFormat="1" ht="15" x14ac:dyDescent="0.25">
      <c r="A85" s="177"/>
      <c r="E85" s="60"/>
      <c r="F85" s="61"/>
    </row>
    <row r="86" spans="1:9" s="63" customFormat="1" ht="15" x14ac:dyDescent="0.25">
      <c r="A86" s="180" t="s">
        <v>59</v>
      </c>
      <c r="B86" s="156"/>
      <c r="C86" s="156"/>
      <c r="D86" s="156"/>
      <c r="E86" s="157"/>
      <c r="F86" s="158"/>
      <c r="G86" s="159"/>
      <c r="H86" s="160" t="s">
        <v>5</v>
      </c>
    </row>
    <row r="87" spans="1:9" s="63" customFormat="1" ht="12.95" customHeight="1" x14ac:dyDescent="0.25">
      <c r="A87" s="181"/>
      <c r="B87" s="161"/>
      <c r="C87" s="161"/>
      <c r="D87" s="161"/>
      <c r="E87" s="162"/>
      <c r="F87" s="163"/>
      <c r="G87" s="164"/>
      <c r="H87" s="164" t="s">
        <v>5</v>
      </c>
      <c r="I87" s="165"/>
    </row>
    <row r="88" spans="1:9" s="63" customFormat="1" ht="12.95" customHeight="1" x14ac:dyDescent="0.25">
      <c r="A88" s="181" t="s">
        <v>60</v>
      </c>
      <c r="B88" s="161"/>
      <c r="C88" s="161"/>
      <c r="D88" s="161"/>
      <c r="E88" s="162"/>
      <c r="F88" s="163"/>
      <c r="G88" s="164"/>
      <c r="H88" s="164"/>
      <c r="I88" s="165"/>
    </row>
    <row r="89" spans="1:9" s="63" customFormat="1" ht="12.95" customHeight="1" x14ac:dyDescent="0.25">
      <c r="A89" s="181"/>
      <c r="B89" s="161"/>
      <c r="C89" s="161"/>
      <c r="D89" s="161"/>
      <c r="E89" s="162"/>
      <c r="F89" s="163"/>
      <c r="G89" s="164"/>
      <c r="H89" s="166"/>
      <c r="I89" s="165"/>
    </row>
    <row r="90" spans="1:9" s="63" customFormat="1" ht="15" x14ac:dyDescent="0.25">
      <c r="A90" s="182" t="s">
        <v>61</v>
      </c>
      <c r="B90" s="167"/>
      <c r="C90" s="167"/>
      <c r="D90" s="167"/>
      <c r="E90" s="168"/>
      <c r="F90" s="169"/>
      <c r="G90" s="170"/>
      <c r="I90" s="165"/>
    </row>
    <row r="91" spans="1:9" s="63" customFormat="1" ht="15" x14ac:dyDescent="0.25">
      <c r="A91" s="183" t="s">
        <v>172</v>
      </c>
      <c r="B91" s="167"/>
      <c r="C91" s="167"/>
      <c r="D91" s="167"/>
      <c r="E91" s="171"/>
      <c r="F91" s="172"/>
      <c r="G91" s="166"/>
      <c r="H91" s="166"/>
      <c r="I91" s="165"/>
    </row>
    <row r="92" spans="1:9" s="63" customFormat="1" ht="15" x14ac:dyDescent="0.25">
      <c r="A92" s="180"/>
      <c r="B92" s="165"/>
      <c r="C92" s="165"/>
      <c r="D92" s="165"/>
      <c r="E92" s="171"/>
      <c r="F92" s="172"/>
      <c r="G92" s="166"/>
      <c r="H92" s="166"/>
      <c r="I92" s="165"/>
    </row>
    <row r="93" spans="1:9" s="63" customFormat="1" ht="15" x14ac:dyDescent="0.25">
      <c r="A93" s="184" t="s">
        <v>62</v>
      </c>
      <c r="B93" s="185"/>
      <c r="C93" s="173"/>
      <c r="D93" s="173"/>
      <c r="E93" s="171"/>
      <c r="F93" s="172"/>
      <c r="G93" s="166"/>
      <c r="H93" s="166"/>
      <c r="I93" s="165"/>
    </row>
    <row r="94" spans="1:9" s="63" customFormat="1" ht="45.95" customHeight="1" x14ac:dyDescent="0.25">
      <c r="A94" s="186" t="s">
        <v>63</v>
      </c>
      <c r="B94" s="187"/>
      <c r="C94" s="174"/>
      <c r="D94" s="174"/>
      <c r="E94" s="191"/>
      <c r="F94" s="192"/>
      <c r="G94" s="192"/>
      <c r="H94" s="193"/>
      <c r="I94" s="165"/>
    </row>
    <row r="95" spans="1:9" s="63" customFormat="1" ht="45.95" customHeight="1" x14ac:dyDescent="0.25">
      <c r="A95" s="186" t="s">
        <v>64</v>
      </c>
      <c r="B95" s="187"/>
      <c r="C95" s="174"/>
      <c r="D95" s="174"/>
      <c r="E95" s="191"/>
      <c r="F95" s="192"/>
      <c r="G95" s="192"/>
      <c r="H95" s="193"/>
    </row>
    <row r="96" spans="1:9" s="63" customFormat="1" ht="45.95" customHeight="1" x14ac:dyDescent="0.25">
      <c r="A96" s="186" t="s">
        <v>65</v>
      </c>
      <c r="B96" s="187"/>
      <c r="C96" s="174"/>
      <c r="D96" s="174"/>
      <c r="E96" s="191"/>
      <c r="F96" s="192"/>
      <c r="G96" s="192"/>
      <c r="H96" s="193"/>
    </row>
    <row r="97" spans="1:8" s="63" customFormat="1" ht="45.95" customHeight="1" x14ac:dyDescent="0.25">
      <c r="A97" s="186" t="s">
        <v>66</v>
      </c>
      <c r="B97" s="187"/>
      <c r="C97" s="174"/>
      <c r="D97" s="174"/>
      <c r="E97" s="191"/>
      <c r="F97" s="192"/>
      <c r="G97" s="192"/>
      <c r="H97" s="193"/>
    </row>
    <row r="98" spans="1:8" s="63" customFormat="1" ht="45.95" customHeight="1" x14ac:dyDescent="0.25">
      <c r="A98" s="186" t="s">
        <v>67</v>
      </c>
      <c r="B98" s="187"/>
      <c r="C98" s="174"/>
      <c r="D98" s="174"/>
      <c r="E98" s="191"/>
      <c r="F98" s="192"/>
      <c r="G98" s="192"/>
      <c r="H98" s="193"/>
    </row>
    <row r="99" spans="1:8" x14ac:dyDescent="0.2">
      <c r="A99" s="188"/>
      <c r="B99" s="189"/>
      <c r="C99" s="57"/>
      <c r="D99" s="57"/>
      <c r="E99" s="58"/>
    </row>
    <row r="100" spans="1:8" x14ac:dyDescent="0.2">
      <c r="A100" s="178"/>
      <c r="B100" s="57"/>
      <c r="C100" s="57"/>
      <c r="D100" s="57"/>
      <c r="E100" s="58"/>
    </row>
  </sheetData>
  <mergeCells count="11">
    <mergeCell ref="E98:H98"/>
    <mergeCell ref="A1:F1"/>
    <mergeCell ref="A46:H46"/>
    <mergeCell ref="A68:H68"/>
    <mergeCell ref="E96:H96"/>
    <mergeCell ref="E97:H97"/>
    <mergeCell ref="A2:B2"/>
    <mergeCell ref="E94:H94"/>
    <mergeCell ref="E95:H95"/>
    <mergeCell ref="A65:G65"/>
    <mergeCell ref="A56:H56"/>
  </mergeCells>
  <phoneticPr fontId="5" type="noConversion"/>
  <pageMargins left="0.74803149606299213" right="0.74803149606299213" top="0.98425196850393704" bottom="0.98425196850393704" header="0.51181102362204722" footer="0.51181102362204722"/>
  <pageSetup paperSize="8" scale="93" fitToWidth="0" fitToHeight="0" orientation="landscape" r:id="rId1"/>
  <rowBreaks count="1" manualBreakCount="1">
    <brk id="98" max="16383" man="1"/>
  </rowBreaks>
  <colBreaks count="1" manualBreakCount="1">
    <brk id="8" max="1048575"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E8125-E2B6-49F7-BA50-F1595695B930}">
  <sheetPr>
    <pageSetUpPr fitToPage="1"/>
  </sheetPr>
  <dimension ref="A1:P52"/>
  <sheetViews>
    <sheetView topLeftCell="K25" zoomScale="125" zoomScaleNormal="125" workbookViewId="0">
      <selection activeCell="M31" sqref="M31:M33"/>
    </sheetView>
  </sheetViews>
  <sheetFormatPr defaultColWidth="8.625" defaultRowHeight="12" customHeight="1" x14ac:dyDescent="0.2"/>
  <cols>
    <col min="1" max="1" width="8.625" style="1"/>
    <col min="2" max="2" width="25.5" style="1" bestFit="1" customWidth="1"/>
    <col min="3" max="4" width="12" style="1" customWidth="1"/>
    <col min="5" max="5" width="24.5" style="1" bestFit="1" customWidth="1"/>
    <col min="6" max="6" width="10.875" style="1" bestFit="1" customWidth="1"/>
    <col min="7" max="7" width="11.75" style="1" bestFit="1" customWidth="1"/>
    <col min="8" max="8" width="13.125" style="1" bestFit="1" customWidth="1"/>
    <col min="9" max="9" width="25.75" style="1" bestFit="1" customWidth="1"/>
    <col min="10" max="10" width="10.125" style="1" bestFit="1" customWidth="1"/>
    <col min="11" max="11" width="10.5" style="1" bestFit="1" customWidth="1"/>
    <col min="12" max="12" width="10.125" style="1" customWidth="1"/>
    <col min="13" max="13" width="15.375" style="1" bestFit="1" customWidth="1"/>
    <col min="14" max="14" width="8.625" style="1"/>
    <col min="15" max="15" width="8.875" style="1" bestFit="1" customWidth="1"/>
    <col min="16" max="16384" width="8.625" style="1"/>
  </cols>
  <sheetData>
    <row r="1" spans="1:14" ht="15.75" x14ac:dyDescent="0.25">
      <c r="A1" s="27" t="s">
        <v>68</v>
      </c>
      <c r="B1" s="27" t="s">
        <v>69</v>
      </c>
    </row>
    <row r="2" spans="1:14" x14ac:dyDescent="0.2">
      <c r="K2" s="49" t="s">
        <v>5</v>
      </c>
    </row>
    <row r="3" spans="1:14" ht="12.75" thickBot="1" x14ac:dyDescent="0.25">
      <c r="A3" s="21" t="s">
        <v>70</v>
      </c>
      <c r="B3" s="21" t="s">
        <v>71</v>
      </c>
      <c r="C3" s="21" t="s">
        <v>72</v>
      </c>
      <c r="D3" s="21" t="s">
        <v>73</v>
      </c>
      <c r="E3" s="21" t="s">
        <v>74</v>
      </c>
      <c r="F3" s="21" t="s">
        <v>75</v>
      </c>
      <c r="G3" s="21" t="s">
        <v>76</v>
      </c>
      <c r="H3" s="21" t="s">
        <v>77</v>
      </c>
      <c r="I3" s="21" t="s">
        <v>78</v>
      </c>
      <c r="J3" s="48" t="s">
        <v>79</v>
      </c>
      <c r="K3" s="23" t="s">
        <v>80</v>
      </c>
      <c r="L3" s="23" t="s">
        <v>81</v>
      </c>
      <c r="M3" s="21" t="s">
        <v>82</v>
      </c>
      <c r="N3" s="47"/>
    </row>
    <row r="4" spans="1:14" ht="12.75" thickBot="1" x14ac:dyDescent="0.25">
      <c r="A4" s="21"/>
      <c r="B4" s="21"/>
      <c r="C4" s="21"/>
      <c r="D4" s="21"/>
      <c r="E4" s="21"/>
      <c r="F4" s="21"/>
      <c r="G4" s="21"/>
      <c r="H4" s="21"/>
      <c r="I4" s="46"/>
      <c r="J4" s="25">
        <f>SUM(J5:J23)</f>
        <v>245500</v>
      </c>
      <c r="K4" s="45">
        <v>0.35</v>
      </c>
      <c r="L4" s="44">
        <v>0.65</v>
      </c>
      <c r="M4" s="21"/>
      <c r="N4" s="2"/>
    </row>
    <row r="5" spans="1:14" x14ac:dyDescent="0.2">
      <c r="A5" s="8" t="s">
        <v>83</v>
      </c>
      <c r="B5" s="8" t="s">
        <v>84</v>
      </c>
      <c r="C5" s="8" t="s">
        <v>85</v>
      </c>
      <c r="D5" s="32" t="s">
        <v>86</v>
      </c>
      <c r="E5" s="8" t="s">
        <v>87</v>
      </c>
      <c r="F5" s="8" t="s">
        <v>88</v>
      </c>
      <c r="G5" s="8" t="s">
        <v>8</v>
      </c>
      <c r="H5" s="8" t="s">
        <v>9</v>
      </c>
      <c r="I5" s="8" t="s">
        <v>10</v>
      </c>
      <c r="J5" s="15">
        <v>110000</v>
      </c>
      <c r="K5" s="8">
        <f>J5*K4</f>
        <v>38500</v>
      </c>
      <c r="L5" s="8">
        <f>J5*L4</f>
        <v>71500</v>
      </c>
      <c r="M5" s="8" t="s">
        <v>11</v>
      </c>
    </row>
    <row r="6" spans="1:14" x14ac:dyDescent="0.2">
      <c r="A6" s="8" t="s">
        <v>89</v>
      </c>
      <c r="B6" s="8" t="s">
        <v>90</v>
      </c>
      <c r="C6" s="8" t="s">
        <v>85</v>
      </c>
      <c r="D6" s="32" t="s">
        <v>86</v>
      </c>
      <c r="E6" s="8" t="s">
        <v>87</v>
      </c>
      <c r="F6" s="8" t="s">
        <v>88</v>
      </c>
      <c r="G6" s="8" t="s">
        <v>8</v>
      </c>
      <c r="H6" s="8" t="s">
        <v>9</v>
      </c>
      <c r="I6" s="8" t="s">
        <v>10</v>
      </c>
      <c r="J6" s="8">
        <v>7000</v>
      </c>
      <c r="K6" s="8">
        <f>J6*K4</f>
        <v>2450</v>
      </c>
      <c r="L6" s="8">
        <f>J6*L4</f>
        <v>4550</v>
      </c>
      <c r="M6" s="8" t="s">
        <v>13</v>
      </c>
    </row>
    <row r="7" spans="1:14" x14ac:dyDescent="0.2">
      <c r="A7" s="8" t="s">
        <v>91</v>
      </c>
      <c r="B7" s="8" t="s">
        <v>92</v>
      </c>
      <c r="C7" s="8" t="s">
        <v>85</v>
      </c>
      <c r="D7" s="32" t="s">
        <v>86</v>
      </c>
      <c r="E7" s="8" t="s">
        <v>87</v>
      </c>
      <c r="F7" s="8" t="s">
        <v>88</v>
      </c>
      <c r="G7" s="8" t="s">
        <v>8</v>
      </c>
      <c r="H7" s="8" t="s">
        <v>9</v>
      </c>
      <c r="I7" s="8" t="s">
        <v>10</v>
      </c>
      <c r="J7" s="8">
        <v>22000</v>
      </c>
      <c r="K7" s="8">
        <f>J7*K4</f>
        <v>7699.9999999999991</v>
      </c>
      <c r="L7" s="8">
        <f>J7*L4</f>
        <v>14300</v>
      </c>
      <c r="M7" s="8" t="s">
        <v>13</v>
      </c>
    </row>
    <row r="8" spans="1:14" x14ac:dyDescent="0.2">
      <c r="A8" s="8" t="s">
        <v>93</v>
      </c>
      <c r="B8" s="8" t="s">
        <v>94</v>
      </c>
      <c r="C8" s="8" t="s">
        <v>85</v>
      </c>
      <c r="D8" s="32" t="s">
        <v>86</v>
      </c>
      <c r="E8" s="8" t="s">
        <v>87</v>
      </c>
      <c r="F8" s="8" t="s">
        <v>88</v>
      </c>
      <c r="G8" s="8" t="s">
        <v>8</v>
      </c>
      <c r="H8" s="8" t="s">
        <v>9</v>
      </c>
      <c r="I8" s="8" t="s">
        <v>10</v>
      </c>
      <c r="J8" s="8">
        <v>15000</v>
      </c>
      <c r="K8" s="8">
        <f>J8*K4</f>
        <v>5250</v>
      </c>
      <c r="L8" s="8">
        <f>J8*L4</f>
        <v>9750</v>
      </c>
      <c r="M8" s="8" t="s">
        <v>13</v>
      </c>
    </row>
    <row r="9" spans="1:14" x14ac:dyDescent="0.2">
      <c r="A9" s="8" t="s">
        <v>95</v>
      </c>
      <c r="B9" s="8" t="s">
        <v>96</v>
      </c>
      <c r="C9" s="8" t="s">
        <v>85</v>
      </c>
      <c r="D9" s="32" t="s">
        <v>86</v>
      </c>
      <c r="E9" s="8" t="s">
        <v>87</v>
      </c>
      <c r="F9" s="8" t="s">
        <v>88</v>
      </c>
      <c r="G9" s="8" t="s">
        <v>17</v>
      </c>
      <c r="H9" s="8" t="s">
        <v>9</v>
      </c>
      <c r="I9" s="8" t="s">
        <v>18</v>
      </c>
      <c r="J9" s="8">
        <v>7000</v>
      </c>
      <c r="K9" s="8" t="s">
        <v>13</v>
      </c>
      <c r="L9" s="8">
        <v>7000</v>
      </c>
      <c r="M9" s="8" t="s">
        <v>13</v>
      </c>
    </row>
    <row r="10" spans="1:14" x14ac:dyDescent="0.2">
      <c r="A10" s="8" t="s">
        <v>97</v>
      </c>
      <c r="B10" s="8" t="s">
        <v>98</v>
      </c>
      <c r="C10" s="8" t="s">
        <v>85</v>
      </c>
      <c r="D10" s="32" t="s">
        <v>86</v>
      </c>
      <c r="E10" s="8" t="s">
        <v>87</v>
      </c>
      <c r="F10" s="8" t="s">
        <v>88</v>
      </c>
      <c r="G10" s="8" t="s">
        <v>17</v>
      </c>
      <c r="H10" s="8" t="s">
        <v>9</v>
      </c>
      <c r="I10" s="8" t="s">
        <v>20</v>
      </c>
      <c r="J10" s="8">
        <v>20000</v>
      </c>
      <c r="K10" s="8">
        <f>J10*K4</f>
        <v>7000</v>
      </c>
      <c r="L10" s="8">
        <f>J10*L4</f>
        <v>13000</v>
      </c>
      <c r="M10" s="8" t="s">
        <v>13</v>
      </c>
    </row>
    <row r="11" spans="1:14" x14ac:dyDescent="0.2">
      <c r="A11" s="8" t="s">
        <v>99</v>
      </c>
      <c r="B11" s="8" t="s">
        <v>100</v>
      </c>
      <c r="C11" s="8" t="s">
        <v>85</v>
      </c>
      <c r="D11" s="32" t="s">
        <v>86</v>
      </c>
      <c r="E11" s="8" t="s">
        <v>87</v>
      </c>
      <c r="F11" s="8" t="s">
        <v>88</v>
      </c>
      <c r="G11" s="8" t="s">
        <v>8</v>
      </c>
      <c r="H11" s="8" t="s">
        <v>9</v>
      </c>
      <c r="I11" s="8" t="s">
        <v>10</v>
      </c>
      <c r="J11" s="8">
        <v>6000</v>
      </c>
      <c r="K11" s="8">
        <f>J11*K4</f>
        <v>2100</v>
      </c>
      <c r="L11" s="8">
        <f>J11*L4</f>
        <v>3900</v>
      </c>
      <c r="M11" s="8" t="s">
        <v>13</v>
      </c>
    </row>
    <row r="12" spans="1:14" x14ac:dyDescent="0.2">
      <c r="A12" s="8" t="s">
        <v>101</v>
      </c>
      <c r="B12" s="8" t="s">
        <v>102</v>
      </c>
      <c r="C12" s="8" t="s">
        <v>85</v>
      </c>
      <c r="D12" s="32" t="s">
        <v>86</v>
      </c>
      <c r="E12" s="8" t="s">
        <v>87</v>
      </c>
      <c r="F12" s="8" t="s">
        <v>88</v>
      </c>
      <c r="G12" s="8" t="s">
        <v>8</v>
      </c>
      <c r="H12" s="8" t="s">
        <v>9</v>
      </c>
      <c r="I12" s="8" t="s">
        <v>10</v>
      </c>
      <c r="J12" s="8">
        <v>14000</v>
      </c>
      <c r="K12" s="8">
        <f>J12*K4</f>
        <v>4900</v>
      </c>
      <c r="L12" s="8">
        <f>J12*L4</f>
        <v>9100</v>
      </c>
      <c r="M12" s="8" t="s">
        <v>13</v>
      </c>
    </row>
    <row r="13" spans="1:14" x14ac:dyDescent="0.2">
      <c r="A13" s="8" t="s">
        <v>103</v>
      </c>
      <c r="B13" s="8" t="s">
        <v>104</v>
      </c>
      <c r="C13" s="8" t="s">
        <v>105</v>
      </c>
      <c r="D13" s="32" t="s">
        <v>86</v>
      </c>
      <c r="E13" s="8" t="s">
        <v>87</v>
      </c>
      <c r="F13" s="8" t="s">
        <v>88</v>
      </c>
      <c r="G13" s="42" t="s">
        <v>106</v>
      </c>
      <c r="H13" s="42" t="s">
        <v>107</v>
      </c>
      <c r="I13" s="8" t="s">
        <v>18</v>
      </c>
      <c r="J13" s="8">
        <v>10000</v>
      </c>
      <c r="K13" s="8">
        <f>J13*K4</f>
        <v>3500</v>
      </c>
      <c r="L13" s="8">
        <f>J13*L4</f>
        <v>6500</v>
      </c>
      <c r="M13" s="8" t="s">
        <v>13</v>
      </c>
    </row>
    <row r="14" spans="1:14" x14ac:dyDescent="0.2">
      <c r="A14" s="8" t="s">
        <v>108</v>
      </c>
      <c r="B14" s="8" t="s">
        <v>109</v>
      </c>
      <c r="C14" s="8" t="s">
        <v>85</v>
      </c>
      <c r="D14" s="32" t="s">
        <v>86</v>
      </c>
      <c r="E14" s="8" t="s">
        <v>87</v>
      </c>
      <c r="F14" s="8" t="s">
        <v>88</v>
      </c>
      <c r="G14" s="42" t="s">
        <v>106</v>
      </c>
      <c r="H14" s="42" t="s">
        <v>107</v>
      </c>
      <c r="I14" s="8" t="s">
        <v>18</v>
      </c>
      <c r="J14" s="8">
        <v>4500</v>
      </c>
      <c r="K14" s="8">
        <f>J14*K4</f>
        <v>1575</v>
      </c>
      <c r="L14" s="8">
        <f>J14*L4</f>
        <v>2925</v>
      </c>
      <c r="M14" s="8" t="s">
        <v>13</v>
      </c>
    </row>
    <row r="15" spans="1:14" x14ac:dyDescent="0.2">
      <c r="A15" s="43" t="s">
        <v>110</v>
      </c>
      <c r="B15" s="3" t="s">
        <v>111</v>
      </c>
      <c r="C15" s="9" t="s">
        <v>85</v>
      </c>
      <c r="D15" s="32" t="s">
        <v>86</v>
      </c>
      <c r="E15" s="7" t="s">
        <v>87</v>
      </c>
      <c r="F15" s="8" t="s">
        <v>88</v>
      </c>
      <c r="G15" s="42" t="s">
        <v>106</v>
      </c>
      <c r="H15" s="42" t="s">
        <v>107</v>
      </c>
      <c r="I15" s="41" t="s">
        <v>112</v>
      </c>
      <c r="J15" s="3">
        <v>3000</v>
      </c>
      <c r="K15" s="30" t="s">
        <v>13</v>
      </c>
      <c r="L15" s="3">
        <v>3000</v>
      </c>
      <c r="M15" s="3" t="s">
        <v>13</v>
      </c>
    </row>
    <row r="16" spans="1:14" x14ac:dyDescent="0.2">
      <c r="A16" s="40" t="s">
        <v>113</v>
      </c>
      <c r="B16" s="39" t="s">
        <v>114</v>
      </c>
      <c r="C16" s="38" t="s">
        <v>85</v>
      </c>
      <c r="D16" s="32" t="s">
        <v>86</v>
      </c>
      <c r="E16" s="7" t="s">
        <v>87</v>
      </c>
      <c r="F16" s="8" t="s">
        <v>88</v>
      </c>
      <c r="G16" s="37" t="s">
        <v>106</v>
      </c>
      <c r="H16" s="37" t="s">
        <v>107</v>
      </c>
      <c r="I16" s="36" t="s">
        <v>112</v>
      </c>
      <c r="J16" s="31">
        <v>3000</v>
      </c>
      <c r="K16" s="30" t="s">
        <v>13</v>
      </c>
      <c r="L16" s="31">
        <v>3000</v>
      </c>
      <c r="M16" s="31" t="s">
        <v>13</v>
      </c>
    </row>
    <row r="17" spans="1:13" x14ac:dyDescent="0.2">
      <c r="A17" s="8" t="s">
        <v>115</v>
      </c>
      <c r="B17" s="8" t="s">
        <v>116</v>
      </c>
      <c r="C17" s="8" t="s">
        <v>85</v>
      </c>
      <c r="D17" s="32" t="s">
        <v>86</v>
      </c>
      <c r="E17" s="8" t="s">
        <v>87</v>
      </c>
      <c r="F17" s="8" t="s">
        <v>88</v>
      </c>
      <c r="G17" s="8" t="s">
        <v>117</v>
      </c>
      <c r="H17" s="8" t="s">
        <v>118</v>
      </c>
      <c r="I17" s="8" t="s">
        <v>119</v>
      </c>
      <c r="J17" s="8">
        <v>10000</v>
      </c>
      <c r="K17" s="8">
        <f>J17*K4</f>
        <v>3500</v>
      </c>
      <c r="L17" s="8">
        <f>J17*L4</f>
        <v>6500</v>
      </c>
      <c r="M17" s="8" t="s">
        <v>13</v>
      </c>
    </row>
    <row r="18" spans="1:13" x14ac:dyDescent="0.2">
      <c r="A18" s="8" t="s">
        <v>120</v>
      </c>
      <c r="B18" s="8" t="s">
        <v>121</v>
      </c>
      <c r="C18" s="8" t="s">
        <v>105</v>
      </c>
      <c r="D18" s="32" t="s">
        <v>86</v>
      </c>
      <c r="E18" s="8" t="s">
        <v>87</v>
      </c>
      <c r="F18" s="8" t="s">
        <v>88</v>
      </c>
      <c r="G18" s="8" t="s">
        <v>122</v>
      </c>
      <c r="H18" s="8" t="s">
        <v>122</v>
      </c>
      <c r="I18" s="8" t="s">
        <v>119</v>
      </c>
      <c r="J18" s="8">
        <v>1000</v>
      </c>
      <c r="K18" s="8">
        <f>J18*K4</f>
        <v>350</v>
      </c>
      <c r="L18" s="8">
        <f>J18*L4</f>
        <v>650</v>
      </c>
      <c r="M18" s="8" t="s">
        <v>13</v>
      </c>
    </row>
    <row r="19" spans="1:13" x14ac:dyDescent="0.2">
      <c r="A19" s="8" t="s">
        <v>123</v>
      </c>
      <c r="B19" s="8" t="s">
        <v>124</v>
      </c>
      <c r="C19" s="8" t="s">
        <v>85</v>
      </c>
      <c r="D19" s="32" t="s">
        <v>86</v>
      </c>
      <c r="E19" s="8" t="s">
        <v>87</v>
      </c>
      <c r="F19" s="8" t="s">
        <v>88</v>
      </c>
      <c r="G19" s="8" t="s">
        <v>122</v>
      </c>
      <c r="H19" s="8" t="s">
        <v>122</v>
      </c>
      <c r="I19" s="8" t="s">
        <v>119</v>
      </c>
      <c r="J19" s="8">
        <v>7000</v>
      </c>
      <c r="K19" s="8">
        <f>J19*K4</f>
        <v>2450</v>
      </c>
      <c r="L19" s="8">
        <f>J19*L4</f>
        <v>4550</v>
      </c>
      <c r="M19" s="8" t="s">
        <v>13</v>
      </c>
    </row>
    <row r="20" spans="1:13" x14ac:dyDescent="0.2">
      <c r="A20" s="8" t="s">
        <v>125</v>
      </c>
      <c r="B20" s="8" t="s">
        <v>126</v>
      </c>
      <c r="C20" s="8" t="s">
        <v>85</v>
      </c>
      <c r="D20" s="32" t="s">
        <v>86</v>
      </c>
      <c r="E20" s="8" t="s">
        <v>87</v>
      </c>
      <c r="F20" s="8" t="s">
        <v>88</v>
      </c>
      <c r="G20" s="8" t="s">
        <v>117</v>
      </c>
      <c r="H20" s="8" t="s">
        <v>122</v>
      </c>
      <c r="I20" s="8" t="s">
        <v>119</v>
      </c>
      <c r="J20" s="8">
        <v>1000</v>
      </c>
      <c r="K20" s="8" t="s">
        <v>13</v>
      </c>
      <c r="L20" s="8">
        <v>1000</v>
      </c>
      <c r="M20" s="8" t="s">
        <v>127</v>
      </c>
    </row>
    <row r="21" spans="1:13" x14ac:dyDescent="0.2">
      <c r="A21" s="8" t="s">
        <v>128</v>
      </c>
      <c r="B21" s="8" t="s">
        <v>129</v>
      </c>
      <c r="C21" s="8" t="s">
        <v>85</v>
      </c>
      <c r="D21" s="32" t="s">
        <v>86</v>
      </c>
      <c r="E21" s="8" t="s">
        <v>87</v>
      </c>
      <c r="F21" s="8" t="s">
        <v>88</v>
      </c>
      <c r="G21" s="8" t="s">
        <v>122</v>
      </c>
      <c r="H21" s="8" t="s">
        <v>122</v>
      </c>
      <c r="I21" s="8" t="s">
        <v>119</v>
      </c>
      <c r="J21" s="8">
        <v>1000</v>
      </c>
      <c r="K21" s="8" t="s">
        <v>13</v>
      </c>
      <c r="L21" s="8">
        <v>1000</v>
      </c>
      <c r="M21" s="8" t="s">
        <v>127</v>
      </c>
    </row>
    <row r="22" spans="1:13" x14ac:dyDescent="0.2">
      <c r="A22" s="30" t="s">
        <v>130</v>
      </c>
      <c r="B22" s="30" t="s">
        <v>131</v>
      </c>
      <c r="C22" s="35" t="s">
        <v>85</v>
      </c>
      <c r="D22" s="32" t="s">
        <v>86</v>
      </c>
      <c r="E22" s="7" t="s">
        <v>87</v>
      </c>
      <c r="F22" s="8" t="s">
        <v>88</v>
      </c>
      <c r="G22" s="30" t="s">
        <v>122</v>
      </c>
      <c r="H22" s="30" t="s">
        <v>122</v>
      </c>
      <c r="I22" s="30" t="s">
        <v>119</v>
      </c>
      <c r="J22" s="30">
        <v>3000</v>
      </c>
      <c r="K22" s="30" t="s">
        <v>13</v>
      </c>
      <c r="L22" s="30">
        <v>3000</v>
      </c>
      <c r="M22" s="30" t="s">
        <v>132</v>
      </c>
    </row>
    <row r="23" spans="1:13" x14ac:dyDescent="0.2">
      <c r="A23" s="34">
        <v>19</v>
      </c>
      <c r="B23" s="33" t="s">
        <v>133</v>
      </c>
      <c r="C23" s="9" t="s">
        <v>85</v>
      </c>
      <c r="D23" s="32" t="s">
        <v>86</v>
      </c>
      <c r="E23" s="7" t="s">
        <v>87</v>
      </c>
      <c r="F23" s="8" t="s">
        <v>88</v>
      </c>
      <c r="G23" s="3" t="s">
        <v>122</v>
      </c>
      <c r="H23" s="3" t="s">
        <v>122</v>
      </c>
      <c r="I23" s="9" t="s">
        <v>119</v>
      </c>
      <c r="J23" s="31">
        <v>1000</v>
      </c>
      <c r="K23" s="31" t="s">
        <v>13</v>
      </c>
      <c r="L23" s="30">
        <v>1000</v>
      </c>
      <c r="M23" s="3"/>
    </row>
    <row r="24" spans="1:13" x14ac:dyDescent="0.2">
      <c r="J24" s="29" t="s">
        <v>5</v>
      </c>
      <c r="K24" s="28">
        <f>SUM(K5:K23)</f>
        <v>79275</v>
      </c>
      <c r="L24" s="3">
        <f>SUM(L5:L23)</f>
        <v>166225</v>
      </c>
    </row>
    <row r="25" spans="1:13" x14ac:dyDescent="0.2"/>
    <row r="26" spans="1:13" ht="15.75" x14ac:dyDescent="0.25">
      <c r="A26" s="27" t="s">
        <v>134</v>
      </c>
      <c r="B26" s="27" t="s">
        <v>135</v>
      </c>
    </row>
    <row r="27" spans="1:13" ht="12.75" thickBot="1" x14ac:dyDescent="0.25"/>
    <row r="28" spans="1:13" ht="12.75" thickBot="1" x14ac:dyDescent="0.25">
      <c r="A28" s="21" t="s">
        <v>70</v>
      </c>
      <c r="B28" s="22" t="s">
        <v>71</v>
      </c>
      <c r="C28" s="22" t="s">
        <v>72</v>
      </c>
      <c r="D28" s="22" t="s">
        <v>73</v>
      </c>
      <c r="E28" s="22" t="s">
        <v>74</v>
      </c>
      <c r="F28" s="22" t="s">
        <v>75</v>
      </c>
      <c r="G28" s="26" t="s">
        <v>76</v>
      </c>
      <c r="H28" s="25" t="s">
        <v>77</v>
      </c>
      <c r="I28" s="24" t="s">
        <v>136</v>
      </c>
      <c r="J28" s="24" t="s">
        <v>79</v>
      </c>
      <c r="K28" s="23" t="s">
        <v>80</v>
      </c>
      <c r="L28" s="23" t="s">
        <v>137</v>
      </c>
      <c r="M28" s="22" t="s">
        <v>138</v>
      </c>
    </row>
    <row r="29" spans="1:13" ht="12" customHeight="1" thickBot="1" x14ac:dyDescent="0.3">
      <c r="A29" s="21"/>
      <c r="B29" s="20" t="s">
        <v>5</v>
      </c>
      <c r="C29" s="6"/>
      <c r="D29" s="6"/>
      <c r="E29" s="6"/>
      <c r="F29" s="6"/>
      <c r="G29" s="3"/>
      <c r="H29" s="19"/>
      <c r="I29" s="9"/>
      <c r="J29" s="18">
        <v>75000</v>
      </c>
      <c r="K29" s="17">
        <v>0.35</v>
      </c>
      <c r="L29" s="16">
        <v>0.65</v>
      </c>
      <c r="M29" s="3"/>
    </row>
    <row r="30" spans="1:13" x14ac:dyDescent="0.2">
      <c r="A30" s="8" t="s">
        <v>83</v>
      </c>
      <c r="B30" s="12" t="s">
        <v>139</v>
      </c>
      <c r="C30" s="15" t="s">
        <v>85</v>
      </c>
      <c r="D30" s="13">
        <v>1</v>
      </c>
      <c r="E30" s="14" t="s">
        <v>140</v>
      </c>
      <c r="F30" s="13" t="s">
        <v>141</v>
      </c>
      <c r="G30" s="12" t="s">
        <v>122</v>
      </c>
      <c r="H30" s="12" t="s">
        <v>122</v>
      </c>
      <c r="I30" s="11">
        <v>0.1</v>
      </c>
      <c r="J30" s="10">
        <f>J29*I30</f>
        <v>7500</v>
      </c>
      <c r="K30" s="4">
        <f>J30*K29</f>
        <v>2625</v>
      </c>
      <c r="L30" s="9">
        <f>J30*L29</f>
        <v>4875</v>
      </c>
      <c r="M30" s="3" t="s">
        <v>142</v>
      </c>
    </row>
    <row r="31" spans="1:13" x14ac:dyDescent="0.2">
      <c r="A31" s="8" t="s">
        <v>89</v>
      </c>
      <c r="B31" s="3" t="s">
        <v>138</v>
      </c>
      <c r="C31" s="8" t="s">
        <v>85</v>
      </c>
      <c r="D31" s="6">
        <v>3</v>
      </c>
      <c r="E31" s="7" t="s">
        <v>140</v>
      </c>
      <c r="F31" s="6" t="s">
        <v>141</v>
      </c>
      <c r="G31" s="3" t="s">
        <v>122</v>
      </c>
      <c r="H31" s="3" t="s">
        <v>122</v>
      </c>
      <c r="I31" s="5">
        <v>0.5</v>
      </c>
      <c r="J31" s="4">
        <f>J29*I31</f>
        <v>37500</v>
      </c>
      <c r="K31" s="4">
        <f>J31*K29</f>
        <v>13125</v>
      </c>
      <c r="L31" s="9">
        <f>J31*L29</f>
        <v>24375</v>
      </c>
      <c r="M31" s="3" t="s">
        <v>143</v>
      </c>
    </row>
    <row r="32" spans="1:13" x14ac:dyDescent="0.2">
      <c r="A32" s="8" t="s">
        <v>91</v>
      </c>
      <c r="B32" s="3" t="s">
        <v>138</v>
      </c>
      <c r="C32" s="8" t="s">
        <v>85</v>
      </c>
      <c r="D32" s="6">
        <v>10</v>
      </c>
      <c r="E32" s="7" t="s">
        <v>140</v>
      </c>
      <c r="F32" s="6" t="s">
        <v>88</v>
      </c>
      <c r="G32" s="3" t="s">
        <v>122</v>
      </c>
      <c r="H32" s="3" t="s">
        <v>122</v>
      </c>
      <c r="I32" s="5">
        <v>0.3</v>
      </c>
      <c r="J32" s="4">
        <f>J29*I32</f>
        <v>22500</v>
      </c>
      <c r="K32" s="4">
        <f>J32*K29</f>
        <v>7874.9999999999991</v>
      </c>
      <c r="L32" s="9">
        <f>J32*L29</f>
        <v>14625</v>
      </c>
      <c r="M32" s="3" t="s">
        <v>144</v>
      </c>
    </row>
    <row r="33" spans="1:16" x14ac:dyDescent="0.2">
      <c r="A33" s="8" t="s">
        <v>93</v>
      </c>
      <c r="B33" s="3" t="s">
        <v>138</v>
      </c>
      <c r="C33" s="8" t="s">
        <v>85</v>
      </c>
      <c r="D33" s="6">
        <v>15</v>
      </c>
      <c r="E33" s="7" t="s">
        <v>140</v>
      </c>
      <c r="F33" s="6" t="s">
        <v>88</v>
      </c>
      <c r="G33" s="3" t="s">
        <v>122</v>
      </c>
      <c r="H33" s="3" t="s">
        <v>122</v>
      </c>
      <c r="I33" s="5">
        <v>0.1</v>
      </c>
      <c r="J33" s="4">
        <f>J29*I33</f>
        <v>7500</v>
      </c>
      <c r="K33" s="4">
        <f>J33*K29</f>
        <v>2625</v>
      </c>
      <c r="L33" s="3">
        <f>J33*L29</f>
        <v>4875</v>
      </c>
      <c r="M33" s="3" t="s">
        <v>145</v>
      </c>
    </row>
    <row r="34" spans="1:16" x14ac:dyDescent="0.2">
      <c r="K34" s="3">
        <f>SUM(K30:K33)</f>
        <v>26250</v>
      </c>
      <c r="L34" s="3">
        <f>SUM(L30:L33)</f>
        <v>48750</v>
      </c>
    </row>
    <row r="35" spans="1:16" x14ac:dyDescent="0.2"/>
    <row r="36" spans="1:16" x14ac:dyDescent="0.2"/>
    <row r="37" spans="1:16" x14ac:dyDescent="0.2"/>
    <row r="38" spans="1:16" x14ac:dyDescent="0.2"/>
    <row r="39" spans="1:16" x14ac:dyDescent="0.2"/>
    <row r="40" spans="1:16" x14ac:dyDescent="0.2"/>
    <row r="41" spans="1:16" x14ac:dyDescent="0.2"/>
    <row r="42" spans="1:16" x14ac:dyDescent="0.2"/>
    <row r="43" spans="1:16" x14ac:dyDescent="0.2"/>
    <row r="44" spans="1:16" x14ac:dyDescent="0.2"/>
    <row r="45" spans="1:16" x14ac:dyDescent="0.2"/>
    <row r="46" spans="1:16" x14ac:dyDescent="0.2">
      <c r="P46" s="2"/>
    </row>
    <row r="47" spans="1:16" x14ac:dyDescent="0.2"/>
    <row r="48" spans="1:16" x14ac:dyDescent="0.2"/>
    <row r="49" s="1" customFormat="1" x14ac:dyDescent="0.2"/>
    <row r="50" s="1" customFormat="1" x14ac:dyDescent="0.2"/>
    <row r="51" s="1" customFormat="1" x14ac:dyDescent="0.2"/>
    <row r="52" s="1" customFormat="1" x14ac:dyDescent="0.2"/>
  </sheetData>
  <pageMargins left="0.7" right="0.7" top="0.75" bottom="0.75" header="0.3" footer="0.3"/>
  <pageSetup paperSize="8"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841F60950A934DA7BC851763C1093A" ma:contentTypeVersion="4" ma:contentTypeDescription="Create a new document." ma:contentTypeScope="" ma:versionID="96b91fa51148bd7d068724ec02a96c04">
  <xsd:schema xmlns:xsd="http://www.w3.org/2001/XMLSchema" xmlns:xs="http://www.w3.org/2001/XMLSchema" xmlns:p="http://schemas.microsoft.com/office/2006/metadata/properties" xmlns:ns2="590305e0-16e6-4e2b-9b4a-eb40c8c0f32f" targetNamespace="http://schemas.microsoft.com/office/2006/metadata/properties" ma:root="true" ma:fieldsID="1c32f76976b49a445bac373dddd35ccd" ns2:_="">
    <xsd:import namespace="590305e0-16e6-4e2b-9b4a-eb40c8c0f3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0305e0-16e6-4e2b-9b4a-eb40c8c0f3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4EFCB-9D4A-4C96-9E93-851F164A3482}">
  <ds:schemaRefs>
    <ds:schemaRef ds:uri="http://purl.org/dc/terms/"/>
    <ds:schemaRef ds:uri="http://www.w3.org/XML/1998/namespace"/>
    <ds:schemaRef ds:uri="http://purl.org/dc/dcmitype/"/>
    <ds:schemaRef ds:uri="http://purl.org/dc/elements/1.1/"/>
    <ds:schemaRef ds:uri="http://schemas.microsoft.com/office/2006/documentManagement/types"/>
    <ds:schemaRef ds:uri="590305e0-16e6-4e2b-9b4a-eb40c8c0f32f"/>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AFC933C-8239-4B60-B1DD-A62512C9CBA5}">
  <ds:schemaRefs>
    <ds:schemaRef ds:uri="http://schemas.microsoft.com/sharepoint/v3/contenttype/forms"/>
  </ds:schemaRefs>
</ds:datastoreItem>
</file>

<file path=customXml/itemProps3.xml><?xml version="1.0" encoding="utf-8"?>
<ds:datastoreItem xmlns:ds="http://schemas.openxmlformats.org/officeDocument/2006/customXml" ds:itemID="{6C8FD413-3728-49CE-BD5B-6FF7E8BD1E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90305e0-16e6-4e2b-9b4a-eb40c8c0f3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Inschrijvingsformulier</vt:lpstr>
      <vt:lpstr>Blad1</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Lisette de Man</dc:creator>
  <cp:keywords/>
  <dc:description/>
  <cp:lastModifiedBy>Angela Matthijsse</cp:lastModifiedBy>
  <cp:revision/>
  <dcterms:created xsi:type="dcterms:W3CDTF">2016-09-06T16:29:41Z</dcterms:created>
  <dcterms:modified xsi:type="dcterms:W3CDTF">2025-07-02T12:21:51Z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0x010100AD841F60950A934DA7BC851763C1093A</vt:lpwstr>
  </property>
</Properties>
</file>