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ttps://helecobv.sharepoint.com/sites/Aanbestedingdepotbeheer/Gedeelde documenten/Aanbesteding/01 Aanbestedingsdocs/Leidraad/"/>
    </mc:Choice>
  </mc:AlternateContent>
  <xr:revisionPtr revIDLastSave="314" documentId="8_{256F68C5-18A2-4CB8-AE61-49BED9F9B7C2}" xr6:coauthVersionLast="47" xr6:coauthVersionMax="47" xr10:uidLastSave="{5EDDD594-8F6D-4D94-940A-3029B997A299}"/>
  <bookViews>
    <workbookView minimized="1" xWindow="2295" yWindow="2295" windowWidth="38700" windowHeight="15210" xr2:uid="{00000000-000D-0000-FFFF-FFFF00000000}"/>
  </bookViews>
  <sheets>
    <sheet name="Blad1" sheetId="1" r:id="rId1"/>
    <sheet name="Blad2" sheetId="2" r:id="rId2"/>
  </sheets>
  <definedNames>
    <definedName name="_xlnm.Print_Area" localSheetId="0">Blad1!$A$1:$I$46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 i="1" l="1"/>
  <c r="E13" i="1"/>
  <c r="E9" i="1"/>
  <c r="I9" i="1" s="1"/>
  <c r="E8" i="1"/>
  <c r="H9" i="1" l="1"/>
  <c r="E15" i="1" l="1"/>
  <c r="I15" i="1" l="1"/>
  <c r="H15" i="1"/>
  <c r="B20" i="1"/>
  <c r="I13" i="1"/>
  <c r="H13" i="1"/>
  <c r="I11" i="1"/>
  <c r="I8" i="1"/>
  <c r="I17" i="1" l="1"/>
  <c r="H11" i="1"/>
  <c r="H8" i="1"/>
  <c r="H17" i="1" l="1"/>
</calcChain>
</file>

<file path=xl/sharedStrings.xml><?xml version="1.0" encoding="utf-8"?>
<sst xmlns="http://schemas.openxmlformats.org/spreadsheetml/2006/main" count="45" uniqueCount="40">
  <si>
    <t xml:space="preserve">De plafondbedragen (kolom F en H) betreffende de maximale bedragen waarvoor mag worden ingeschreven. Inschrijvingen die hoger zijn dan deze bedragen worden terzijde gelegd. </t>
  </si>
  <si>
    <t>Activiteit</t>
  </si>
  <si>
    <t>Eenheid</t>
  </si>
  <si>
    <t>Plafondbedrag per eenheid</t>
  </si>
  <si>
    <t>Uw aanbieding</t>
  </si>
  <si>
    <t>Totaal plafondbedrag</t>
  </si>
  <si>
    <t>Inschrijfprijs</t>
  </si>
  <si>
    <t>ton</t>
  </si>
  <si>
    <t>stuk</t>
  </si>
  <si>
    <t>nee</t>
  </si>
  <si>
    <t>n.v.t.</t>
  </si>
  <si>
    <t>Ondertekening</t>
  </si>
  <si>
    <t>Naam:</t>
  </si>
  <si>
    <t>Functie:</t>
  </si>
  <si>
    <t xml:space="preserve">Datum: </t>
  </si>
  <si>
    <t>Handtekening:</t>
  </si>
  <si>
    <t>Toelichting:</t>
  </si>
  <si>
    <t>ad. 1</t>
  </si>
  <si>
    <t>Van de inschrijver wordt verwacht dat deze een gemiddelde eenheidsprijs aanbiedt per 1 ton van de deelstromen groenproduct 'natuurcompost, meststoffen, turf etc'. De samenstelling van dit product en de mengverhouding met basisgrond kan varieren, maar van de inschrijver wordt verwacht dat deze, op basis van de aangeboden informatie voldoende expertise bezit om een vaste prijsaanbieding te kunnen doen.</t>
  </si>
  <si>
    <t>ad. 2</t>
  </si>
  <si>
    <t>Dit betreft een prijs per ton voor het samenvoegen van basisgrond + geleverde 'deelstromen groenproducten' inclusief alle voorkomende benodigde handelingen, om tot het vereiste samengestelde grondproduct "Bomengrond Amersfoort" te komen.</t>
  </si>
  <si>
    <t>ad. 3</t>
  </si>
  <si>
    <t>Noot: Vermelde prijzen zijn exlusief BTW. De prijs per ton omvat tenminste doch niet uitsluitend alle kosten in verband met de uitvoering van de opdracht zoals, maar niet beperkt tot, leveringen, inzet materieel en personeel, ureninzet, brandstoffen, reis- en verblijfskosten, verpakking, transport, kosten van beproevingen en analyses, kosten van instrumentengebruik, verzekeringspremies en/of instandhoudingskosten van keurmerken en licenties. Ook het inrichten en in stand houden van het werkterrein op het gemeentelijk gronddepot dient in de eenheidsprijs te zijn verwerkt. Voor al het in te zetten/huren zelfrijdend materieel geldt dat de kosten voor aan- en afvoer, naar en van het gronddepot, zijn inbegrepen in de aangeboden aanbieding.</t>
  </si>
  <si>
    <t>ja</t>
  </si>
  <si>
    <t>ad. 4</t>
  </si>
  <si>
    <t>Dit beterft de levering van teelaarde volgens de specificatie in de Vraagspecificatie. Levering geschiedt per hele vracht, geleverd en gestort op het gronddepot gemeente Amersfoort.</t>
  </si>
  <si>
    <t>Inschrijver dient ook inschrijving in voor perceel 1? (aangeven in cel E17 ja of nee)</t>
  </si>
  <si>
    <r>
      <t xml:space="preserve">Dit betreft de beschreven keuring in de vraagspecificatie </t>
    </r>
    <r>
      <rPr>
        <i/>
        <sz val="11"/>
        <color rgb="FFFF0000"/>
        <rFont val="Calibri"/>
        <family val="2"/>
        <scheme val="minor"/>
      </rPr>
      <t>hoofdstuk 3.6 deelsysteem 4 Kwaliteitskeuring</t>
    </r>
  </si>
  <si>
    <t>Bijlage B.2</t>
  </si>
  <si>
    <t>Prijzenblad Perceel 2 Opwaarderen grond Raamovereenkomst</t>
  </si>
  <si>
    <t>Hoeveelheid  contactduur 
max. 4 jaar</t>
  </si>
  <si>
    <t>Deelstromen verwerken en opwaarderen met basisgrond naar grondproduct "Bomengrond Amersfoort"</t>
  </si>
  <si>
    <t>1.1</t>
  </si>
  <si>
    <t>1.2</t>
  </si>
  <si>
    <t>Zand ééntoppig</t>
  </si>
  <si>
    <t>Voedingsgrond en Groenproduct(en)</t>
  </si>
  <si>
    <t>Advies, Inkoop en leveren deelstromen:</t>
  </si>
  <si>
    <t>Toelichting op het invulblad: U dient 5 eenheidsprijzen in te vullen in de groene cellen. De tabel rekent vervolgens uw inschrijfprijs uit.</t>
  </si>
  <si>
    <t>Kwaliteitskeuringonderzoek per 2.000 ton Bomengrond Amersfoort</t>
  </si>
  <si>
    <t>Levering grondproduct Teelaarde cf BRL SIKB 9335-4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</si>
</sst>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2]\ * #,##0.00_ ;_ [$€-2]\ * \-#,##0.00_ ;_ [$€-2]\ * &quot;-&quot;??_ ;_ @_ "/>
    <numFmt numFmtId="165" formatCode="_ &quot;€&quot;\ * #,##0_ ;_ &quot;€&quot;\ * \-#,##0_ ;_ &quot;€&quot;\ * &quot;-&quot;??_ ;_ @_ "/>
  </numFmts>
  <fonts count="11"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trike/>
      <sz val="11"/>
      <color theme="1"/>
      <name val="Calibri"/>
      <family val="2"/>
      <scheme val="minor"/>
    </font>
    <font>
      <i/>
      <sz val="11"/>
      <color theme="1"/>
      <name val="Calibri"/>
      <family val="2"/>
      <scheme val="minor"/>
    </font>
    <font>
      <i/>
      <strike/>
      <sz val="11"/>
      <color theme="1"/>
      <name val="Calibri"/>
      <family val="2"/>
      <scheme val="minor"/>
    </font>
    <font>
      <b/>
      <i/>
      <sz val="11"/>
      <color theme="1"/>
      <name val="Calibri"/>
      <family val="2"/>
      <scheme val="minor"/>
    </font>
    <font>
      <i/>
      <sz val="11"/>
      <color rgb="FFFF0000"/>
      <name val="Calibri"/>
      <family val="2"/>
      <scheme val="minor"/>
    </font>
    <font>
      <i/>
      <sz val="11"/>
      <name val="Calibri"/>
      <family val="2"/>
      <scheme val="minor"/>
    </font>
    <font>
      <sz val="11"/>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5" tint="0.59999389629810485"/>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6">
    <xf numFmtId="0" fontId="0" fillId="0" borderId="0" xfId="0"/>
    <xf numFmtId="0" fontId="0" fillId="0" borderId="0" xfId="0" applyAlignment="1">
      <alignment horizontal="left" vertical="center"/>
    </xf>
    <xf numFmtId="0" fontId="4" fillId="0" borderId="0" xfId="0" applyFont="1"/>
    <xf numFmtId="0" fontId="5" fillId="0" borderId="0" xfId="0" applyFont="1"/>
    <xf numFmtId="0" fontId="6" fillId="0" borderId="0" xfId="0" applyFont="1"/>
    <xf numFmtId="0" fontId="5" fillId="0" borderId="0" xfId="0" applyFont="1" applyAlignment="1">
      <alignment vertical="top" wrapText="1"/>
    </xf>
    <xf numFmtId="0" fontId="7" fillId="0" borderId="0" xfId="0" applyFont="1"/>
    <xf numFmtId="0" fontId="3" fillId="0" borderId="0" xfId="0" applyFont="1"/>
    <xf numFmtId="0" fontId="5" fillId="0" borderId="0" xfId="0" applyFont="1" applyAlignment="1">
      <alignment horizontal="right"/>
    </xf>
    <xf numFmtId="0" fontId="2" fillId="0" borderId="0" xfId="0" applyFont="1"/>
    <xf numFmtId="0" fontId="8" fillId="0" borderId="0" xfId="0" applyFont="1"/>
    <xf numFmtId="0" fontId="0" fillId="0" borderId="4" xfId="0" applyBorder="1"/>
    <xf numFmtId="0" fontId="0" fillId="0" borderId="0" xfId="0" applyAlignment="1">
      <alignment horizontal="center" vertical="center"/>
    </xf>
    <xf numFmtId="0" fontId="3" fillId="0" borderId="4" xfId="0" applyFont="1" applyBorder="1"/>
    <xf numFmtId="44" fontId="0" fillId="4" borderId="4" xfId="1" applyFont="1" applyFill="1" applyBorder="1" applyAlignment="1">
      <alignment horizontal="center" vertical="center"/>
    </xf>
    <xf numFmtId="44" fontId="0" fillId="2" borderId="4" xfId="1" applyFont="1" applyFill="1" applyBorder="1" applyAlignment="1">
      <alignment horizontal="center" vertical="center"/>
    </xf>
    <xf numFmtId="0" fontId="0" fillId="0" borderId="4" xfId="0" applyBorder="1" applyAlignment="1">
      <alignment horizontal="center" vertical="center"/>
    </xf>
    <xf numFmtId="0" fontId="0" fillId="2" borderId="4" xfId="0" applyFill="1" applyBorder="1"/>
    <xf numFmtId="0" fontId="0" fillId="0" borderId="4" xfId="0" applyBorder="1" applyAlignment="1">
      <alignment horizontal="center"/>
    </xf>
    <xf numFmtId="0" fontId="3" fillId="0" borderId="5" xfId="0" applyFont="1" applyBorder="1"/>
    <xf numFmtId="0" fontId="0" fillId="0" borderId="5" xfId="0" applyBorder="1"/>
    <xf numFmtId="44" fontId="0" fillId="4" borderId="5" xfId="1" applyFont="1" applyFill="1" applyBorder="1" applyAlignment="1">
      <alignment horizontal="center" vertical="center"/>
    </xf>
    <xf numFmtId="44" fontId="0" fillId="2" borderId="5" xfId="1" applyFont="1" applyFill="1" applyBorder="1" applyAlignment="1">
      <alignment horizontal="center" vertical="center"/>
    </xf>
    <xf numFmtId="164" fontId="0" fillId="2" borderId="4" xfId="0" applyNumberFormat="1" applyFill="1" applyBorder="1"/>
    <xf numFmtId="44" fontId="5" fillId="0" borderId="0" xfId="0" applyNumberFormat="1" applyFont="1"/>
    <xf numFmtId="164" fontId="0" fillId="4" borderId="5" xfId="1" applyNumberFormat="1" applyFont="1" applyFill="1" applyBorder="1" applyAlignment="1">
      <alignment horizontal="center" vertical="center"/>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2" xfId="0" applyBorder="1"/>
    <xf numFmtId="0" fontId="3" fillId="0" borderId="0" xfId="0" applyFont="1" applyAlignment="1">
      <alignment horizontal="right"/>
    </xf>
    <xf numFmtId="0" fontId="0" fillId="0" borderId="1" xfId="0" applyBorder="1"/>
    <xf numFmtId="0" fontId="0" fillId="0" borderId="2" xfId="0" applyBorder="1"/>
    <xf numFmtId="0" fontId="0" fillId="0" borderId="3" xfId="0" applyBorder="1"/>
    <xf numFmtId="0" fontId="0" fillId="4" borderId="3" xfId="0" applyFill="1" applyBorder="1" applyAlignment="1">
      <alignment horizontal="center"/>
    </xf>
    <xf numFmtId="44" fontId="0" fillId="0" borderId="0" xfId="0" applyNumberFormat="1"/>
    <xf numFmtId="0" fontId="5" fillId="0" borderId="0" xfId="0" applyFont="1" applyAlignment="1">
      <alignment horizontal="left" vertical="top" wrapText="1"/>
    </xf>
    <xf numFmtId="0" fontId="3" fillId="0" borderId="0" xfId="0" applyFont="1" applyAlignment="1">
      <alignment horizontal="left" vertical="top"/>
    </xf>
    <xf numFmtId="44" fontId="0" fillId="0" borderId="4" xfId="1" applyFont="1" applyFill="1" applyBorder="1" applyAlignment="1">
      <alignment horizontal="center" vertical="center"/>
    </xf>
    <xf numFmtId="0" fontId="3" fillId="0" borderId="13" xfId="0" applyFont="1" applyBorder="1" applyAlignment="1">
      <alignment horizontal="center" vertical="center" wrapText="1"/>
    </xf>
    <xf numFmtId="0" fontId="0" fillId="0" borderId="14" xfId="0" applyBorder="1" applyAlignment="1">
      <alignment horizontal="center" vertical="center"/>
    </xf>
    <xf numFmtId="0" fontId="3" fillId="0" borderId="13" xfId="0" applyFont="1" applyBorder="1" applyAlignment="1">
      <alignment horizontal="center" vertical="center"/>
    </xf>
    <xf numFmtId="0" fontId="3" fillId="2" borderId="13" xfId="0" applyFont="1" applyFill="1" applyBorder="1" applyAlignment="1">
      <alignment horizontal="center" vertical="center" wrapText="1"/>
    </xf>
    <xf numFmtId="0" fontId="3" fillId="2" borderId="13" xfId="0" applyFont="1" applyFill="1" applyBorder="1" applyAlignment="1">
      <alignment horizontal="center" vertical="center"/>
    </xf>
    <xf numFmtId="0" fontId="3" fillId="0" borderId="15" xfId="0" applyFont="1" applyBorder="1" applyAlignment="1">
      <alignment horizontal="center" vertical="center"/>
    </xf>
    <xf numFmtId="0" fontId="3" fillId="0" borderId="16" xfId="0" applyFont="1" applyBorder="1"/>
    <xf numFmtId="44" fontId="0" fillId="3" borderId="17" xfId="0" applyNumberFormat="1" applyFill="1" applyBorder="1"/>
    <xf numFmtId="0" fontId="3" fillId="0" borderId="18" xfId="0" applyFont="1" applyBorder="1"/>
    <xf numFmtId="0" fontId="0" fillId="0" borderId="19" xfId="0" applyBorder="1"/>
    <xf numFmtId="44" fontId="0" fillId="3" borderId="19" xfId="0" applyNumberFormat="1" applyFill="1" applyBorder="1"/>
    <xf numFmtId="0" fontId="0" fillId="0" borderId="18" xfId="0" applyBorder="1"/>
    <xf numFmtId="44" fontId="0" fillId="0" borderId="19" xfId="0" applyNumberFormat="1" applyBorder="1"/>
    <xf numFmtId="0" fontId="0" fillId="0" borderId="20" xfId="0" applyBorder="1"/>
    <xf numFmtId="0" fontId="0" fillId="0" borderId="21" xfId="0" applyBorder="1"/>
    <xf numFmtId="0" fontId="4" fillId="2" borderId="21" xfId="0" applyFont="1" applyFill="1" applyBorder="1"/>
    <xf numFmtId="0" fontId="3" fillId="0" borderId="21" xfId="0" applyFont="1" applyBorder="1" applyAlignment="1">
      <alignment horizontal="right"/>
    </xf>
    <xf numFmtId="44" fontId="0" fillId="2" borderId="21" xfId="0" applyNumberFormat="1" applyFill="1" applyBorder="1"/>
    <xf numFmtId="44" fontId="0" fillId="3" borderId="22" xfId="0" applyNumberFormat="1" applyFill="1" applyBorder="1"/>
    <xf numFmtId="44" fontId="10" fillId="2" borderId="5" xfId="1" applyFont="1" applyFill="1" applyBorder="1" applyAlignment="1">
      <alignment horizontal="center" vertical="center"/>
    </xf>
    <xf numFmtId="0" fontId="10" fillId="2" borderId="4" xfId="0" applyFont="1" applyFill="1" applyBorder="1" applyAlignment="1">
      <alignment horizontal="center" vertical="center"/>
    </xf>
    <xf numFmtId="164" fontId="10" fillId="2" borderId="4" xfId="1" applyNumberFormat="1" applyFont="1" applyFill="1" applyBorder="1" applyAlignment="1">
      <alignment horizontal="center" vertical="center"/>
    </xf>
    <xf numFmtId="0" fontId="10" fillId="2" borderId="4" xfId="0" applyFont="1" applyFill="1" applyBorder="1"/>
    <xf numFmtId="164" fontId="10" fillId="2" borderId="4" xfId="0" applyNumberFormat="1" applyFont="1" applyFill="1" applyBorder="1"/>
    <xf numFmtId="44" fontId="2" fillId="0" borderId="0" xfId="0" applyNumberFormat="1" applyFont="1"/>
    <xf numFmtId="165" fontId="2" fillId="0" borderId="0" xfId="0" applyNumberFormat="1" applyFont="1"/>
    <xf numFmtId="165" fontId="0" fillId="0" borderId="0" xfId="0" applyNumberFormat="1"/>
    <xf numFmtId="44" fontId="0" fillId="0" borderId="0" xfId="1" applyFont="1"/>
    <xf numFmtId="0" fontId="3" fillId="0" borderId="16" xfId="0" applyFont="1" applyBorder="1" applyAlignment="1">
      <alignment horizontal="right"/>
    </xf>
    <xf numFmtId="0" fontId="3" fillId="0" borderId="11" xfId="0" applyFont="1" applyBorder="1"/>
    <xf numFmtId="0" fontId="0" fillId="0" borderId="23" xfId="0" applyBorder="1"/>
    <xf numFmtId="0" fontId="5" fillId="0" borderId="0" xfId="0" applyFont="1" applyAlignment="1">
      <alignment horizontal="left" vertical="top" wrapText="1"/>
    </xf>
    <xf numFmtId="0" fontId="9" fillId="0" borderId="0" xfId="0" applyFont="1" applyAlignment="1">
      <alignment horizontal="left" vertical="top" wrapText="1"/>
    </xf>
    <xf numFmtId="0" fontId="3" fillId="0" borderId="0" xfId="0" applyFont="1" applyAlignment="1">
      <alignment horizontal="left" vertical="top"/>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6"/>
  <sheetViews>
    <sheetView showGridLines="0" tabSelected="1" zoomScale="115" zoomScaleNormal="115" workbookViewId="0">
      <selection activeCell="O13" sqref="O13"/>
    </sheetView>
  </sheetViews>
  <sheetFormatPr defaultRowHeight="15" x14ac:dyDescent="0.25"/>
  <cols>
    <col min="1" max="1" width="5.5703125" customWidth="1"/>
    <col min="2" max="2" width="10.140625" customWidth="1"/>
    <col min="3" max="3" width="95.5703125" bestFit="1" customWidth="1"/>
    <col min="4" max="4" width="8.42578125" bestFit="1" customWidth="1"/>
    <col min="5" max="5" width="20.7109375" customWidth="1"/>
    <col min="6" max="6" width="17" customWidth="1"/>
    <col min="7" max="7" width="21.5703125" customWidth="1"/>
    <col min="8" max="8" width="20" customWidth="1"/>
    <col min="9" max="9" width="23.140625" customWidth="1"/>
  </cols>
  <sheetData>
    <row r="1" spans="2:9" x14ac:dyDescent="0.25">
      <c r="B1" s="7" t="s">
        <v>28</v>
      </c>
      <c r="C1" s="75" t="s">
        <v>29</v>
      </c>
      <c r="D1" s="75"/>
      <c r="E1" s="75"/>
    </row>
    <row r="2" spans="2:9" x14ac:dyDescent="0.25">
      <c r="B2" s="7"/>
      <c r="C2" s="40"/>
      <c r="D2" s="40"/>
      <c r="E2" s="40"/>
    </row>
    <row r="3" spans="2:9" x14ac:dyDescent="0.25">
      <c r="B3" s="3" t="s">
        <v>37</v>
      </c>
      <c r="C3" s="40"/>
      <c r="D3" s="40"/>
      <c r="E3" s="40"/>
    </row>
    <row r="4" spans="2:9" x14ac:dyDescent="0.25">
      <c r="B4" s="3" t="s">
        <v>0</v>
      </c>
      <c r="C4" s="40"/>
      <c r="D4" s="40"/>
      <c r="E4" s="40"/>
    </row>
    <row r="5" spans="2:9" ht="15.75" thickBot="1" x14ac:dyDescent="0.3">
      <c r="B5" s="7"/>
      <c r="C5" s="40"/>
      <c r="D5" s="40"/>
      <c r="E5" s="40"/>
    </row>
    <row r="6" spans="2:9" s="12" customFormat="1" ht="45" x14ac:dyDescent="0.25">
      <c r="B6" s="43"/>
      <c r="C6" s="44" t="s">
        <v>1</v>
      </c>
      <c r="D6" s="44" t="s">
        <v>2</v>
      </c>
      <c r="E6" s="42" t="s">
        <v>30</v>
      </c>
      <c r="F6" s="45" t="s">
        <v>3</v>
      </c>
      <c r="G6" s="44" t="s">
        <v>4</v>
      </c>
      <c r="H6" s="46" t="s">
        <v>5</v>
      </c>
      <c r="I6" s="47" t="s">
        <v>6</v>
      </c>
    </row>
    <row r="7" spans="2:9" x14ac:dyDescent="0.25">
      <c r="B7" s="48">
        <v>1</v>
      </c>
      <c r="C7" s="71" t="s">
        <v>36</v>
      </c>
      <c r="D7" s="72"/>
      <c r="E7" s="72"/>
      <c r="F7" s="72"/>
      <c r="G7" s="72"/>
      <c r="H7" s="72"/>
      <c r="I7" s="72"/>
    </row>
    <row r="8" spans="2:9" x14ac:dyDescent="0.25">
      <c r="B8" s="70" t="s">
        <v>32</v>
      </c>
      <c r="C8" s="19" t="s">
        <v>34</v>
      </c>
      <c r="D8" s="20" t="s">
        <v>7</v>
      </c>
      <c r="E8" s="18">
        <f>(2100*3)*4</f>
        <v>25200</v>
      </c>
      <c r="F8" s="61">
        <v>22</v>
      </c>
      <c r="G8" s="21"/>
      <c r="H8" s="22">
        <f>E8*F8</f>
        <v>554400</v>
      </c>
      <c r="I8" s="49">
        <f>G8*E8</f>
        <v>0</v>
      </c>
    </row>
    <row r="9" spans="2:9" x14ac:dyDescent="0.25">
      <c r="B9" s="70" t="s">
        <v>33</v>
      </c>
      <c r="C9" s="19" t="s">
        <v>35</v>
      </c>
      <c r="D9" s="20" t="s">
        <v>7</v>
      </c>
      <c r="E9" s="18">
        <f>(2100*3)*4</f>
        <v>25200</v>
      </c>
      <c r="F9" s="61">
        <v>74</v>
      </c>
      <c r="G9" s="21"/>
      <c r="H9" s="22">
        <f>E9*F9</f>
        <v>1864800</v>
      </c>
      <c r="I9" s="49">
        <f>G9*E9</f>
        <v>0</v>
      </c>
    </row>
    <row r="10" spans="2:9" x14ac:dyDescent="0.25">
      <c r="B10" s="50"/>
      <c r="C10" s="11"/>
      <c r="D10" s="11"/>
      <c r="E10" s="18"/>
      <c r="F10" s="62"/>
      <c r="G10" s="16"/>
      <c r="H10" s="15"/>
      <c r="I10" s="51"/>
    </row>
    <row r="11" spans="2:9" x14ac:dyDescent="0.25">
      <c r="B11" s="50">
        <v>2</v>
      </c>
      <c r="C11" s="13" t="s">
        <v>31</v>
      </c>
      <c r="D11" s="11" t="s">
        <v>7</v>
      </c>
      <c r="E11" s="18">
        <f>(E8+E9)+(2000*3)*4</f>
        <v>74400</v>
      </c>
      <c r="F11" s="63">
        <v>4.5</v>
      </c>
      <c r="G11" s="25"/>
      <c r="H11" s="15">
        <f>E11*F11</f>
        <v>334800</v>
      </c>
      <c r="I11" s="52">
        <f>G11*E11</f>
        <v>0</v>
      </c>
    </row>
    <row r="12" spans="2:9" x14ac:dyDescent="0.25">
      <c r="B12" s="53"/>
      <c r="C12" s="11"/>
      <c r="D12" s="11"/>
      <c r="E12" s="11"/>
      <c r="F12" s="64"/>
      <c r="G12" s="11"/>
      <c r="H12" s="17"/>
      <c r="I12" s="51"/>
    </row>
    <row r="13" spans="2:9" x14ac:dyDescent="0.25">
      <c r="B13" s="50">
        <v>3</v>
      </c>
      <c r="C13" s="13" t="s">
        <v>38</v>
      </c>
      <c r="D13" s="11" t="s">
        <v>8</v>
      </c>
      <c r="E13" s="18">
        <f>3*4</f>
        <v>12</v>
      </c>
      <c r="F13" s="65">
        <v>2500</v>
      </c>
      <c r="G13" s="14"/>
      <c r="H13" s="23">
        <f>E13*F13</f>
        <v>30000</v>
      </c>
      <c r="I13" s="52">
        <f>G13*E13</f>
        <v>0</v>
      </c>
    </row>
    <row r="14" spans="2:9" x14ac:dyDescent="0.25">
      <c r="B14" s="50"/>
      <c r="C14" s="13"/>
      <c r="D14" s="11"/>
      <c r="E14" s="18"/>
      <c r="F14" s="65"/>
      <c r="G14" s="41"/>
      <c r="H14" s="23"/>
      <c r="I14" s="54"/>
    </row>
    <row r="15" spans="2:9" x14ac:dyDescent="0.25">
      <c r="B15" s="50">
        <v>4</v>
      </c>
      <c r="C15" s="13" t="s">
        <v>39</v>
      </c>
      <c r="D15" s="11" t="s">
        <v>7</v>
      </c>
      <c r="E15" s="18">
        <f>4000*4</f>
        <v>16000</v>
      </c>
      <c r="F15" s="65">
        <v>24</v>
      </c>
      <c r="G15" s="14">
        <v>0</v>
      </c>
      <c r="H15" s="23">
        <f>E15*F15</f>
        <v>384000</v>
      </c>
      <c r="I15" s="52">
        <f>G15*E15</f>
        <v>0</v>
      </c>
    </row>
    <row r="16" spans="2:9" x14ac:dyDescent="0.25">
      <c r="B16" s="50"/>
      <c r="C16" s="11"/>
      <c r="D16" s="11"/>
      <c r="E16" s="11"/>
      <c r="F16" s="17"/>
      <c r="G16" s="11"/>
      <c r="H16" s="17"/>
      <c r="I16" s="51"/>
    </row>
    <row r="17" spans="1:12" ht="15.75" thickBot="1" x14ac:dyDescent="0.3">
      <c r="B17" s="55"/>
      <c r="C17" s="56"/>
      <c r="D17" s="56"/>
      <c r="E17" s="56"/>
      <c r="F17" s="57"/>
      <c r="G17" s="58"/>
      <c r="H17" s="59">
        <f>SUM(H8:H15)</f>
        <v>3168000</v>
      </c>
      <c r="I17" s="60">
        <f>SUM(I8:I15)</f>
        <v>0</v>
      </c>
    </row>
    <row r="18" spans="1:12" ht="15.75" thickBot="1" x14ac:dyDescent="0.3">
      <c r="F18" s="2"/>
      <c r="G18" s="33"/>
      <c r="H18" s="38"/>
      <c r="I18" s="38"/>
    </row>
    <row r="19" spans="1:12" x14ac:dyDescent="0.25">
      <c r="B19" s="34" t="s">
        <v>26</v>
      </c>
      <c r="C19" s="35"/>
      <c r="D19" s="36"/>
      <c r="E19" s="37" t="s">
        <v>9</v>
      </c>
      <c r="F19" s="2"/>
      <c r="G19" s="33"/>
      <c r="H19" s="68"/>
      <c r="I19" s="38"/>
    </row>
    <row r="20" spans="1:12" ht="15.75" thickBot="1" x14ac:dyDescent="0.3">
      <c r="B20" s="34" t="str">
        <f>IF(E19="ja","Geef uw voorkeursperceel aan in cel E16","     ")</f>
        <v xml:space="preserve">     </v>
      </c>
      <c r="C20" s="35"/>
      <c r="D20" s="36"/>
      <c r="E20" s="37" t="s">
        <v>10</v>
      </c>
      <c r="F20" s="2"/>
      <c r="G20" s="33"/>
      <c r="H20" s="69"/>
      <c r="I20" s="38"/>
    </row>
    <row r="21" spans="1:12" x14ac:dyDescent="0.25">
      <c r="F21" s="2"/>
      <c r="H21" s="68"/>
      <c r="I21" s="68"/>
    </row>
    <row r="22" spans="1:12" x14ac:dyDescent="0.25">
      <c r="B22" s="7" t="s">
        <v>11</v>
      </c>
      <c r="F22" s="2"/>
      <c r="H22" s="67"/>
      <c r="I22" s="67"/>
    </row>
    <row r="23" spans="1:12" x14ac:dyDescent="0.25">
      <c r="B23" s="11" t="s">
        <v>12</v>
      </c>
      <c r="C23" s="11"/>
      <c r="F23" s="2"/>
      <c r="H23" s="66"/>
    </row>
    <row r="24" spans="1:12" x14ac:dyDescent="0.25">
      <c r="B24" s="11" t="s">
        <v>13</v>
      </c>
      <c r="C24" s="11"/>
      <c r="F24" s="2"/>
      <c r="H24" s="67"/>
    </row>
    <row r="25" spans="1:12" x14ac:dyDescent="0.25">
      <c r="B25" s="26" t="s">
        <v>14</v>
      </c>
      <c r="C25" s="26"/>
      <c r="F25" s="2"/>
      <c r="H25" s="9"/>
    </row>
    <row r="26" spans="1:12" x14ac:dyDescent="0.25">
      <c r="B26" s="27" t="s">
        <v>15</v>
      </c>
      <c r="C26" s="28"/>
      <c r="F26" s="2"/>
      <c r="H26" s="9"/>
    </row>
    <row r="27" spans="1:12" x14ac:dyDescent="0.25">
      <c r="B27" s="29"/>
      <c r="C27" s="30"/>
      <c r="F27" s="2"/>
      <c r="H27" s="9"/>
    </row>
    <row r="28" spans="1:12" ht="36.75" customHeight="1" x14ac:dyDescent="0.25">
      <c r="B28" s="31"/>
      <c r="C28" s="32"/>
      <c r="F28" s="2"/>
      <c r="H28" s="9"/>
    </row>
    <row r="29" spans="1:12" x14ac:dyDescent="0.25">
      <c r="F29" s="2"/>
      <c r="H29" s="9"/>
    </row>
    <row r="30" spans="1:12" x14ac:dyDescent="0.25">
      <c r="F30" s="2"/>
      <c r="H30" s="9"/>
    </row>
    <row r="31" spans="1:12" x14ac:dyDescent="0.25">
      <c r="F31" s="2"/>
      <c r="H31" s="9"/>
    </row>
    <row r="32" spans="1:12" x14ac:dyDescent="0.25">
      <c r="A32" s="3"/>
      <c r="B32" s="6" t="s">
        <v>16</v>
      </c>
      <c r="C32" s="3"/>
      <c r="D32" s="3"/>
      <c r="E32" s="3"/>
      <c r="F32" s="4"/>
      <c r="G32" s="24"/>
      <c r="H32" s="10"/>
      <c r="I32" s="3"/>
      <c r="J32" s="3"/>
      <c r="K32" s="3"/>
      <c r="L32" s="3"/>
    </row>
    <row r="33" spans="1:12" x14ac:dyDescent="0.25">
      <c r="A33" s="8" t="s">
        <v>17</v>
      </c>
      <c r="B33" s="73" t="s">
        <v>18</v>
      </c>
      <c r="C33" s="73"/>
      <c r="D33" s="73"/>
      <c r="E33" s="73"/>
      <c r="F33" s="73"/>
      <c r="G33" s="73"/>
      <c r="H33" s="73"/>
      <c r="I33" s="73"/>
      <c r="J33" s="3"/>
      <c r="K33" s="3"/>
      <c r="L33" s="3"/>
    </row>
    <row r="34" spans="1:12" ht="32.1" customHeight="1" x14ac:dyDescent="0.25">
      <c r="A34" s="8"/>
      <c r="B34" s="73"/>
      <c r="C34" s="73"/>
      <c r="D34" s="73"/>
      <c r="E34" s="73"/>
      <c r="F34" s="73"/>
      <c r="G34" s="73"/>
      <c r="H34" s="73"/>
      <c r="I34" s="73"/>
      <c r="J34" s="3"/>
      <c r="K34" s="3"/>
      <c r="L34" s="3"/>
    </row>
    <row r="35" spans="1:12" ht="14.45" customHeight="1" x14ac:dyDescent="0.25">
      <c r="A35" s="8" t="s">
        <v>19</v>
      </c>
      <c r="B35" s="73" t="s">
        <v>20</v>
      </c>
      <c r="C35" s="73"/>
      <c r="D35" s="73"/>
      <c r="E35" s="73"/>
      <c r="F35" s="73"/>
      <c r="G35" s="73"/>
      <c r="H35" s="73"/>
      <c r="I35" s="73"/>
      <c r="J35" s="5"/>
      <c r="K35" s="5"/>
      <c r="L35" s="5"/>
    </row>
    <row r="36" spans="1:12" x14ac:dyDescent="0.25">
      <c r="A36" s="3"/>
      <c r="B36" s="73"/>
      <c r="C36" s="73"/>
      <c r="D36" s="73"/>
      <c r="E36" s="73"/>
      <c r="F36" s="73"/>
      <c r="G36" s="73"/>
      <c r="H36" s="73"/>
      <c r="I36" s="73"/>
      <c r="J36" s="5"/>
      <c r="K36" s="5"/>
      <c r="L36" s="5"/>
    </row>
    <row r="37" spans="1:12" x14ac:dyDescent="0.25">
      <c r="A37" s="3"/>
      <c r="B37" s="39"/>
      <c r="C37" s="39"/>
      <c r="D37" s="39"/>
      <c r="E37" s="39"/>
      <c r="F37" s="39"/>
      <c r="G37" s="39"/>
      <c r="H37" s="39"/>
      <c r="I37" s="39"/>
      <c r="J37" s="5"/>
      <c r="K37" s="5"/>
      <c r="L37" s="5"/>
    </row>
    <row r="38" spans="1:12" ht="15" customHeight="1" x14ac:dyDescent="0.25">
      <c r="A38" s="8" t="s">
        <v>21</v>
      </c>
      <c r="B38" s="73" t="s">
        <v>27</v>
      </c>
      <c r="C38" s="73"/>
      <c r="D38" s="73"/>
      <c r="E38" s="73"/>
      <c r="F38" s="73"/>
      <c r="G38" s="73"/>
      <c r="H38" s="73"/>
      <c r="I38" s="73"/>
      <c r="J38" s="5"/>
      <c r="K38" s="5"/>
      <c r="L38" s="5"/>
    </row>
    <row r="39" spans="1:12" ht="15" customHeight="1" x14ac:dyDescent="0.25">
      <c r="A39" s="8"/>
      <c r="B39" s="73"/>
      <c r="C39" s="73"/>
      <c r="D39" s="73"/>
      <c r="E39" s="73"/>
      <c r="F39" s="73"/>
      <c r="G39" s="73"/>
      <c r="H39" s="73"/>
      <c r="I39" s="73"/>
      <c r="J39" s="5"/>
      <c r="K39" s="5"/>
      <c r="L39" s="5"/>
    </row>
    <row r="40" spans="1:12" ht="15" customHeight="1" x14ac:dyDescent="0.25">
      <c r="A40" s="8" t="s">
        <v>24</v>
      </c>
      <c r="B40" s="73" t="s">
        <v>25</v>
      </c>
      <c r="C40" s="73"/>
      <c r="D40" s="73"/>
      <c r="E40" s="73"/>
      <c r="F40" s="73"/>
      <c r="G40" s="73"/>
      <c r="H40" s="73"/>
      <c r="I40" s="73"/>
      <c r="J40" s="5"/>
      <c r="K40" s="5"/>
      <c r="L40" s="5"/>
    </row>
    <row r="41" spans="1:12" x14ac:dyDescent="0.25">
      <c r="A41" s="8"/>
      <c r="B41" s="73"/>
      <c r="C41" s="73"/>
      <c r="D41" s="73"/>
      <c r="E41" s="73"/>
      <c r="F41" s="73"/>
      <c r="G41" s="73"/>
      <c r="H41" s="73"/>
      <c r="I41" s="73"/>
      <c r="J41" s="5"/>
      <c r="K41" s="5"/>
      <c r="L41" s="5"/>
    </row>
    <row r="42" spans="1:12" x14ac:dyDescent="0.25">
      <c r="B42" s="74" t="s">
        <v>22</v>
      </c>
      <c r="C42" s="74"/>
      <c r="D42" s="74"/>
      <c r="E42" s="74"/>
      <c r="F42" s="74"/>
      <c r="G42" s="74"/>
      <c r="H42" s="74"/>
      <c r="I42" s="74"/>
    </row>
    <row r="43" spans="1:12" x14ac:dyDescent="0.25">
      <c r="B43" s="74"/>
      <c r="C43" s="74"/>
      <c r="D43" s="74"/>
      <c r="E43" s="74"/>
      <c r="F43" s="74"/>
      <c r="G43" s="74"/>
      <c r="H43" s="74"/>
      <c r="I43" s="74"/>
    </row>
    <row r="44" spans="1:12" x14ac:dyDescent="0.25">
      <c r="B44" s="74"/>
      <c r="C44" s="74"/>
      <c r="D44" s="74"/>
      <c r="E44" s="74"/>
      <c r="F44" s="74"/>
      <c r="G44" s="74"/>
      <c r="H44" s="74"/>
      <c r="I44" s="74"/>
    </row>
    <row r="45" spans="1:12" x14ac:dyDescent="0.25">
      <c r="B45" s="74"/>
      <c r="C45" s="74"/>
      <c r="D45" s="74"/>
      <c r="E45" s="74"/>
      <c r="F45" s="74"/>
      <c r="G45" s="74"/>
      <c r="H45" s="74"/>
      <c r="I45" s="74"/>
    </row>
    <row r="46" spans="1:12" x14ac:dyDescent="0.25">
      <c r="B46" s="74"/>
      <c r="C46" s="74"/>
      <c r="D46" s="74"/>
      <c r="E46" s="74"/>
      <c r="F46" s="74"/>
      <c r="G46" s="74"/>
      <c r="H46" s="74"/>
      <c r="I46" s="74"/>
    </row>
  </sheetData>
  <mergeCells count="6">
    <mergeCell ref="B33:I34"/>
    <mergeCell ref="B35:I36"/>
    <mergeCell ref="B42:I46"/>
    <mergeCell ref="C1:E1"/>
    <mergeCell ref="B38:I39"/>
    <mergeCell ref="B40:I41"/>
  </mergeCell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3C86CC91-3786-4510-B915-2398AE408BDD}">
          <x14:formula1>
            <xm:f>Blad2!$A$3:$A$4</xm:f>
          </x14:formula1>
          <xm:sqref>E19</xm:sqref>
        </x14:dataValidation>
        <x14:dataValidation type="list" allowBlank="1" showInputMessage="1" showErrorMessage="1" xr:uid="{77F3E940-6614-4EC0-A2DC-055FE01FB4D0}">
          <x14:formula1>
            <xm:f>Blad2!$A$6:$A$8</xm:f>
          </x14:formula1>
          <xm:sqref>E20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B9"/>
  <sheetViews>
    <sheetView workbookViewId="0">
      <selection activeCell="E16" sqref="E16"/>
    </sheetView>
  </sheetViews>
  <sheetFormatPr defaultRowHeight="15" x14ac:dyDescent="0.25"/>
  <cols>
    <col min="2" max="2" width="12.28515625" customWidth="1"/>
    <col min="3" max="3" width="15.85546875" customWidth="1"/>
    <col min="4" max="4" width="16.140625" customWidth="1"/>
    <col min="5" max="5" width="39.140625" customWidth="1"/>
  </cols>
  <sheetData>
    <row r="3" spans="1:2" x14ac:dyDescent="0.25">
      <c r="A3" t="s">
        <v>23</v>
      </c>
    </row>
    <row r="4" spans="1:2" x14ac:dyDescent="0.25">
      <c r="A4" t="s">
        <v>9</v>
      </c>
    </row>
    <row r="6" spans="1:2" x14ac:dyDescent="0.25">
      <c r="A6" t="s">
        <v>10</v>
      </c>
    </row>
    <row r="7" spans="1:2" x14ac:dyDescent="0.25">
      <c r="A7">
        <v>1</v>
      </c>
    </row>
    <row r="8" spans="1:2" x14ac:dyDescent="0.25">
      <c r="A8">
        <v>2</v>
      </c>
    </row>
    <row r="9" spans="1:2" x14ac:dyDescent="0.25">
      <c r="B9" s="1"/>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46fbf30-322b-40ed-bd2b-2342a9dc1d58" xsi:nil="true"/>
    <lcf76f155ced4ddcb4097134ff3c332f xmlns="8641d731-8d82-4025-94ac-f81355cd715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F387A182EA97443B90A2BDFFA16B9B8" ma:contentTypeVersion="15" ma:contentTypeDescription="Een nieuw document maken." ma:contentTypeScope="" ma:versionID="f81485512a14250dd174febd17ef7814">
  <xsd:schema xmlns:xsd="http://www.w3.org/2001/XMLSchema" xmlns:xs="http://www.w3.org/2001/XMLSchema" xmlns:p="http://schemas.microsoft.com/office/2006/metadata/properties" xmlns:ns2="8641d731-8d82-4025-94ac-f81355cd7152" xmlns:ns3="746fbf30-322b-40ed-bd2b-2342a9dc1d58" targetNamespace="http://schemas.microsoft.com/office/2006/metadata/properties" ma:root="true" ma:fieldsID="a09f66bdba9aa3e0f321017bfbed28d5" ns2:_="" ns3:_="">
    <xsd:import namespace="8641d731-8d82-4025-94ac-f81355cd7152"/>
    <xsd:import namespace="746fbf30-322b-40ed-bd2b-2342a9dc1d5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41d731-8d82-4025-94ac-f81355cd71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388b94e4-faf0-4286-a14b-6aee6575d8d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46fbf30-322b-40ed-bd2b-2342a9dc1d5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8c787a-7046-42a0-954b-325867d18381}" ma:internalName="TaxCatchAll" ma:showField="CatchAllData" ma:web="746fbf30-322b-40ed-bd2b-2342a9dc1d5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026FE0-E67D-4B42-810E-4A5B641515FB}">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b1810bb4-12ca-4014-a0a8-ac947f36d2f3"/>
    <ds:schemaRef ds:uri="http://www.w3.org/XML/1998/namespace"/>
  </ds:schemaRefs>
</ds:datastoreItem>
</file>

<file path=customXml/itemProps2.xml><?xml version="1.0" encoding="utf-8"?>
<ds:datastoreItem xmlns:ds="http://schemas.openxmlformats.org/officeDocument/2006/customXml" ds:itemID="{426DCCC0-B6AD-48F8-8B9E-47117C3D2DE0}"/>
</file>

<file path=customXml/itemProps3.xml><?xml version="1.0" encoding="utf-8"?>
<ds:datastoreItem xmlns:ds="http://schemas.openxmlformats.org/officeDocument/2006/customXml" ds:itemID="{9D747CD8-C1C5-43F7-807C-88EB1001C42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Blad1</vt:lpstr>
      <vt:lpstr>Blad2</vt:lpstr>
      <vt:lpstr>Blad1!Afdrukbereik</vt:lpstr>
    </vt:vector>
  </TitlesOfParts>
  <Manager/>
  <Company>Amersfoort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F Prijzenblad AB Opwaarderen grond.xlsx</dc:title>
  <dc:subject/>
  <dc:creator>Tijhuis, Christel</dc:creator>
  <cp:keywords/>
  <dc:description/>
  <cp:lastModifiedBy>Steven Bookelmann</cp:lastModifiedBy>
  <cp:revision/>
  <dcterms:created xsi:type="dcterms:W3CDTF">2021-04-29T07:33:00Z</dcterms:created>
  <dcterms:modified xsi:type="dcterms:W3CDTF">2025-06-04T10:15:15Z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0x0101002F387A182EA97443B90A2BDFFA16B9B8</vt:lpwstr>
  </property>
  <property fmtid="{D5CDD505-2E9C-101B-9397-08002B2CF9AE}" pid="3" name="Thema">
    <vt:lpwstr/>
  </property>
  <property fmtid="{D5CDD505-2E9C-101B-9397-08002B2CF9AE}" pid="4" name="qnh_Documenttype">
    <vt:lpwstr>1;#Rapport|85a594fe-3106-46ac-b3c0-b464bec78302</vt:lpwstr>
  </property>
  <property fmtid="{D5CDD505-2E9C-101B-9397-08002B2CF9AE}" pid="5" name="qnh_Project fase">
    <vt:lpwstr/>
  </property>
  <property fmtid="{D5CDD505-2E9C-101B-9397-08002B2CF9AE}" pid="6" name="_ExtendedDescription">
    <vt:lpwstr/>
  </property>
</Properties>
</file>