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nieuwegein.sharepoint.com/sites/FLXInkoopteam-Liftonderhoud/Shared Documents/NvI 1/"/>
    </mc:Choice>
  </mc:AlternateContent>
  <xr:revisionPtr revIDLastSave="12" documentId="8_{FF542A18-AE6C-414E-978C-26CF201FA6C9}" xr6:coauthVersionLast="47" xr6:coauthVersionMax="47" xr10:uidLastSave="{A7FB6641-5370-4B68-B138-D5030C27F943}"/>
  <bookViews>
    <workbookView xWindow="-108" yWindow="-108" windowWidth="23256" windowHeight="12576" activeTab="2" xr2:uid="{00000000-000D-0000-FFFF-FFFF00000000}"/>
  </bookViews>
  <sheets>
    <sheet name="Totaal prijs aanbieding" sheetId="3" r:id="rId1"/>
    <sheet name="Tarieven" sheetId="2" r:id="rId2"/>
    <sheet name="Contract prijzen" sheetId="4" r:id="rId3"/>
  </sheets>
  <definedNames>
    <definedName name="_xlnm._FilterDatabase" localSheetId="2" hidden="1">'Contract prijzen'!$A$4:$AI$30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" l="1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D10" i="3" l="1"/>
  <c r="D11" i="3"/>
  <c r="D12" i="3"/>
  <c r="D13" i="3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5" i="4"/>
  <c r="D17" i="2"/>
  <c r="D23" i="2"/>
  <c r="D22" i="2"/>
  <c r="D19" i="2"/>
  <c r="D15" i="2"/>
  <c r="D24" i="2"/>
  <c r="I23" i="4"/>
  <c r="I30" i="4" l="1"/>
  <c r="I29" i="4"/>
  <c r="I28" i="4"/>
  <c r="L28" i="4" s="1"/>
  <c r="I27" i="4"/>
  <c r="I26" i="4"/>
  <c r="I25" i="4"/>
  <c r="I24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A3" i="4"/>
  <c r="L30" i="4" l="1"/>
  <c r="L12" i="4"/>
  <c r="L8" i="4"/>
  <c r="L20" i="4"/>
  <c r="L18" i="4"/>
  <c r="L6" i="4"/>
  <c r="L5" i="4"/>
  <c r="L23" i="4"/>
  <c r="L7" i="4"/>
  <c r="L26" i="4"/>
  <c r="L14" i="4"/>
  <c r="L19" i="4"/>
  <c r="L22" i="4"/>
  <c r="L10" i="4"/>
  <c r="C3" i="4"/>
  <c r="L16" i="4"/>
  <c r="L24" i="4"/>
  <c r="L15" i="4"/>
  <c r="L13" i="4"/>
  <c r="L11" i="4"/>
  <c r="L27" i="4"/>
  <c r="L9" i="4"/>
  <c r="L25" i="4"/>
  <c r="L17" i="4"/>
  <c r="L29" i="4"/>
  <c r="L21" i="4"/>
  <c r="H3" i="4" l="1"/>
  <c r="D3" i="3" s="1"/>
  <c r="D8" i="2" l="1"/>
  <c r="D26" i="2"/>
  <c r="D25" i="2"/>
  <c r="D21" i="2"/>
  <c r="D20" i="2"/>
  <c r="D18" i="2"/>
  <c r="D27" i="2" l="1"/>
  <c r="D28" i="2" s="1"/>
  <c r="D4" i="3" s="1"/>
  <c r="D11" i="2" l="1"/>
  <c r="D9" i="2" l="1"/>
  <c r="D10" i="2"/>
  <c r="D12" i="2" l="1"/>
  <c r="D5" i="3" s="1"/>
  <c r="D6" i="3" l="1"/>
</calcChain>
</file>

<file path=xl/sharedStrings.xml><?xml version="1.0" encoding="utf-8"?>
<sst xmlns="http://schemas.openxmlformats.org/spreadsheetml/2006/main" count="447" uniqueCount="180">
  <si>
    <t>Plaats</t>
  </si>
  <si>
    <t>Onderdeel</t>
  </si>
  <si>
    <t>totaalprijs</t>
  </si>
  <si>
    <t>Tarieven onderdelen</t>
  </si>
  <si>
    <t>Onderdeel (inclusief kleinmateriaal)</t>
  </si>
  <si>
    <t>prijs excl btw</t>
  </si>
  <si>
    <t>tarief excl btw</t>
  </si>
  <si>
    <t>Tarieven arbeid/storing</t>
  </si>
  <si>
    <t>Uurtarief monteur zon- en feestdagen (curatief)</t>
  </si>
  <si>
    <t xml:space="preserve">Totaaloverzicht </t>
  </si>
  <si>
    <t>Verrekentarieven</t>
  </si>
  <si>
    <t>Uurtarief (€)</t>
  </si>
  <si>
    <t>Uurtarief</t>
  </si>
  <si>
    <t>Zondag en feestdagen</t>
  </si>
  <si>
    <t>Aldus opgemaakt en naar waarheid rechtsgeldig (bevoegd)ondertekend:</t>
  </si>
  <si>
    <t>Datum</t>
  </si>
  <si>
    <t>Naam</t>
  </si>
  <si>
    <t>Functie</t>
  </si>
  <si>
    <t>Handtekening</t>
  </si>
  <si>
    <t>Uurtarief monteur buiten kantooruren (na 18.00 max tot 07:00)</t>
  </si>
  <si>
    <t xml:space="preserve">Uurtarief monteur kantooruren (7.00-18:00) </t>
  </si>
  <si>
    <t>Uurtarief buitencontractuele projecten/adviezen</t>
  </si>
  <si>
    <t>Kantooruren (7:00 - 18:00)</t>
  </si>
  <si>
    <t>Buiten kantooruren (18:00 - 7:00)</t>
  </si>
  <si>
    <t>Totaal prijs</t>
  </si>
  <si>
    <t>Tarieven arbeid/storingen</t>
  </si>
  <si>
    <t>Totale kosten aanbieding</t>
  </si>
  <si>
    <t>fictief aantal*</t>
  </si>
  <si>
    <t>* Let op aantallen die zijn opgegeven zijn fictieve aantal bedoelt om een evenwichtige prijsafweging te kunnen maken. Er kunnen geen rechten ontleent worden aan de opgegeven aantallen.</t>
  </si>
  <si>
    <t>gemiddelde kosten  per jaar</t>
  </si>
  <si>
    <t>Aanbrengen spreek/luisterverbinding, universeel</t>
  </si>
  <si>
    <t xml:space="preserve"> </t>
  </si>
  <si>
    <t>Prijzenblad correctieve /planmatige werkzaamheden</t>
  </si>
  <si>
    <t>Prijspeil juli 2025</t>
  </si>
  <si>
    <t>Sensorlijst/Lichtlijst inclusief montage, NEN81-20, afstand tussen opnemers maximaal 1 meter</t>
  </si>
  <si>
    <t>Aggregaat compleet vervangen Bucher met (frequentie) geregelde aandrijving of gelijkwaardig</t>
  </si>
  <si>
    <t>Cabinetableau RVS vandaalbestendig halfhoog, 4 stops met deuropen en deursluiten knop</t>
  </si>
  <si>
    <t>in te vullen door inschrijver</t>
  </si>
  <si>
    <t>Aantal   Beurten</t>
  </si>
  <si>
    <t>Hoeveelheid              Uren</t>
  </si>
  <si>
    <t>Kosten per    beurt</t>
  </si>
  <si>
    <t>Prijzen</t>
  </si>
  <si>
    <t>Aantal schoonmaak beurten</t>
  </si>
  <si>
    <t>Aantal onderhoudsbeurten</t>
  </si>
  <si>
    <t>Totale onderhoudtijd</t>
  </si>
  <si>
    <t>Tijdbesteding per schoonmaakbeurt</t>
  </si>
  <si>
    <t>Tijdbesteding per onderhoudsbeurt</t>
  </si>
  <si>
    <t>Schoonmaak beurt</t>
  </si>
  <si>
    <t>Onderhoudsbeurt</t>
  </si>
  <si>
    <t>Kosten schoonmaak beurten</t>
  </si>
  <si>
    <t>Kosten preventief onderhoudsbeurten</t>
  </si>
  <si>
    <t>Correctief onderhoud excl. (vandalisme/onjuistgebruik)</t>
  </si>
  <si>
    <t>Assistentie keuringen</t>
  </si>
  <si>
    <t>Contractprijs</t>
  </si>
  <si>
    <t>Adres</t>
  </si>
  <si>
    <t>Bouwjaar installatie</t>
  </si>
  <si>
    <t>Fabrikant</t>
  </si>
  <si>
    <t>Nominale last [kg]</t>
  </si>
  <si>
    <t>Nominale snelheid [m/s]</t>
  </si>
  <si>
    <t>Norm</t>
  </si>
  <si>
    <t>Type lift</t>
  </si>
  <si>
    <t>Spreek/luisterverbinding</t>
  </si>
  <si>
    <t>Aandrijving</t>
  </si>
  <si>
    <t>Aantal kooitoegangen</t>
  </si>
  <si>
    <t>Aantal schachttoegangen</t>
  </si>
  <si>
    <t>Kooiafsluiting</t>
  </si>
  <si>
    <t>Gemeente Nieuwegein</t>
  </si>
  <si>
    <t>Roltrap</t>
  </si>
  <si>
    <t>Lift naam</t>
  </si>
  <si>
    <t>Postcode</t>
  </si>
  <si>
    <t>Stad</t>
  </si>
  <si>
    <t>Stadhuisplein 1</t>
  </si>
  <si>
    <t>3431 LZ</t>
  </si>
  <si>
    <t>Nieuwegein</t>
  </si>
  <si>
    <t>Stadhuisplein 6</t>
  </si>
  <si>
    <t>Nachtwachtstede 1</t>
  </si>
  <si>
    <t>3431 HL</t>
  </si>
  <si>
    <t>Stadsplein 1</t>
  </si>
  <si>
    <t>Geinoord 12</t>
  </si>
  <si>
    <t>3432 PE</t>
  </si>
  <si>
    <t>Nevelgaarde 1</t>
  </si>
  <si>
    <t>3436 ZZ</t>
  </si>
  <si>
    <t>Lupinestraat 17</t>
  </si>
  <si>
    <t>3434 HA</t>
  </si>
  <si>
    <t>Galecop 4</t>
  </si>
  <si>
    <t>3438 HX</t>
  </si>
  <si>
    <t>Heemraadsweide 13</t>
  </si>
  <si>
    <t>3437 CA</t>
  </si>
  <si>
    <t>Parelduiker 13</t>
  </si>
  <si>
    <t>3435 EP</t>
  </si>
  <si>
    <t>Gevelonderhoudsinstallatie</t>
  </si>
  <si>
    <t>Goederenlift</t>
  </si>
  <si>
    <t>Duplex Links parkeergarage</t>
  </si>
  <si>
    <t>Duplex Rechts parkeergarage</t>
  </si>
  <si>
    <t>Pleinlift bij Jumbo</t>
  </si>
  <si>
    <t>Pleinlift bij fietsenstalling</t>
  </si>
  <si>
    <t>Roltrap plein bij Jumbo</t>
  </si>
  <si>
    <t>Traplift onder</t>
  </si>
  <si>
    <t>Traplift boven</t>
  </si>
  <si>
    <t>Personenlift</t>
  </si>
  <si>
    <t>Platformlift</t>
  </si>
  <si>
    <t>Kone</t>
  </si>
  <si>
    <t>L81-1</t>
  </si>
  <si>
    <t>Ja</t>
  </si>
  <si>
    <t>Tractie</t>
  </si>
  <si>
    <t>GOI</t>
  </si>
  <si>
    <t>VA-77</t>
  </si>
  <si>
    <t>Nee</t>
  </si>
  <si>
    <t>Relais/PLC</t>
  </si>
  <si>
    <t>NVT</t>
  </si>
  <si>
    <t>Machine</t>
  </si>
  <si>
    <t>Schaarheffer</t>
  </si>
  <si>
    <t>Relais</t>
  </si>
  <si>
    <t>Hydraulisch</t>
  </si>
  <si>
    <t>BKG</t>
  </si>
  <si>
    <t>81-3</t>
  </si>
  <si>
    <t>BKG lift</t>
  </si>
  <si>
    <t>TransitMaster</t>
  </si>
  <si>
    <t>Print/relais</t>
  </si>
  <si>
    <t>Ketting</t>
  </si>
  <si>
    <t>Ooms</t>
  </si>
  <si>
    <t>Traplift</t>
  </si>
  <si>
    <t>Otto Ooms</t>
  </si>
  <si>
    <t>Tandheugel</t>
  </si>
  <si>
    <t>Schindler</t>
  </si>
  <si>
    <t>81-2</t>
  </si>
  <si>
    <t>Telefoon</t>
  </si>
  <si>
    <t>Miconic C</t>
  </si>
  <si>
    <t>Platform</t>
  </si>
  <si>
    <t>Alarmbel</t>
  </si>
  <si>
    <t>Spindel</t>
  </si>
  <si>
    <t>Domus lift IGV SPA</t>
  </si>
  <si>
    <t>Starlift</t>
  </si>
  <si>
    <t>Type installatie</t>
  </si>
  <si>
    <t>Alarmsysteem</t>
  </si>
  <si>
    <t>Type besturing</t>
  </si>
  <si>
    <t>Bouwjaar besturing</t>
  </si>
  <si>
    <t>Kone LCE V3F18</t>
  </si>
  <si>
    <t>Frequentieregeling</t>
  </si>
  <si>
    <t>KDL 32</t>
  </si>
  <si>
    <t>Kone Monospace</t>
  </si>
  <si>
    <t>Duplex rechts Stadshuis</t>
  </si>
  <si>
    <t>Atrium Stadhuis</t>
  </si>
  <si>
    <t>Duplex links Stadshuis</t>
  </si>
  <si>
    <t>Duplex links Theater</t>
  </si>
  <si>
    <t>Duplex rechts Theater</t>
  </si>
  <si>
    <t>Personen/Goederenlift Stadhuis</t>
  </si>
  <si>
    <t xml:space="preserve">Personen/Goederenlift Theater </t>
  </si>
  <si>
    <t>Kone LCE V3F19</t>
  </si>
  <si>
    <t>Trommel</t>
  </si>
  <si>
    <t>Bolzoni</t>
  </si>
  <si>
    <t>Aritco lift</t>
  </si>
  <si>
    <t>Cibes</t>
  </si>
  <si>
    <t>IGV Spa</t>
  </si>
  <si>
    <t>FCL</t>
  </si>
  <si>
    <t>ECL</t>
  </si>
  <si>
    <t>Besturing compleet vervangen (exclusief regeling) KDL32</t>
  </si>
  <si>
    <t>Totaal voor een periode van 9 jaar</t>
  </si>
  <si>
    <t>n.v.t.</t>
  </si>
  <si>
    <t>Utrechthaven 1-1</t>
  </si>
  <si>
    <t>LCE</t>
  </si>
  <si>
    <t>3433 PN</t>
  </si>
  <si>
    <t>Vervangen van de snelheidsbegrenzer</t>
  </si>
  <si>
    <t>Rukra</t>
  </si>
  <si>
    <t>totaal per jaar</t>
  </si>
  <si>
    <t xml:space="preserve">Onderhoud 26 installaties </t>
  </si>
  <si>
    <t>Contractuele kosten onderhoud (per jaar)</t>
  </si>
  <si>
    <t>Fictieve kosten planmatig onderhoud (per jaar)</t>
  </si>
  <si>
    <t xml:space="preserve">Tarieven onderdelen </t>
  </si>
  <si>
    <t>Fictieve kosten arbeid/storingen (gem. per jaar)</t>
  </si>
  <si>
    <t>Vervangen frequentieregeling KMD  38A</t>
  </si>
  <si>
    <t>Vervangen frequentieregeling KMD  90A</t>
  </si>
  <si>
    <t>Cabinedeurbesturing met deuraandrijving compleet incl. frequentieregeling, 2 delig telescoop eenzijdig openend (AMD railing 2)</t>
  </si>
  <si>
    <t>Cabine en schachtdeur revisie Kone deuren AMD2 railing 2, 4 stops</t>
  </si>
  <si>
    <t>Vervangen van schachtinformatiesysteem voor 4 stops</t>
  </si>
  <si>
    <t>Draagkabels vervangen Kone monospace voor 4 stops</t>
  </si>
  <si>
    <t>Conditieniveau</t>
  </si>
  <si>
    <t>PL</t>
  </si>
  <si>
    <t>GL</t>
  </si>
  <si>
    <t>NEN 1081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</si>
</sst>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[$-413]d\ mmmm\ yyyy;@"/>
    <numFmt numFmtId="166" formatCode="0.0"/>
    <numFmt numFmtId="167" formatCode="yyyy"/>
  </numFmts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Verdana"/>
      <family val="2"/>
    </font>
    <font>
      <sz val="10"/>
      <name val="Tahoma"/>
      <family val="2"/>
    </font>
    <font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E65B20"/>
        <bgColor indexed="64"/>
      </patternFill>
    </fill>
    <fill>
      <patternFill patternType="solid">
        <fgColor theme="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0" fontId="4" fillId="0" borderId="0"/>
    <xf numFmtId="0" fontId="20" fillId="0" borderId="0" applyNumberFormat="0" applyFill="0" applyBorder="0" applyProtection="0">
      <alignment vertical="top" wrapText="1"/>
    </xf>
    <xf numFmtId="0" fontId="20" fillId="0" borderId="0" applyNumberFormat="0" applyFill="0" applyBorder="0" applyProtection="0">
      <alignment vertical="top" wrapText="1"/>
    </xf>
  </cellStyleXfs>
  <cellXfs count="130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0" fontId="5" fillId="0" borderId="0" xfId="2" applyFont="1"/>
    <xf numFmtId="0" fontId="6" fillId="0" borderId="0" xfId="2" applyFont="1"/>
    <xf numFmtId="0" fontId="7" fillId="3" borderId="9" xfId="0" applyFont="1" applyFill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vertical="top"/>
    </xf>
    <xf numFmtId="0" fontId="5" fillId="0" borderId="11" xfId="2" applyFont="1" applyBorder="1"/>
    <xf numFmtId="0" fontId="7" fillId="3" borderId="17" xfId="0" applyFont="1" applyFill="1" applyBorder="1"/>
    <xf numFmtId="0" fontId="8" fillId="0" borderId="19" xfId="0" applyFont="1" applyBorder="1"/>
    <xf numFmtId="0" fontId="8" fillId="0" borderId="1" xfId="0" applyFont="1" applyBorder="1"/>
    <xf numFmtId="0" fontId="5" fillId="0" borderId="0" xfId="4" applyFont="1" applyAlignment="1">
      <alignment horizontal="left"/>
    </xf>
    <xf numFmtId="0" fontId="7" fillId="3" borderId="21" xfId="0" applyFont="1" applyFill="1" applyBorder="1" applyAlignment="1">
      <alignment vertical="top"/>
    </xf>
    <xf numFmtId="0" fontId="8" fillId="4" borderId="22" xfId="1" applyNumberFormat="1" applyFont="1" applyFill="1" applyBorder="1" applyAlignment="1" applyProtection="1">
      <protection locked="0"/>
    </xf>
    <xf numFmtId="165" fontId="8" fillId="4" borderId="12" xfId="1" applyNumberFormat="1" applyFont="1" applyFill="1" applyBorder="1" applyAlignment="1" applyProtection="1">
      <protection locked="0"/>
    </xf>
    <xf numFmtId="0" fontId="8" fillId="4" borderId="12" xfId="1" applyNumberFormat="1" applyFont="1" applyFill="1" applyBorder="1" applyAlignment="1" applyProtection="1">
      <protection locked="0"/>
    </xf>
    <xf numFmtId="0" fontId="7" fillId="3" borderId="13" xfId="0" applyFont="1" applyFill="1" applyBorder="1" applyAlignment="1">
      <alignment vertical="top"/>
    </xf>
    <xf numFmtId="0" fontId="8" fillId="4" borderId="14" xfId="1" applyNumberFormat="1" applyFont="1" applyFill="1" applyBorder="1" applyAlignment="1" applyProtection="1">
      <protection locked="0"/>
    </xf>
    <xf numFmtId="0" fontId="5" fillId="0" borderId="20" xfId="2" applyFont="1" applyBorder="1"/>
    <xf numFmtId="164" fontId="1" fillId="0" borderId="0" xfId="0" applyNumberFormat="1" applyFont="1" applyAlignment="1">
      <alignment horizontal="left"/>
    </xf>
    <xf numFmtId="164" fontId="1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10" fillId="0" borderId="0" xfId="0" applyFont="1"/>
    <xf numFmtId="0" fontId="7" fillId="3" borderId="25" xfId="0" applyFont="1" applyFill="1" applyBorder="1"/>
    <xf numFmtId="0" fontId="5" fillId="0" borderId="1" xfId="2" applyFont="1" applyBorder="1"/>
    <xf numFmtId="164" fontId="5" fillId="0" borderId="1" xfId="2" applyNumberFormat="1" applyFont="1" applyBorder="1"/>
    <xf numFmtId="0" fontId="5" fillId="0" borderId="26" xfId="2" applyFont="1" applyBorder="1"/>
    <xf numFmtId="0" fontId="8" fillId="0" borderId="28" xfId="0" applyFont="1" applyBorder="1"/>
    <xf numFmtId="0" fontId="2" fillId="0" borderId="19" xfId="0" applyFont="1" applyBorder="1"/>
    <xf numFmtId="0" fontId="2" fillId="5" borderId="29" xfId="0" applyFont="1" applyFill="1" applyBorder="1"/>
    <xf numFmtId="0" fontId="1" fillId="5" borderId="1" xfId="0" applyFont="1" applyFill="1" applyBorder="1" applyAlignment="1">
      <alignment horizontal="center"/>
    </xf>
    <xf numFmtId="0" fontId="12" fillId="0" borderId="0" xfId="0" applyFont="1"/>
    <xf numFmtId="0" fontId="10" fillId="6" borderId="0" xfId="0" applyFont="1" applyFill="1"/>
    <xf numFmtId="0" fontId="4" fillId="7" borderId="1" xfId="0" applyFont="1" applyFill="1" applyBorder="1" applyAlignment="1">
      <alignment wrapText="1"/>
    </xf>
    <xf numFmtId="0" fontId="4" fillId="7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1" fontId="0" fillId="0" borderId="0" xfId="0" applyNumberFormat="1"/>
    <xf numFmtId="0" fontId="18" fillId="0" borderId="0" xfId="0" applyFont="1" applyAlignment="1">
      <alignment wrapText="1"/>
    </xf>
    <xf numFmtId="0" fontId="19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1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left"/>
    </xf>
    <xf numFmtId="2" fontId="13" fillId="0" borderId="0" xfId="0" applyNumberFormat="1" applyFont="1" applyAlignment="1">
      <alignment horizontal="center"/>
    </xf>
    <xf numFmtId="0" fontId="13" fillId="0" borderId="0" xfId="0" applyFont="1"/>
    <xf numFmtId="1" fontId="13" fillId="0" borderId="0" xfId="0" applyNumberFormat="1" applyFont="1"/>
    <xf numFmtId="0" fontId="0" fillId="0" borderId="1" xfId="0" applyBorder="1"/>
    <xf numFmtId="0" fontId="17" fillId="16" borderId="1" xfId="0" applyFont="1" applyFill="1" applyBorder="1" applyAlignment="1">
      <alignment horizontal="center" textRotation="90" wrapText="1"/>
    </xf>
    <xf numFmtId="0" fontId="19" fillId="0" borderId="1" xfId="0" applyFont="1" applyBorder="1" applyAlignment="1">
      <alignment horizontal="center"/>
    </xf>
    <xf numFmtId="167" fontId="19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1" fontId="17" fillId="16" borderId="1" xfId="0" applyNumberFormat="1" applyFont="1" applyFill="1" applyBorder="1" applyAlignment="1">
      <alignment horizontal="center" textRotation="90" wrapText="1"/>
    </xf>
    <xf numFmtId="166" fontId="17" fillId="16" borderId="1" xfId="0" applyNumberFormat="1" applyFont="1" applyFill="1" applyBorder="1" applyAlignment="1">
      <alignment horizontal="center" textRotation="90" wrapText="1"/>
    </xf>
    <xf numFmtId="167" fontId="19" fillId="0" borderId="1" xfId="0" applyNumberFormat="1" applyFont="1" applyBorder="1" applyAlignment="1">
      <alignment horizontal="left"/>
    </xf>
    <xf numFmtId="49" fontId="13" fillId="15" borderId="0" xfId="6" applyNumberFormat="1" applyFont="1" applyFill="1" applyBorder="1" applyAlignment="1">
      <alignment horizontal="left" vertical="center" wrapText="1"/>
    </xf>
    <xf numFmtId="0" fontId="19" fillId="0" borderId="1" xfId="0" applyFont="1" applyBorder="1" applyProtection="1">
      <protection locked="0"/>
    </xf>
    <xf numFmtId="0" fontId="19" fillId="13" borderId="1" xfId="0" applyFont="1" applyFill="1" applyBorder="1"/>
    <xf numFmtId="44" fontId="19" fillId="0" borderId="1" xfId="1" applyFont="1" applyFill="1" applyBorder="1" applyProtection="1">
      <protection locked="0"/>
    </xf>
    <xf numFmtId="44" fontId="19" fillId="14" borderId="1" xfId="1" applyFont="1" applyFill="1" applyBorder="1" applyProtection="1"/>
    <xf numFmtId="44" fontId="19" fillId="14" borderId="1" xfId="0" applyNumberFormat="1" applyFont="1" applyFill="1" applyBorder="1"/>
    <xf numFmtId="0" fontId="19" fillId="0" borderId="0" xfId="0" applyFont="1"/>
    <xf numFmtId="0" fontId="17" fillId="8" borderId="1" xfId="0" applyFont="1" applyFill="1" applyBorder="1" applyAlignment="1">
      <alignment horizontal="center" textRotation="90" wrapText="1"/>
    </xf>
    <xf numFmtId="0" fontId="17" fillId="9" borderId="1" xfId="0" applyFont="1" applyFill="1" applyBorder="1" applyAlignment="1">
      <alignment horizontal="center" textRotation="90" wrapText="1"/>
    </xf>
    <xf numFmtId="0" fontId="17" fillId="5" borderId="1" xfId="0" applyFont="1" applyFill="1" applyBorder="1" applyAlignment="1">
      <alignment horizontal="center" textRotation="90" wrapText="1"/>
    </xf>
    <xf numFmtId="0" fontId="17" fillId="10" borderId="1" xfId="0" applyFont="1" applyFill="1" applyBorder="1" applyAlignment="1">
      <alignment horizontal="center" textRotation="90" wrapText="1"/>
    </xf>
    <xf numFmtId="0" fontId="19" fillId="7" borderId="1" xfId="0" applyFont="1" applyFill="1" applyBorder="1"/>
    <xf numFmtId="0" fontId="21" fillId="0" borderId="1" xfId="0" applyFont="1" applyBorder="1" applyAlignment="1">
      <alignment horizontal="left" vertical="center"/>
    </xf>
    <xf numFmtId="0" fontId="19" fillId="17" borderId="1" xfId="0" applyFont="1" applyFill="1" applyBorder="1" applyAlignment="1">
      <alignment vertical="top"/>
    </xf>
    <xf numFmtId="0" fontId="19" fillId="0" borderId="1" xfId="0" applyFont="1" applyBorder="1" applyAlignment="1">
      <alignment vertical="center"/>
    </xf>
    <xf numFmtId="0" fontId="19" fillId="17" borderId="1" xfId="0" applyFont="1" applyFill="1" applyBorder="1"/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67" fontId="22" fillId="0" borderId="1" xfId="0" applyNumberFormat="1" applyFont="1" applyBorder="1" applyAlignment="1">
      <alignment horizontal="center" vertical="center"/>
    </xf>
    <xf numFmtId="44" fontId="8" fillId="4" borderId="12" xfId="1" applyFont="1" applyFill="1" applyBorder="1" applyProtection="1"/>
    <xf numFmtId="44" fontId="8" fillId="4" borderId="24" xfId="1" applyFont="1" applyFill="1" applyBorder="1" applyProtection="1"/>
    <xf numFmtId="44" fontId="7" fillId="4" borderId="17" xfId="1" applyFont="1" applyFill="1" applyBorder="1" applyProtection="1"/>
    <xf numFmtId="44" fontId="8" fillId="4" borderId="14" xfId="1" applyFont="1" applyFill="1" applyBorder="1" applyProtection="1"/>
    <xf numFmtId="0" fontId="19" fillId="0" borderId="1" xfId="0" applyFont="1" applyBorder="1"/>
    <xf numFmtId="0" fontId="7" fillId="3" borderId="15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8" fillId="0" borderId="18" xfId="0" applyFont="1" applyBorder="1" applyAlignment="1">
      <alignment horizontal="left" vertical="top"/>
    </xf>
    <xf numFmtId="0" fontId="8" fillId="0" borderId="27" xfId="0" applyFont="1" applyBorder="1" applyAlignment="1">
      <alignment horizontal="left" vertical="top"/>
    </xf>
    <xf numFmtId="0" fontId="9" fillId="0" borderId="0" xfId="4" applyFont="1" applyAlignment="1">
      <alignment horizontal="justify" vertical="center" wrapText="1"/>
    </xf>
    <xf numFmtId="0" fontId="3" fillId="0" borderId="0" xfId="4" applyAlignment="1">
      <alignment wrapText="1"/>
    </xf>
    <xf numFmtId="0" fontId="3" fillId="0" borderId="0" xfId="4"/>
    <xf numFmtId="0" fontId="5" fillId="0" borderId="8" xfId="2" applyFont="1" applyBorder="1"/>
    <xf numFmtId="0" fontId="0" fillId="0" borderId="23" xfId="0" applyBorder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5" borderId="8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4" fontId="2" fillId="5" borderId="8" xfId="0" applyNumberFormat="1" applyFont="1" applyFill="1" applyBorder="1" applyAlignment="1">
      <alignment horizontal="center"/>
    </xf>
    <xf numFmtId="14" fontId="2" fillId="5" borderId="30" xfId="0" applyNumberFormat="1" applyFont="1" applyFill="1" applyBorder="1" applyAlignment="1">
      <alignment horizontal="center"/>
    </xf>
    <xf numFmtId="14" fontId="2" fillId="5" borderId="31" xfId="0" applyNumberFormat="1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4" fillId="11" borderId="1" xfId="0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center" vertical="center"/>
    </xf>
    <xf numFmtId="166" fontId="1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4" fontId="14" fillId="12" borderId="2" xfId="1" applyFont="1" applyFill="1" applyBorder="1" applyAlignment="1" applyProtection="1">
      <alignment horizontal="center" vertical="center"/>
    </xf>
    <xf numFmtId="0" fontId="0" fillId="0" borderId="3" xfId="0" applyBorder="1"/>
    <xf numFmtId="0" fontId="0" fillId="0" borderId="4" xfId="0" applyBorder="1"/>
  </cellXfs>
  <cellStyles count="8">
    <cellStyle name="Komma 2" xfId="3" xr:uid="{00000000-0005-0000-0000-000030000000}"/>
    <cellStyle name="Standaard" xfId="0" builtinId="0"/>
    <cellStyle name="Standaard 2" xfId="5" xr:uid="{CE3298D0-B4B1-4654-978B-C8F637375917}"/>
    <cellStyle name="Standaard 3" xfId="4" xr:uid="{67EB9D37-E6D1-4F7B-9301-7694E3B211DE}"/>
    <cellStyle name="Standaard 4" xfId="2" xr:uid="{00000000-0005-0000-0000-000002000000}"/>
    <cellStyle name="Standaard 5" xfId="6" xr:uid="{87705684-5735-41D1-B82F-A968E0CD2082}"/>
    <cellStyle name="Standaard 6" xfId="7" xr:uid="{EBB1F5BB-3622-4529-8167-8FBDBC2927B6}"/>
    <cellStyle name="Valuta" xfId="1" builtinId="4"/>
  </cellStyles>
  <dxfs count="8"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42E1B-6D6D-438E-BE5A-88B90613316F}">
  <dimension ref="A1:D21"/>
  <sheetViews>
    <sheetView showGridLines="0" workbookViewId="0">
      <selection activeCell="D3" sqref="D3"/>
    </sheetView>
  </sheetViews>
  <sheetFormatPr defaultRowHeight="14.4" x14ac:dyDescent="0.3"/>
  <cols>
    <col min="2" max="2" width="37.5546875" customWidth="1"/>
    <col min="3" max="3" width="53.33203125" customWidth="1"/>
    <col min="4" max="4" width="44.33203125" customWidth="1"/>
  </cols>
  <sheetData>
    <row r="1" spans="1:4" ht="122.25" customHeight="1" thickBot="1" x14ac:dyDescent="0.35">
      <c r="A1" s="10"/>
      <c r="B1" s="10"/>
      <c r="C1" s="11"/>
      <c r="D1" s="11"/>
    </row>
    <row r="2" spans="1:4" x14ac:dyDescent="0.3">
      <c r="A2" s="10"/>
      <c r="B2" s="12" t="s">
        <v>9</v>
      </c>
      <c r="C2" s="13"/>
      <c r="D2" s="32" t="s">
        <v>24</v>
      </c>
    </row>
    <row r="3" spans="1:4" x14ac:dyDescent="0.3">
      <c r="A3" s="11"/>
      <c r="B3" s="15" t="s">
        <v>165</v>
      </c>
      <c r="C3" s="34" t="s">
        <v>166</v>
      </c>
      <c r="D3" s="89">
        <f>'Contract prijzen'!H3</f>
        <v>0</v>
      </c>
    </row>
    <row r="4" spans="1:4" x14ac:dyDescent="0.3">
      <c r="A4" s="10"/>
      <c r="B4" s="15" t="s">
        <v>25</v>
      </c>
      <c r="C4" s="33" t="s">
        <v>167</v>
      </c>
      <c r="D4" s="89">
        <f>Tarieven!D28</f>
        <v>0</v>
      </c>
    </row>
    <row r="5" spans="1:4" ht="15" thickBot="1" x14ac:dyDescent="0.35">
      <c r="B5" s="26" t="s">
        <v>168</v>
      </c>
      <c r="C5" s="35" t="s">
        <v>169</v>
      </c>
      <c r="D5" s="90">
        <f>Tarieven!D12</f>
        <v>0</v>
      </c>
    </row>
    <row r="6" spans="1:4" ht="15" thickBot="1" x14ac:dyDescent="0.35">
      <c r="B6" s="101" t="s">
        <v>26</v>
      </c>
      <c r="C6" s="102"/>
      <c r="D6" s="91">
        <f>SUM(D3:D5)</f>
        <v>0</v>
      </c>
    </row>
    <row r="8" spans="1:4" ht="15" thickBot="1" x14ac:dyDescent="0.35"/>
    <row r="9" spans="1:4" ht="15" thickBot="1" x14ac:dyDescent="0.35">
      <c r="B9" s="94" t="s">
        <v>10</v>
      </c>
      <c r="C9" s="95"/>
      <c r="D9" s="16" t="s">
        <v>11</v>
      </c>
    </row>
    <row r="10" spans="1:4" x14ac:dyDescent="0.3">
      <c r="B10" s="96" t="s">
        <v>12</v>
      </c>
      <c r="C10" s="17" t="s">
        <v>22</v>
      </c>
      <c r="D10" s="89">
        <f>Tarieven!B8</f>
        <v>0</v>
      </c>
    </row>
    <row r="11" spans="1:4" x14ac:dyDescent="0.3">
      <c r="B11" s="96"/>
      <c r="C11" s="18" t="s">
        <v>23</v>
      </c>
      <c r="D11" s="89">
        <f>Tarieven!B9</f>
        <v>0</v>
      </c>
    </row>
    <row r="12" spans="1:4" x14ac:dyDescent="0.3">
      <c r="B12" s="96"/>
      <c r="C12" s="18" t="s">
        <v>13</v>
      </c>
      <c r="D12" s="89">
        <f>Tarieven!B10</f>
        <v>0</v>
      </c>
    </row>
    <row r="13" spans="1:4" ht="15" thickBot="1" x14ac:dyDescent="0.35">
      <c r="B13" s="97"/>
      <c r="C13" s="36" t="s">
        <v>21</v>
      </c>
      <c r="D13" s="92">
        <f>Tarieven!B11</f>
        <v>0</v>
      </c>
    </row>
    <row r="14" spans="1:4" x14ac:dyDescent="0.3">
      <c r="A14" s="10"/>
      <c r="B14" s="19"/>
      <c r="C14" s="19"/>
      <c r="D14" s="10"/>
    </row>
    <row r="15" spans="1:4" x14ac:dyDescent="0.3">
      <c r="A15" s="10"/>
      <c r="B15" s="98" t="s">
        <v>14</v>
      </c>
      <c r="C15" s="99"/>
      <c r="D15" s="100"/>
    </row>
    <row r="16" spans="1:4" ht="15" thickBot="1" x14ac:dyDescent="0.35">
      <c r="A16" s="10"/>
      <c r="B16" s="19"/>
      <c r="C16" s="19"/>
      <c r="D16" s="10"/>
    </row>
    <row r="17" spans="1:4" x14ac:dyDescent="0.3">
      <c r="A17" s="10"/>
      <c r="B17" s="20" t="s">
        <v>0</v>
      </c>
      <c r="C17" s="21"/>
      <c r="D17" s="10"/>
    </row>
    <row r="18" spans="1:4" x14ac:dyDescent="0.3">
      <c r="A18" s="10"/>
      <c r="B18" s="14" t="s">
        <v>15</v>
      </c>
      <c r="C18" s="22"/>
      <c r="D18" s="10"/>
    </row>
    <row r="19" spans="1:4" x14ac:dyDescent="0.3">
      <c r="A19" s="10"/>
      <c r="B19" s="14" t="s">
        <v>16</v>
      </c>
      <c r="C19" s="23"/>
      <c r="D19" s="10"/>
    </row>
    <row r="20" spans="1:4" x14ac:dyDescent="0.3">
      <c r="A20" s="10"/>
      <c r="B20" s="14" t="s">
        <v>17</v>
      </c>
      <c r="C20" s="23"/>
      <c r="D20" s="10"/>
    </row>
    <row r="21" spans="1:4" ht="15" thickBot="1" x14ac:dyDescent="0.35">
      <c r="A21" s="10"/>
      <c r="B21" s="24" t="s">
        <v>18</v>
      </c>
      <c r="C21" s="25"/>
      <c r="D21" s="10"/>
    </row>
  </sheetData>
  <sheetProtection algorithmName="SHA-512" hashValue="DEUisZ7RZ2pFNVgKqzbQzs5KaoKOmI+zSbwbBq4HOcpysv/To5zyJrGFrWQi1I1BKHALW/cGcB9Ra1fAr3ZoKQ==" saltValue="XeapJxqdlfo9OU8MiW8GLA==" spinCount="100000" sheet="1" objects="1" scenarios="1"/>
  <mergeCells count="4">
    <mergeCell ref="B9:C9"/>
    <mergeCell ref="B10:B13"/>
    <mergeCell ref="B15:D15"/>
    <mergeCell ref="B6:C6"/>
  </mergeCells>
  <conditionalFormatting sqref="D3:D6 C17:C21">
    <cfRule type="cellIs" dxfId="7" priority="4" operator="equal">
      <formula>0</formula>
    </cfRule>
  </conditionalFormatting>
  <conditionalFormatting sqref="D10:D13">
    <cfRule type="cellIs" dxfId="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opLeftCell="A7" zoomScale="130" zoomScaleNormal="130" workbookViewId="0">
      <selection activeCell="A24" sqref="A24"/>
    </sheetView>
  </sheetViews>
  <sheetFormatPr defaultColWidth="9.109375" defaultRowHeight="13.2" x14ac:dyDescent="0.25"/>
  <cols>
    <col min="1" max="1" width="95.88671875" style="1" customWidth="1"/>
    <col min="2" max="2" width="23.109375" style="1" customWidth="1"/>
    <col min="3" max="3" width="24" style="1" customWidth="1"/>
    <col min="4" max="4" width="17.6640625" style="1" customWidth="1"/>
    <col min="5" max="5" width="28.109375" style="1" bestFit="1" customWidth="1"/>
    <col min="6" max="6" width="30.5546875" style="1" customWidth="1"/>
    <col min="7" max="7" width="27.109375" style="1" customWidth="1"/>
    <col min="8" max="16384" width="9.109375" style="1"/>
  </cols>
  <sheetData>
    <row r="1" spans="1:5" ht="27" customHeight="1" thickBot="1" x14ac:dyDescent="0.3">
      <c r="A1" s="108" t="s">
        <v>66</v>
      </c>
      <c r="B1" s="109"/>
      <c r="C1" s="109"/>
      <c r="D1" s="110"/>
    </row>
    <row r="2" spans="1:5" ht="105.75" customHeight="1" x14ac:dyDescent="0.25">
      <c r="A2" s="4" t="s">
        <v>31</v>
      </c>
    </row>
    <row r="3" spans="1:5" ht="13.8" thickBot="1" x14ac:dyDescent="0.3">
      <c r="A3" s="111" t="s">
        <v>32</v>
      </c>
      <c r="B3" s="111"/>
      <c r="C3" s="111"/>
      <c r="D3" s="111"/>
    </row>
    <row r="4" spans="1:5" ht="13.8" thickBot="1" x14ac:dyDescent="0.3">
      <c r="A4" s="112" t="s">
        <v>33</v>
      </c>
      <c r="B4" s="113"/>
      <c r="C4" s="113"/>
      <c r="D4" s="114"/>
    </row>
    <row r="5" spans="1:5" ht="13.8" thickBot="1" x14ac:dyDescent="0.3"/>
    <row r="6" spans="1:5" ht="13.8" thickBot="1" x14ac:dyDescent="0.3">
      <c r="A6" s="38" t="s">
        <v>7</v>
      </c>
      <c r="B6" s="41" t="s">
        <v>37</v>
      </c>
    </row>
    <row r="7" spans="1:5" x14ac:dyDescent="0.25">
      <c r="A7" s="37" t="s">
        <v>1</v>
      </c>
      <c r="B7" s="6" t="s">
        <v>6</v>
      </c>
      <c r="C7" s="6" t="s">
        <v>27</v>
      </c>
      <c r="D7" s="6" t="s">
        <v>2</v>
      </c>
    </row>
    <row r="8" spans="1:5" x14ac:dyDescent="0.25">
      <c r="A8" s="2" t="s">
        <v>20</v>
      </c>
      <c r="B8" s="3"/>
      <c r="C8" s="39">
        <v>200</v>
      </c>
      <c r="D8" s="7">
        <f>B8*C8</f>
        <v>0</v>
      </c>
    </row>
    <row r="9" spans="1:5" x14ac:dyDescent="0.25">
      <c r="A9" s="8" t="s">
        <v>19</v>
      </c>
      <c r="B9" s="3"/>
      <c r="C9" s="39">
        <v>100</v>
      </c>
      <c r="D9" s="7">
        <f t="shared" ref="D9:D10" si="0">B9*C9</f>
        <v>0</v>
      </c>
    </row>
    <row r="10" spans="1:5" x14ac:dyDescent="0.25">
      <c r="A10" s="2" t="s">
        <v>8</v>
      </c>
      <c r="B10" s="3"/>
      <c r="C10" s="39">
        <v>50</v>
      </c>
      <c r="D10" s="7">
        <f t="shared" si="0"/>
        <v>0</v>
      </c>
    </row>
    <row r="11" spans="1:5" x14ac:dyDescent="0.25">
      <c r="A11" s="2" t="s">
        <v>21</v>
      </c>
      <c r="B11" s="3"/>
      <c r="C11" s="39">
        <v>100</v>
      </c>
      <c r="D11" s="7">
        <f t="shared" ref="D11" si="1">B11*C11</f>
        <v>0</v>
      </c>
      <c r="E11" s="31"/>
    </row>
    <row r="12" spans="1:5" x14ac:dyDescent="0.25">
      <c r="A12" s="103" t="s">
        <v>164</v>
      </c>
      <c r="B12" s="104"/>
      <c r="C12" s="105"/>
      <c r="D12" s="9">
        <f>SUM(D8:D11)</f>
        <v>0</v>
      </c>
    </row>
    <row r="13" spans="1:5" x14ac:dyDescent="0.25">
      <c r="A13" s="4" t="s">
        <v>3</v>
      </c>
    </row>
    <row r="14" spans="1:5" x14ac:dyDescent="0.25">
      <c r="A14" s="5" t="s">
        <v>4</v>
      </c>
      <c r="B14" s="6" t="s">
        <v>5</v>
      </c>
      <c r="C14" s="6" t="s">
        <v>27</v>
      </c>
      <c r="D14" s="6" t="s">
        <v>2</v>
      </c>
    </row>
    <row r="15" spans="1:5" ht="13.5" customHeight="1" x14ac:dyDescent="0.25">
      <c r="A15" s="43" t="s">
        <v>156</v>
      </c>
      <c r="B15" s="3"/>
      <c r="C15" s="39">
        <v>11</v>
      </c>
      <c r="D15" s="7">
        <f>C15*B15</f>
        <v>0</v>
      </c>
    </row>
    <row r="16" spans="1:5" ht="13.5" customHeight="1" x14ac:dyDescent="0.25">
      <c r="A16" s="42" t="s">
        <v>170</v>
      </c>
      <c r="B16" s="3"/>
      <c r="C16" s="39">
        <v>2</v>
      </c>
      <c r="D16" s="7">
        <f>C16*B16</f>
        <v>0</v>
      </c>
    </row>
    <row r="17" spans="1:5" x14ac:dyDescent="0.25">
      <c r="A17" s="42" t="s">
        <v>171</v>
      </c>
      <c r="B17" s="3"/>
      <c r="C17" s="39">
        <v>1</v>
      </c>
      <c r="D17" s="7">
        <f t="shared" ref="D17" si="2">C17*B17</f>
        <v>0</v>
      </c>
    </row>
    <row r="18" spans="1:5" x14ac:dyDescent="0.25">
      <c r="A18" s="42" t="s">
        <v>36</v>
      </c>
      <c r="B18" s="3"/>
      <c r="C18" s="39">
        <v>3</v>
      </c>
      <c r="D18" s="7">
        <f t="shared" ref="D18:D21" si="3">C18*B18</f>
        <v>0</v>
      </c>
    </row>
    <row r="19" spans="1:5" x14ac:dyDescent="0.25">
      <c r="A19" s="42" t="s">
        <v>162</v>
      </c>
      <c r="B19" s="3"/>
      <c r="C19" s="39">
        <v>6</v>
      </c>
      <c r="D19" s="7">
        <f>C19*B19</f>
        <v>0</v>
      </c>
    </row>
    <row r="20" spans="1:5" ht="13.95" customHeight="1" x14ac:dyDescent="0.25">
      <c r="A20" s="42" t="s">
        <v>174</v>
      </c>
      <c r="B20" s="3"/>
      <c r="C20" s="39">
        <v>17</v>
      </c>
      <c r="D20" s="7">
        <f t="shared" si="3"/>
        <v>0</v>
      </c>
    </row>
    <row r="21" spans="1:5" ht="13.95" customHeight="1" x14ac:dyDescent="0.25">
      <c r="A21" s="42" t="s">
        <v>30</v>
      </c>
      <c r="B21" s="3"/>
      <c r="C21" s="39">
        <v>17</v>
      </c>
      <c r="D21" s="7">
        <f t="shared" si="3"/>
        <v>0</v>
      </c>
    </row>
    <row r="22" spans="1:5" x14ac:dyDescent="0.25">
      <c r="A22" s="42" t="s">
        <v>35</v>
      </c>
      <c r="B22" s="3"/>
      <c r="C22" s="39">
        <v>3</v>
      </c>
      <c r="D22" s="7">
        <f>C22*B22</f>
        <v>0</v>
      </c>
    </row>
    <row r="23" spans="1:5" x14ac:dyDescent="0.25">
      <c r="A23" s="42" t="s">
        <v>34</v>
      </c>
      <c r="B23" s="3"/>
      <c r="C23" s="39">
        <v>17</v>
      </c>
      <c r="D23" s="7">
        <f>B23*C23</f>
        <v>0</v>
      </c>
    </row>
    <row r="24" spans="1:5" x14ac:dyDescent="0.25">
      <c r="A24" s="42" t="s">
        <v>175</v>
      </c>
      <c r="B24" s="3"/>
      <c r="C24" s="39">
        <v>11</v>
      </c>
      <c r="D24" s="7">
        <f>B24*C24</f>
        <v>0</v>
      </c>
    </row>
    <row r="25" spans="1:5" x14ac:dyDescent="0.25">
      <c r="A25" s="42" t="s">
        <v>173</v>
      </c>
      <c r="B25" s="3"/>
      <c r="C25" s="39">
        <v>6</v>
      </c>
      <c r="D25" s="7">
        <f t="shared" ref="D25:D26" si="4">B25*C25</f>
        <v>0</v>
      </c>
    </row>
    <row r="26" spans="1:5" ht="14.25" customHeight="1" x14ac:dyDescent="0.25">
      <c r="A26" s="42" t="s">
        <v>172</v>
      </c>
      <c r="B26" s="3"/>
      <c r="C26" s="39">
        <v>2</v>
      </c>
      <c r="D26" s="7">
        <f t="shared" si="4"/>
        <v>0</v>
      </c>
    </row>
    <row r="27" spans="1:5" x14ac:dyDescent="0.25">
      <c r="A27" s="106" t="s">
        <v>157</v>
      </c>
      <c r="B27" s="107"/>
      <c r="C27" s="107"/>
      <c r="D27" s="28">
        <f>SUM(D15:D26)</f>
        <v>0</v>
      </c>
      <c r="E27" s="27"/>
    </row>
    <row r="28" spans="1:5" x14ac:dyDescent="0.25">
      <c r="C28" s="29" t="s">
        <v>29</v>
      </c>
      <c r="D28" s="30">
        <f>D27/9</f>
        <v>0</v>
      </c>
    </row>
    <row r="30" spans="1:5" x14ac:dyDescent="0.25">
      <c r="A30" s="40" t="s">
        <v>28</v>
      </c>
      <c r="B30" s="4"/>
      <c r="C30" s="4"/>
      <c r="D30" s="4"/>
      <c r="E30" s="4"/>
    </row>
  </sheetData>
  <sheetProtection algorithmName="SHA-512" hashValue="4PrGrJAncJTN2eaChPzS5lfcd25ZwgNlqF+81Kxpvbp/u+BO2fto7cLR8ZxGJP9+1Sk1oHSJvYZ92+yuoIxjfA==" saltValue="DOKo2sBmTaUKGOUBiS4Wng==" spinCount="100000" sheet="1" objects="1" scenarios="1"/>
  <mergeCells count="5">
    <mergeCell ref="A12:C12"/>
    <mergeCell ref="A27:C27"/>
    <mergeCell ref="A1:D1"/>
    <mergeCell ref="A3:D3"/>
    <mergeCell ref="A4:D4"/>
  </mergeCells>
  <phoneticPr fontId="1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8B75E-F7D5-470D-81FA-78F00FE13B2C}">
  <dimension ref="A1:AI37"/>
  <sheetViews>
    <sheetView showGridLines="0" tabSelected="1" zoomScale="85" zoomScaleNormal="85" workbookViewId="0">
      <selection activeCell="D10" sqref="D10"/>
    </sheetView>
  </sheetViews>
  <sheetFormatPr defaultColWidth="8.88671875" defaultRowHeight="14.4" x14ac:dyDescent="0.3"/>
  <cols>
    <col min="1" max="2" width="6.88671875" bestFit="1" customWidth="1"/>
    <col min="3" max="3" width="3.88671875" bestFit="1" customWidth="1"/>
    <col min="4" max="5" width="6.88671875" bestFit="1" customWidth="1"/>
    <col min="6" max="6" width="9.5546875" bestFit="1" customWidth="1"/>
    <col min="7" max="7" width="10.6640625" customWidth="1"/>
    <col min="8" max="9" width="12.44140625" bestFit="1" customWidth="1"/>
    <col min="10" max="10" width="12.88671875" bestFit="1" customWidth="1"/>
    <col min="11" max="11" width="14.5546875" customWidth="1"/>
    <col min="12" max="12" width="11.109375" bestFit="1" customWidth="1"/>
    <col min="13" max="14" width="14.109375" style="45" customWidth="1"/>
    <col min="15" max="15" width="19.33203125" style="45" bestFit="1" customWidth="1"/>
    <col min="16" max="16" width="8" style="45" bestFit="1" customWidth="1"/>
    <col min="17" max="17" width="11.88671875" style="45" bestFit="1" customWidth="1"/>
    <col min="18" max="18" width="13.88671875" style="45" customWidth="1"/>
    <col min="19" max="19" width="30" style="46" customWidth="1"/>
    <col min="20" max="20" width="7.6640625" style="47" customWidth="1"/>
    <col min="21" max="21" width="10.109375" style="48" bestFit="1" customWidth="1"/>
    <col min="22" max="22" width="8.33203125" style="46" customWidth="1"/>
    <col min="23" max="23" width="10.33203125" style="49" customWidth="1"/>
    <col min="24" max="24" width="8.5546875" style="45" bestFit="1" customWidth="1"/>
    <col min="25" max="25" width="12.44140625" style="46" bestFit="1" customWidth="1"/>
    <col min="26" max="26" width="17.88671875" style="46" bestFit="1" customWidth="1"/>
    <col min="27" max="27" width="6.88671875" style="45" bestFit="1" customWidth="1"/>
    <col min="28" max="28" width="9.44140625" bestFit="1" customWidth="1"/>
    <col min="29" max="29" width="15" style="50" bestFit="1" customWidth="1"/>
    <col min="30" max="30" width="10.44140625" customWidth="1"/>
    <col min="31" max="31" width="11.44140625" bestFit="1" customWidth="1"/>
    <col min="32" max="32" width="15" bestFit="1" customWidth="1"/>
    <col min="33" max="34" width="6.88671875" bestFit="1" customWidth="1"/>
    <col min="35" max="35" width="4.6640625" bestFit="1" customWidth="1"/>
  </cols>
  <sheetData>
    <row r="1" spans="1:35" ht="18.75" customHeight="1" x14ac:dyDescent="0.3">
      <c r="K1" s="44"/>
      <c r="L1" s="44" t="s">
        <v>31</v>
      </c>
    </row>
    <row r="2" spans="1:35" ht="45" customHeight="1" x14ac:dyDescent="0.35">
      <c r="A2" s="115" t="s">
        <v>38</v>
      </c>
      <c r="B2" s="115"/>
      <c r="C2" s="116" t="s">
        <v>39</v>
      </c>
      <c r="D2" s="116"/>
      <c r="E2" s="116"/>
      <c r="F2" s="117" t="s">
        <v>40</v>
      </c>
      <c r="G2" s="118"/>
      <c r="H2" s="119" t="s">
        <v>41</v>
      </c>
      <c r="I2" s="119"/>
      <c r="J2" s="120"/>
      <c r="K2" s="120"/>
      <c r="L2" s="121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60"/>
    </row>
    <row r="3" spans="1:35" ht="33" customHeight="1" x14ac:dyDescent="0.3">
      <c r="A3" s="123">
        <f>SUM(A5:B30)</f>
        <v>94</v>
      </c>
      <c r="B3" s="123"/>
      <c r="C3" s="124">
        <f>SUM(C5:C30)</f>
        <v>0</v>
      </c>
      <c r="D3" s="124"/>
      <c r="E3" s="124"/>
      <c r="F3" s="125"/>
      <c r="G3" s="126"/>
      <c r="H3" s="127">
        <f>SUM(L5:L30)</f>
        <v>0</v>
      </c>
      <c r="I3" s="128"/>
      <c r="J3" s="128"/>
      <c r="K3" s="128"/>
      <c r="L3" s="129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60"/>
    </row>
    <row r="4" spans="1:35" s="51" customFormat="1" ht="117.75" customHeight="1" x14ac:dyDescent="0.3">
      <c r="A4" s="77" t="s">
        <v>42</v>
      </c>
      <c r="B4" s="77" t="s">
        <v>43</v>
      </c>
      <c r="C4" s="78" t="s">
        <v>44</v>
      </c>
      <c r="D4" s="78" t="s">
        <v>45</v>
      </c>
      <c r="E4" s="78" t="s">
        <v>46</v>
      </c>
      <c r="F4" s="79" t="s">
        <v>47</v>
      </c>
      <c r="G4" s="79" t="s">
        <v>48</v>
      </c>
      <c r="H4" s="80" t="s">
        <v>49</v>
      </c>
      <c r="I4" s="80" t="s">
        <v>50</v>
      </c>
      <c r="J4" s="80" t="s">
        <v>51</v>
      </c>
      <c r="K4" s="80" t="s">
        <v>52</v>
      </c>
      <c r="L4" s="80" t="s">
        <v>53</v>
      </c>
      <c r="M4" s="61" t="s">
        <v>154</v>
      </c>
      <c r="N4" s="61" t="s">
        <v>155</v>
      </c>
      <c r="O4" s="61" t="s">
        <v>54</v>
      </c>
      <c r="P4" s="61" t="s">
        <v>69</v>
      </c>
      <c r="Q4" s="61" t="s">
        <v>70</v>
      </c>
      <c r="R4" s="61" t="s">
        <v>176</v>
      </c>
      <c r="S4" s="61" t="s">
        <v>68</v>
      </c>
      <c r="T4" s="67" t="s">
        <v>55</v>
      </c>
      <c r="U4" s="67" t="s">
        <v>56</v>
      </c>
      <c r="V4" s="61" t="s">
        <v>57</v>
      </c>
      <c r="W4" s="68" t="s">
        <v>58</v>
      </c>
      <c r="X4" s="61" t="s">
        <v>59</v>
      </c>
      <c r="Y4" s="61" t="s">
        <v>60</v>
      </c>
      <c r="Z4" s="61" t="s">
        <v>133</v>
      </c>
      <c r="AA4" s="61" t="s">
        <v>61</v>
      </c>
      <c r="AB4" s="61" t="s">
        <v>134</v>
      </c>
      <c r="AC4" s="61" t="s">
        <v>135</v>
      </c>
      <c r="AD4" s="67" t="s">
        <v>136</v>
      </c>
      <c r="AE4" s="61" t="s">
        <v>62</v>
      </c>
      <c r="AF4" s="61" t="s">
        <v>138</v>
      </c>
      <c r="AG4" s="67" t="s">
        <v>63</v>
      </c>
      <c r="AH4" s="61" t="s">
        <v>64</v>
      </c>
      <c r="AI4" s="61" t="s">
        <v>65</v>
      </c>
    </row>
    <row r="5" spans="1:35" s="76" customFormat="1" ht="15" customHeight="1" x14ac:dyDescent="0.3">
      <c r="A5" s="93">
        <v>1</v>
      </c>
      <c r="B5" s="93">
        <v>3</v>
      </c>
      <c r="C5" s="72">
        <f t="shared" ref="C5:C30" si="0">(D5*A5)+(E5*B5)</f>
        <v>0</v>
      </c>
      <c r="D5" s="71"/>
      <c r="E5" s="71"/>
      <c r="F5" s="73"/>
      <c r="G5" s="73"/>
      <c r="H5" s="74">
        <f>A5*F5</f>
        <v>0</v>
      </c>
      <c r="I5" s="74">
        <f t="shared" ref="I5:I30" si="1">B5*G5</f>
        <v>0</v>
      </c>
      <c r="J5" s="73"/>
      <c r="K5" s="73"/>
      <c r="L5" s="75">
        <f t="shared" ref="L5:L30" si="2">SUM(H5:K5)</f>
        <v>0</v>
      </c>
      <c r="M5" s="81">
        <v>77100046</v>
      </c>
      <c r="N5" s="81">
        <v>71070</v>
      </c>
      <c r="O5" s="52" t="s">
        <v>71</v>
      </c>
      <c r="P5" s="62" t="s">
        <v>72</v>
      </c>
      <c r="Q5" s="62" t="s">
        <v>73</v>
      </c>
      <c r="R5" s="62">
        <v>3</v>
      </c>
      <c r="S5" s="87" t="s">
        <v>143</v>
      </c>
      <c r="T5" s="64">
        <v>2011</v>
      </c>
      <c r="U5" s="64" t="s">
        <v>101</v>
      </c>
      <c r="V5" s="64">
        <v>630</v>
      </c>
      <c r="W5" s="65">
        <v>1.6</v>
      </c>
      <c r="X5" s="66" t="s">
        <v>102</v>
      </c>
      <c r="Y5" s="62" t="s">
        <v>177</v>
      </c>
      <c r="Z5" s="63" t="s">
        <v>140</v>
      </c>
      <c r="AA5" s="63" t="s">
        <v>103</v>
      </c>
      <c r="AB5" s="62" t="s">
        <v>163</v>
      </c>
      <c r="AC5" s="86" t="s">
        <v>139</v>
      </c>
      <c r="AD5" s="64">
        <v>2011</v>
      </c>
      <c r="AE5" s="64" t="s">
        <v>104</v>
      </c>
      <c r="AF5" s="82" t="s">
        <v>137</v>
      </c>
      <c r="AG5" s="64">
        <v>2</v>
      </c>
      <c r="AH5" s="64">
        <v>8</v>
      </c>
      <c r="AI5" s="63" t="s">
        <v>103</v>
      </c>
    </row>
    <row r="6" spans="1:35" s="76" customFormat="1" ht="15" customHeight="1" x14ac:dyDescent="0.3">
      <c r="A6" s="93">
        <v>1</v>
      </c>
      <c r="B6" s="93">
        <v>3</v>
      </c>
      <c r="C6" s="72">
        <f t="shared" si="0"/>
        <v>0</v>
      </c>
      <c r="D6" s="71"/>
      <c r="E6" s="71"/>
      <c r="F6" s="73"/>
      <c r="G6" s="73"/>
      <c r="H6" s="74">
        <f t="shared" ref="H6:H30" si="3">A6*F6</f>
        <v>0</v>
      </c>
      <c r="I6" s="74">
        <f t="shared" si="1"/>
        <v>0</v>
      </c>
      <c r="J6" s="73"/>
      <c r="K6" s="73"/>
      <c r="L6" s="75">
        <f t="shared" si="2"/>
        <v>0</v>
      </c>
      <c r="M6" s="81">
        <v>77100046</v>
      </c>
      <c r="N6" s="81">
        <v>71070</v>
      </c>
      <c r="O6" s="52" t="s">
        <v>71</v>
      </c>
      <c r="P6" s="62" t="s">
        <v>72</v>
      </c>
      <c r="Q6" s="62" t="s">
        <v>73</v>
      </c>
      <c r="R6" s="62">
        <v>3</v>
      </c>
      <c r="S6" s="87" t="s">
        <v>141</v>
      </c>
      <c r="T6" s="64">
        <v>2011</v>
      </c>
      <c r="U6" s="64" t="s">
        <v>101</v>
      </c>
      <c r="V6" s="64">
        <v>630</v>
      </c>
      <c r="W6" s="65">
        <v>1.6</v>
      </c>
      <c r="X6" s="66" t="s">
        <v>102</v>
      </c>
      <c r="Y6" s="62" t="s">
        <v>177</v>
      </c>
      <c r="Z6" s="63" t="s">
        <v>140</v>
      </c>
      <c r="AA6" s="63" t="s">
        <v>103</v>
      </c>
      <c r="AB6" s="62" t="s">
        <v>163</v>
      </c>
      <c r="AC6" s="86" t="s">
        <v>139</v>
      </c>
      <c r="AD6" s="64">
        <v>2011</v>
      </c>
      <c r="AE6" s="64" t="s">
        <v>104</v>
      </c>
      <c r="AF6" s="82" t="s">
        <v>137</v>
      </c>
      <c r="AG6" s="64">
        <v>2</v>
      </c>
      <c r="AH6" s="64">
        <v>8</v>
      </c>
      <c r="AI6" s="63" t="s">
        <v>103</v>
      </c>
    </row>
    <row r="7" spans="1:35" s="76" customFormat="1" ht="15" customHeight="1" x14ac:dyDescent="0.3">
      <c r="A7" s="93">
        <v>1</v>
      </c>
      <c r="B7" s="93">
        <v>3</v>
      </c>
      <c r="C7" s="72">
        <f t="shared" si="0"/>
        <v>0</v>
      </c>
      <c r="D7" s="71"/>
      <c r="E7" s="71"/>
      <c r="F7" s="73"/>
      <c r="G7" s="73"/>
      <c r="H7" s="74">
        <f t="shared" si="3"/>
        <v>0</v>
      </c>
      <c r="I7" s="74">
        <f t="shared" si="1"/>
        <v>0</v>
      </c>
      <c r="J7" s="73"/>
      <c r="K7" s="73"/>
      <c r="L7" s="75">
        <f t="shared" si="2"/>
        <v>0</v>
      </c>
      <c r="M7" s="81">
        <v>77100046</v>
      </c>
      <c r="N7" s="81">
        <v>71070</v>
      </c>
      <c r="O7" s="52" t="s">
        <v>71</v>
      </c>
      <c r="P7" s="62" t="s">
        <v>72</v>
      </c>
      <c r="Q7" s="62" t="s">
        <v>73</v>
      </c>
      <c r="R7" s="62">
        <v>3</v>
      </c>
      <c r="S7" s="87" t="s">
        <v>142</v>
      </c>
      <c r="T7" s="64">
        <v>2011</v>
      </c>
      <c r="U7" s="64" t="s">
        <v>101</v>
      </c>
      <c r="V7" s="64">
        <v>1275</v>
      </c>
      <c r="W7" s="65">
        <v>1.6</v>
      </c>
      <c r="X7" s="66" t="s">
        <v>102</v>
      </c>
      <c r="Y7" s="62" t="s">
        <v>177</v>
      </c>
      <c r="Z7" s="63" t="s">
        <v>140</v>
      </c>
      <c r="AA7" s="63" t="s">
        <v>103</v>
      </c>
      <c r="AB7" s="62" t="s">
        <v>163</v>
      </c>
      <c r="AC7" s="86" t="s">
        <v>139</v>
      </c>
      <c r="AD7" s="64">
        <v>2011</v>
      </c>
      <c r="AE7" s="64" t="s">
        <v>104</v>
      </c>
      <c r="AF7" s="82" t="s">
        <v>137</v>
      </c>
      <c r="AG7" s="64">
        <v>1</v>
      </c>
      <c r="AH7" s="64">
        <v>5</v>
      </c>
      <c r="AI7" s="63" t="s">
        <v>103</v>
      </c>
    </row>
    <row r="8" spans="1:35" s="76" customFormat="1" ht="15" customHeight="1" x14ac:dyDescent="0.3">
      <c r="A8" s="93">
        <v>1</v>
      </c>
      <c r="B8" s="93">
        <v>3</v>
      </c>
      <c r="C8" s="72">
        <f t="shared" si="0"/>
        <v>0</v>
      </c>
      <c r="D8" s="71"/>
      <c r="E8" s="71"/>
      <c r="F8" s="73"/>
      <c r="G8" s="73"/>
      <c r="H8" s="74">
        <f t="shared" si="3"/>
        <v>0</v>
      </c>
      <c r="I8" s="74">
        <f t="shared" si="1"/>
        <v>0</v>
      </c>
      <c r="J8" s="73"/>
      <c r="K8" s="73"/>
      <c r="L8" s="75">
        <f t="shared" si="2"/>
        <v>0</v>
      </c>
      <c r="M8" s="81">
        <v>77100046</v>
      </c>
      <c r="N8" s="81">
        <v>71070</v>
      </c>
      <c r="O8" s="52" t="s">
        <v>71</v>
      </c>
      <c r="P8" s="62" t="s">
        <v>72</v>
      </c>
      <c r="Q8" s="62" t="s">
        <v>73</v>
      </c>
      <c r="R8" s="62">
        <v>3</v>
      </c>
      <c r="S8" s="88" t="s">
        <v>146</v>
      </c>
      <c r="T8" s="64">
        <v>2011</v>
      </c>
      <c r="U8" s="64" t="s">
        <v>101</v>
      </c>
      <c r="V8" s="64">
        <v>1275</v>
      </c>
      <c r="W8" s="65">
        <v>1.6</v>
      </c>
      <c r="X8" s="66" t="s">
        <v>102</v>
      </c>
      <c r="Y8" s="62" t="s">
        <v>177</v>
      </c>
      <c r="Z8" s="63" t="s">
        <v>140</v>
      </c>
      <c r="AA8" s="63" t="s">
        <v>103</v>
      </c>
      <c r="AB8" s="62" t="s">
        <v>163</v>
      </c>
      <c r="AC8" s="86" t="s">
        <v>139</v>
      </c>
      <c r="AD8" s="64">
        <v>2011</v>
      </c>
      <c r="AE8" s="64" t="s">
        <v>104</v>
      </c>
      <c r="AF8" s="82" t="s">
        <v>137</v>
      </c>
      <c r="AG8" s="64">
        <v>2</v>
      </c>
      <c r="AH8" s="64">
        <v>15</v>
      </c>
      <c r="AI8" s="63" t="s">
        <v>103</v>
      </c>
    </row>
    <row r="9" spans="1:35" s="76" customFormat="1" ht="15" customHeight="1" x14ac:dyDescent="0.3">
      <c r="A9" s="93">
        <v>0</v>
      </c>
      <c r="B9" s="93">
        <v>2</v>
      </c>
      <c r="C9" s="72">
        <f t="shared" si="0"/>
        <v>0</v>
      </c>
      <c r="D9" s="71"/>
      <c r="E9" s="71"/>
      <c r="F9" s="73"/>
      <c r="G9" s="73"/>
      <c r="H9" s="74">
        <f t="shared" si="3"/>
        <v>0</v>
      </c>
      <c r="I9" s="74">
        <f t="shared" si="1"/>
        <v>0</v>
      </c>
      <c r="J9" s="73"/>
      <c r="K9" s="73"/>
      <c r="L9" s="75">
        <f t="shared" si="2"/>
        <v>0</v>
      </c>
      <c r="M9" s="83">
        <v>69290105</v>
      </c>
      <c r="N9" s="81">
        <v>34400</v>
      </c>
      <c r="O9" s="52" t="s">
        <v>71</v>
      </c>
      <c r="P9" s="62" t="s">
        <v>72</v>
      </c>
      <c r="Q9" s="62" t="s">
        <v>73</v>
      </c>
      <c r="R9" s="62">
        <v>3</v>
      </c>
      <c r="S9" s="88" t="s">
        <v>90</v>
      </c>
      <c r="T9" s="64">
        <v>2011</v>
      </c>
      <c r="U9" s="64" t="s">
        <v>101</v>
      </c>
      <c r="V9" s="64">
        <v>240</v>
      </c>
      <c r="W9" s="65">
        <v>0.3</v>
      </c>
      <c r="X9" s="64">
        <v>1808</v>
      </c>
      <c r="Y9" s="62" t="s">
        <v>105</v>
      </c>
      <c r="Z9" s="63" t="s">
        <v>106</v>
      </c>
      <c r="AA9" s="63" t="s">
        <v>107</v>
      </c>
      <c r="AB9" s="62" t="s">
        <v>158</v>
      </c>
      <c r="AC9" s="63" t="s">
        <v>108</v>
      </c>
      <c r="AD9" s="64">
        <v>2011</v>
      </c>
      <c r="AE9" s="64" t="s">
        <v>149</v>
      </c>
      <c r="AF9" s="64"/>
      <c r="AG9" s="64" t="s">
        <v>109</v>
      </c>
      <c r="AH9" s="64" t="s">
        <v>109</v>
      </c>
      <c r="AI9" s="64" t="s">
        <v>109</v>
      </c>
    </row>
    <row r="10" spans="1:35" s="76" customFormat="1" ht="15" customHeight="1" x14ac:dyDescent="0.3">
      <c r="A10" s="93">
        <v>1</v>
      </c>
      <c r="B10" s="93">
        <v>3</v>
      </c>
      <c r="C10" s="72">
        <f t="shared" si="0"/>
        <v>0</v>
      </c>
      <c r="D10" s="71"/>
      <c r="E10" s="71"/>
      <c r="F10" s="73"/>
      <c r="G10" s="73"/>
      <c r="H10" s="74">
        <f t="shared" si="3"/>
        <v>0</v>
      </c>
      <c r="I10" s="74">
        <f t="shared" si="1"/>
        <v>0</v>
      </c>
      <c r="J10" s="73"/>
      <c r="K10" s="73"/>
      <c r="L10" s="75">
        <f t="shared" si="2"/>
        <v>0</v>
      </c>
      <c r="M10" s="81">
        <v>77100047</v>
      </c>
      <c r="N10" s="81">
        <v>72070</v>
      </c>
      <c r="O10" s="52" t="s">
        <v>74</v>
      </c>
      <c r="P10" s="62" t="s">
        <v>72</v>
      </c>
      <c r="Q10" s="62" t="s">
        <v>73</v>
      </c>
      <c r="R10" s="62">
        <v>3</v>
      </c>
      <c r="S10" s="88" t="s">
        <v>144</v>
      </c>
      <c r="T10" s="64">
        <v>2012</v>
      </c>
      <c r="U10" s="64" t="s">
        <v>101</v>
      </c>
      <c r="V10" s="64">
        <v>630</v>
      </c>
      <c r="W10" s="65">
        <v>1</v>
      </c>
      <c r="X10" s="66" t="s">
        <v>102</v>
      </c>
      <c r="Y10" s="62" t="s">
        <v>177</v>
      </c>
      <c r="Z10" s="63" t="s">
        <v>140</v>
      </c>
      <c r="AA10" s="63" t="s">
        <v>103</v>
      </c>
      <c r="AB10" s="62" t="s">
        <v>163</v>
      </c>
      <c r="AC10" s="86" t="s">
        <v>139</v>
      </c>
      <c r="AD10" s="64">
        <v>2012</v>
      </c>
      <c r="AE10" s="64" t="s">
        <v>104</v>
      </c>
      <c r="AF10" s="82" t="s">
        <v>137</v>
      </c>
      <c r="AG10" s="64">
        <v>1</v>
      </c>
      <c r="AH10" s="64">
        <v>5</v>
      </c>
      <c r="AI10" s="63" t="s">
        <v>103</v>
      </c>
    </row>
    <row r="11" spans="1:35" s="76" customFormat="1" ht="15" customHeight="1" x14ac:dyDescent="0.3">
      <c r="A11" s="93">
        <v>1</v>
      </c>
      <c r="B11" s="93">
        <v>3</v>
      </c>
      <c r="C11" s="72">
        <f t="shared" si="0"/>
        <v>0</v>
      </c>
      <c r="D11" s="71"/>
      <c r="E11" s="71"/>
      <c r="F11" s="73"/>
      <c r="G11" s="73"/>
      <c r="H11" s="74">
        <f t="shared" si="3"/>
        <v>0</v>
      </c>
      <c r="I11" s="74">
        <f t="shared" si="1"/>
        <v>0</v>
      </c>
      <c r="J11" s="73"/>
      <c r="K11" s="73"/>
      <c r="L11" s="75">
        <f t="shared" si="2"/>
        <v>0</v>
      </c>
      <c r="M11" s="81">
        <v>77100047</v>
      </c>
      <c r="N11" s="81">
        <v>72070</v>
      </c>
      <c r="O11" s="52" t="s">
        <v>74</v>
      </c>
      <c r="P11" s="62" t="s">
        <v>72</v>
      </c>
      <c r="Q11" s="62" t="s">
        <v>73</v>
      </c>
      <c r="R11" s="62">
        <v>3</v>
      </c>
      <c r="S11" s="88" t="s">
        <v>145</v>
      </c>
      <c r="T11" s="64">
        <v>2012</v>
      </c>
      <c r="U11" s="64" t="s">
        <v>101</v>
      </c>
      <c r="V11" s="64">
        <v>630</v>
      </c>
      <c r="W11" s="65">
        <v>1</v>
      </c>
      <c r="X11" s="66" t="s">
        <v>102</v>
      </c>
      <c r="Y11" s="62" t="s">
        <v>177</v>
      </c>
      <c r="Z11" s="63" t="s">
        <v>140</v>
      </c>
      <c r="AA11" s="63" t="s">
        <v>103</v>
      </c>
      <c r="AB11" s="62" t="s">
        <v>163</v>
      </c>
      <c r="AC11" s="86" t="s">
        <v>139</v>
      </c>
      <c r="AD11" s="64">
        <v>2012</v>
      </c>
      <c r="AE11" s="64" t="s">
        <v>104</v>
      </c>
      <c r="AF11" s="82" t="s">
        <v>137</v>
      </c>
      <c r="AG11" s="64">
        <v>1</v>
      </c>
      <c r="AH11" s="64">
        <v>5</v>
      </c>
      <c r="AI11" s="63" t="s">
        <v>103</v>
      </c>
    </row>
    <row r="12" spans="1:35" s="76" customFormat="1" ht="15" customHeight="1" x14ac:dyDescent="0.3">
      <c r="A12" s="93">
        <v>1</v>
      </c>
      <c r="B12" s="93">
        <v>3</v>
      </c>
      <c r="C12" s="72">
        <f t="shared" si="0"/>
        <v>0</v>
      </c>
      <c r="D12" s="71"/>
      <c r="E12" s="71"/>
      <c r="F12" s="73"/>
      <c r="G12" s="73"/>
      <c r="H12" s="74">
        <f t="shared" si="3"/>
        <v>0</v>
      </c>
      <c r="I12" s="74">
        <f t="shared" si="1"/>
        <v>0</v>
      </c>
      <c r="J12" s="73"/>
      <c r="K12" s="73"/>
      <c r="L12" s="75">
        <f t="shared" si="2"/>
        <v>0</v>
      </c>
      <c r="M12" s="81">
        <v>77100047</v>
      </c>
      <c r="N12" s="81">
        <v>72070</v>
      </c>
      <c r="O12" s="52" t="s">
        <v>74</v>
      </c>
      <c r="P12" s="62" t="s">
        <v>72</v>
      </c>
      <c r="Q12" s="62" t="s">
        <v>73</v>
      </c>
      <c r="R12" s="62">
        <v>3</v>
      </c>
      <c r="S12" s="88" t="s">
        <v>147</v>
      </c>
      <c r="T12" s="64">
        <v>2012</v>
      </c>
      <c r="U12" s="64" t="s">
        <v>101</v>
      </c>
      <c r="V12" s="64">
        <v>4000</v>
      </c>
      <c r="W12" s="65">
        <v>1</v>
      </c>
      <c r="X12" s="66" t="s">
        <v>102</v>
      </c>
      <c r="Y12" s="62" t="s">
        <v>177</v>
      </c>
      <c r="Z12" s="63" t="s">
        <v>140</v>
      </c>
      <c r="AA12" s="63" t="s">
        <v>103</v>
      </c>
      <c r="AB12" s="62" t="s">
        <v>163</v>
      </c>
      <c r="AC12" s="63" t="s">
        <v>160</v>
      </c>
      <c r="AD12" s="64">
        <v>2012</v>
      </c>
      <c r="AE12" s="64" t="s">
        <v>104</v>
      </c>
      <c r="AF12" s="82" t="s">
        <v>148</v>
      </c>
      <c r="AG12" s="64">
        <v>2</v>
      </c>
      <c r="AH12" s="64">
        <v>6</v>
      </c>
      <c r="AI12" s="63" t="s">
        <v>103</v>
      </c>
    </row>
    <row r="13" spans="1:35" s="76" customFormat="1" ht="15" customHeight="1" x14ac:dyDescent="0.3">
      <c r="A13" s="93">
        <v>1</v>
      </c>
      <c r="B13" s="93">
        <v>3</v>
      </c>
      <c r="C13" s="72">
        <f t="shared" si="0"/>
        <v>0</v>
      </c>
      <c r="D13" s="71"/>
      <c r="E13" s="71"/>
      <c r="F13" s="73"/>
      <c r="G13" s="73"/>
      <c r="H13" s="74">
        <f t="shared" si="3"/>
        <v>0</v>
      </c>
      <c r="I13" s="74">
        <f t="shared" si="1"/>
        <v>0</v>
      </c>
      <c r="J13" s="73"/>
      <c r="K13" s="73"/>
      <c r="L13" s="75">
        <f t="shared" si="2"/>
        <v>0</v>
      </c>
      <c r="M13" s="81">
        <v>77100047</v>
      </c>
      <c r="N13" s="81">
        <v>72070</v>
      </c>
      <c r="O13" s="52" t="s">
        <v>74</v>
      </c>
      <c r="P13" s="62" t="s">
        <v>72</v>
      </c>
      <c r="Q13" s="62" t="s">
        <v>73</v>
      </c>
      <c r="R13" s="62">
        <v>3</v>
      </c>
      <c r="S13" s="88" t="s">
        <v>91</v>
      </c>
      <c r="T13" s="64">
        <v>2012</v>
      </c>
      <c r="U13" s="64" t="s">
        <v>150</v>
      </c>
      <c r="V13" s="64">
        <v>3000</v>
      </c>
      <c r="W13" s="65">
        <v>0.1</v>
      </c>
      <c r="X13" s="66" t="s">
        <v>110</v>
      </c>
      <c r="Y13" s="62" t="s">
        <v>178</v>
      </c>
      <c r="Z13" s="63" t="s">
        <v>111</v>
      </c>
      <c r="AA13" s="63" t="s">
        <v>107</v>
      </c>
      <c r="AB13" s="62" t="s">
        <v>158</v>
      </c>
      <c r="AC13" s="63" t="s">
        <v>112</v>
      </c>
      <c r="AD13" s="64">
        <v>2012</v>
      </c>
      <c r="AE13" s="64" t="s">
        <v>113</v>
      </c>
      <c r="AF13" s="64"/>
      <c r="AG13" s="64">
        <v>2</v>
      </c>
      <c r="AH13" s="64">
        <v>2</v>
      </c>
      <c r="AI13" s="63" t="s">
        <v>107</v>
      </c>
    </row>
    <row r="14" spans="1:35" s="76" customFormat="1" ht="15" customHeight="1" x14ac:dyDescent="0.3">
      <c r="A14" s="93">
        <v>1</v>
      </c>
      <c r="B14" s="93">
        <v>3</v>
      </c>
      <c r="C14" s="72">
        <f t="shared" si="0"/>
        <v>0</v>
      </c>
      <c r="D14" s="71"/>
      <c r="E14" s="71"/>
      <c r="F14" s="73"/>
      <c r="G14" s="73"/>
      <c r="H14" s="74">
        <f t="shared" si="3"/>
        <v>0</v>
      </c>
      <c r="I14" s="74">
        <f t="shared" si="1"/>
        <v>0</v>
      </c>
      <c r="J14" s="73"/>
      <c r="K14" s="73"/>
      <c r="L14" s="75">
        <f t="shared" si="2"/>
        <v>0</v>
      </c>
      <c r="M14" s="81">
        <v>77100047</v>
      </c>
      <c r="N14" s="81">
        <v>72070</v>
      </c>
      <c r="O14" s="52" t="s">
        <v>74</v>
      </c>
      <c r="P14" s="62" t="s">
        <v>72</v>
      </c>
      <c r="Q14" s="62" t="s">
        <v>73</v>
      </c>
      <c r="R14" s="62">
        <v>3</v>
      </c>
      <c r="S14" s="88" t="s">
        <v>91</v>
      </c>
      <c r="T14" s="64">
        <v>2012</v>
      </c>
      <c r="U14" s="64" t="s">
        <v>150</v>
      </c>
      <c r="V14" s="64">
        <v>3000</v>
      </c>
      <c r="W14" s="65">
        <v>0.1</v>
      </c>
      <c r="X14" s="66" t="s">
        <v>110</v>
      </c>
      <c r="Y14" s="62" t="s">
        <v>178</v>
      </c>
      <c r="Z14" s="63" t="s">
        <v>111</v>
      </c>
      <c r="AA14" s="63" t="s">
        <v>107</v>
      </c>
      <c r="AB14" s="62" t="s">
        <v>158</v>
      </c>
      <c r="AC14" s="63" t="s">
        <v>112</v>
      </c>
      <c r="AD14" s="64">
        <v>2012</v>
      </c>
      <c r="AE14" s="64" t="s">
        <v>113</v>
      </c>
      <c r="AF14" s="64"/>
      <c r="AG14" s="64">
        <v>2</v>
      </c>
      <c r="AH14" s="64">
        <v>2</v>
      </c>
      <c r="AI14" s="63" t="s">
        <v>107</v>
      </c>
    </row>
    <row r="15" spans="1:35" s="76" customFormat="1" ht="15" customHeight="1" x14ac:dyDescent="0.3">
      <c r="A15" s="93">
        <v>1</v>
      </c>
      <c r="B15" s="93">
        <v>3</v>
      </c>
      <c r="C15" s="72">
        <f t="shared" si="0"/>
        <v>0</v>
      </c>
      <c r="D15" s="71"/>
      <c r="E15" s="71"/>
      <c r="F15" s="73"/>
      <c r="G15" s="73"/>
      <c r="H15" s="74">
        <f t="shared" si="3"/>
        <v>0</v>
      </c>
      <c r="I15" s="74">
        <f t="shared" si="1"/>
        <v>0</v>
      </c>
      <c r="J15" s="73"/>
      <c r="K15" s="73"/>
      <c r="L15" s="75">
        <f t="shared" si="2"/>
        <v>0</v>
      </c>
      <c r="M15" s="81">
        <v>77100047</v>
      </c>
      <c r="N15" s="81">
        <v>72070</v>
      </c>
      <c r="O15" s="52" t="s">
        <v>74</v>
      </c>
      <c r="P15" s="62" t="s">
        <v>72</v>
      </c>
      <c r="Q15" s="62" t="s">
        <v>73</v>
      </c>
      <c r="R15" s="62">
        <v>3</v>
      </c>
      <c r="S15" s="88" t="s">
        <v>91</v>
      </c>
      <c r="T15" s="64">
        <v>2012</v>
      </c>
      <c r="U15" s="64" t="s">
        <v>150</v>
      </c>
      <c r="V15" s="64">
        <v>3000</v>
      </c>
      <c r="W15" s="65">
        <v>0.1</v>
      </c>
      <c r="X15" s="66" t="s">
        <v>110</v>
      </c>
      <c r="Y15" s="62" t="s">
        <v>178</v>
      </c>
      <c r="Z15" s="63" t="s">
        <v>111</v>
      </c>
      <c r="AA15" s="63" t="s">
        <v>107</v>
      </c>
      <c r="AB15" s="62" t="s">
        <v>158</v>
      </c>
      <c r="AC15" s="63" t="s">
        <v>112</v>
      </c>
      <c r="AD15" s="64">
        <v>2012</v>
      </c>
      <c r="AE15" s="64" t="s">
        <v>113</v>
      </c>
      <c r="AF15" s="64"/>
      <c r="AG15" s="64">
        <v>2</v>
      </c>
      <c r="AH15" s="64">
        <v>2</v>
      </c>
      <c r="AI15" s="63" t="s">
        <v>107</v>
      </c>
    </row>
    <row r="16" spans="1:35" s="76" customFormat="1" ht="15" customHeight="1" x14ac:dyDescent="0.3">
      <c r="A16" s="93">
        <v>1</v>
      </c>
      <c r="B16" s="93">
        <v>3</v>
      </c>
      <c r="C16" s="72">
        <f t="shared" si="0"/>
        <v>0</v>
      </c>
      <c r="D16" s="71"/>
      <c r="E16" s="71"/>
      <c r="F16" s="73"/>
      <c r="G16" s="73"/>
      <c r="H16" s="74">
        <f t="shared" si="3"/>
        <v>0</v>
      </c>
      <c r="I16" s="74">
        <f t="shared" si="1"/>
        <v>0</v>
      </c>
      <c r="J16" s="73"/>
      <c r="K16" s="73"/>
      <c r="L16" s="75">
        <f t="shared" si="2"/>
        <v>0</v>
      </c>
      <c r="M16" s="81">
        <v>77100047</v>
      </c>
      <c r="N16" s="81">
        <v>72070</v>
      </c>
      <c r="O16" s="52" t="s">
        <v>74</v>
      </c>
      <c r="P16" s="62" t="s">
        <v>72</v>
      </c>
      <c r="Q16" s="62" t="s">
        <v>73</v>
      </c>
      <c r="R16" s="62">
        <v>3</v>
      </c>
      <c r="S16" s="88" t="s">
        <v>91</v>
      </c>
      <c r="T16" s="64">
        <v>2011</v>
      </c>
      <c r="U16" s="64" t="s">
        <v>114</v>
      </c>
      <c r="V16" s="64">
        <v>300</v>
      </c>
      <c r="W16" s="65">
        <v>0.2</v>
      </c>
      <c r="X16" s="66" t="s">
        <v>115</v>
      </c>
      <c r="Y16" s="62" t="s">
        <v>178</v>
      </c>
      <c r="Z16" s="63" t="s">
        <v>116</v>
      </c>
      <c r="AA16" s="63" t="s">
        <v>107</v>
      </c>
      <c r="AB16" s="62" t="s">
        <v>158</v>
      </c>
      <c r="AC16" s="63" t="s">
        <v>112</v>
      </c>
      <c r="AD16" s="64">
        <v>2012</v>
      </c>
      <c r="AE16" s="64" t="s">
        <v>104</v>
      </c>
      <c r="AF16" s="64"/>
      <c r="AG16" s="64">
        <v>1</v>
      </c>
      <c r="AH16" s="64">
        <v>2</v>
      </c>
      <c r="AI16" s="63" t="s">
        <v>103</v>
      </c>
    </row>
    <row r="17" spans="1:35" s="76" customFormat="1" ht="15" customHeight="1" x14ac:dyDescent="0.3">
      <c r="A17" s="93">
        <v>1</v>
      </c>
      <c r="B17" s="93">
        <v>3</v>
      </c>
      <c r="C17" s="72">
        <f t="shared" si="0"/>
        <v>0</v>
      </c>
      <c r="D17" s="71"/>
      <c r="E17" s="71"/>
      <c r="F17" s="73"/>
      <c r="G17" s="73"/>
      <c r="H17" s="74">
        <f t="shared" si="3"/>
        <v>0</v>
      </c>
      <c r="I17" s="74">
        <f t="shared" si="1"/>
        <v>0</v>
      </c>
      <c r="J17" s="73"/>
      <c r="K17" s="73"/>
      <c r="L17" s="75">
        <f t="shared" si="2"/>
        <v>0</v>
      </c>
      <c r="M17" s="81">
        <v>77100047</v>
      </c>
      <c r="N17" s="62"/>
      <c r="O17" s="52" t="s">
        <v>75</v>
      </c>
      <c r="P17" s="62" t="s">
        <v>76</v>
      </c>
      <c r="Q17" s="62" t="s">
        <v>73</v>
      </c>
      <c r="R17" s="62">
        <v>3</v>
      </c>
      <c r="S17" s="88" t="s">
        <v>92</v>
      </c>
      <c r="T17" s="64">
        <v>2011</v>
      </c>
      <c r="U17" s="64" t="s">
        <v>101</v>
      </c>
      <c r="V17" s="64">
        <v>1000</v>
      </c>
      <c r="W17" s="65">
        <v>1.6</v>
      </c>
      <c r="X17" s="66" t="s">
        <v>102</v>
      </c>
      <c r="Y17" s="62" t="s">
        <v>177</v>
      </c>
      <c r="Z17" s="63" t="s">
        <v>140</v>
      </c>
      <c r="AA17" s="63" t="s">
        <v>103</v>
      </c>
      <c r="AB17" s="62" t="s">
        <v>163</v>
      </c>
      <c r="AC17" s="86" t="s">
        <v>139</v>
      </c>
      <c r="AD17" s="64">
        <v>2011</v>
      </c>
      <c r="AE17" s="64" t="s">
        <v>104</v>
      </c>
      <c r="AF17" s="82" t="s">
        <v>137</v>
      </c>
      <c r="AG17" s="64">
        <v>1</v>
      </c>
      <c r="AH17" s="64">
        <v>8</v>
      </c>
      <c r="AI17" s="63" t="s">
        <v>103</v>
      </c>
    </row>
    <row r="18" spans="1:35" s="76" customFormat="1" ht="15" customHeight="1" x14ac:dyDescent="0.3">
      <c r="A18" s="93">
        <v>1</v>
      </c>
      <c r="B18" s="93">
        <v>3</v>
      </c>
      <c r="C18" s="72">
        <f t="shared" si="0"/>
        <v>0</v>
      </c>
      <c r="D18" s="71"/>
      <c r="E18" s="71"/>
      <c r="F18" s="73"/>
      <c r="G18" s="73"/>
      <c r="H18" s="74">
        <f t="shared" si="3"/>
        <v>0</v>
      </c>
      <c r="I18" s="74">
        <f t="shared" si="1"/>
        <v>0</v>
      </c>
      <c r="J18" s="73"/>
      <c r="K18" s="73"/>
      <c r="L18" s="75">
        <f t="shared" si="2"/>
        <v>0</v>
      </c>
      <c r="M18" s="81">
        <v>77100047</v>
      </c>
      <c r="N18" s="62"/>
      <c r="O18" s="52" t="s">
        <v>75</v>
      </c>
      <c r="P18" s="62" t="s">
        <v>76</v>
      </c>
      <c r="Q18" s="62" t="s">
        <v>73</v>
      </c>
      <c r="R18" s="62">
        <v>3</v>
      </c>
      <c r="S18" s="88" t="s">
        <v>93</v>
      </c>
      <c r="T18" s="64">
        <v>2011</v>
      </c>
      <c r="U18" s="64" t="s">
        <v>101</v>
      </c>
      <c r="V18" s="64">
        <v>1000</v>
      </c>
      <c r="W18" s="65">
        <v>1.6</v>
      </c>
      <c r="X18" s="66" t="s">
        <v>102</v>
      </c>
      <c r="Y18" s="62" t="s">
        <v>177</v>
      </c>
      <c r="Z18" s="63" t="s">
        <v>140</v>
      </c>
      <c r="AA18" s="63" t="s">
        <v>103</v>
      </c>
      <c r="AB18" s="62" t="s">
        <v>163</v>
      </c>
      <c r="AC18" s="86" t="s">
        <v>139</v>
      </c>
      <c r="AD18" s="64">
        <v>2011</v>
      </c>
      <c r="AE18" s="64" t="s">
        <v>104</v>
      </c>
      <c r="AF18" s="82" t="s">
        <v>137</v>
      </c>
      <c r="AG18" s="64">
        <v>1</v>
      </c>
      <c r="AH18" s="64">
        <v>8</v>
      </c>
      <c r="AI18" s="63" t="s">
        <v>103</v>
      </c>
    </row>
    <row r="19" spans="1:35" s="76" customFormat="1" ht="15" customHeight="1" x14ac:dyDescent="0.3">
      <c r="A19" s="93">
        <v>1</v>
      </c>
      <c r="B19" s="93">
        <v>3</v>
      </c>
      <c r="C19" s="72">
        <f t="shared" si="0"/>
        <v>0</v>
      </c>
      <c r="D19" s="71"/>
      <c r="E19" s="71"/>
      <c r="F19" s="73"/>
      <c r="G19" s="73"/>
      <c r="H19" s="74">
        <f t="shared" si="3"/>
        <v>0</v>
      </c>
      <c r="I19" s="74">
        <f t="shared" si="1"/>
        <v>0</v>
      </c>
      <c r="J19" s="73"/>
      <c r="K19" s="73"/>
      <c r="L19" s="75">
        <f t="shared" si="2"/>
        <v>0</v>
      </c>
      <c r="M19" s="84">
        <v>64204002</v>
      </c>
      <c r="N19" s="81">
        <v>34400</v>
      </c>
      <c r="O19" s="52" t="s">
        <v>77</v>
      </c>
      <c r="P19" s="62" t="s">
        <v>72</v>
      </c>
      <c r="Q19" s="62" t="s">
        <v>73</v>
      </c>
      <c r="R19" s="62">
        <v>3</v>
      </c>
      <c r="S19" s="88" t="s">
        <v>94</v>
      </c>
      <c r="T19" s="64">
        <v>2012</v>
      </c>
      <c r="U19" s="64" t="s">
        <v>101</v>
      </c>
      <c r="V19" s="64">
        <v>1000</v>
      </c>
      <c r="W19" s="65">
        <v>1</v>
      </c>
      <c r="X19" s="66" t="s">
        <v>102</v>
      </c>
      <c r="Y19" s="62" t="s">
        <v>177</v>
      </c>
      <c r="Z19" s="63" t="s">
        <v>140</v>
      </c>
      <c r="AA19" s="63" t="s">
        <v>103</v>
      </c>
      <c r="AB19" s="62" t="s">
        <v>163</v>
      </c>
      <c r="AC19" s="86" t="s">
        <v>139</v>
      </c>
      <c r="AD19" s="64">
        <v>2011</v>
      </c>
      <c r="AE19" s="64" t="s">
        <v>104</v>
      </c>
      <c r="AF19" s="64" t="s">
        <v>137</v>
      </c>
      <c r="AG19" s="64">
        <v>2</v>
      </c>
      <c r="AH19" s="64">
        <v>2</v>
      </c>
      <c r="AI19" s="63" t="s">
        <v>103</v>
      </c>
    </row>
    <row r="20" spans="1:35" s="76" customFormat="1" ht="15" customHeight="1" x14ac:dyDescent="0.3">
      <c r="A20" s="93">
        <v>1</v>
      </c>
      <c r="B20" s="93">
        <v>3</v>
      </c>
      <c r="C20" s="72">
        <f t="shared" si="0"/>
        <v>0</v>
      </c>
      <c r="D20" s="71"/>
      <c r="E20" s="71"/>
      <c r="F20" s="73"/>
      <c r="G20" s="73"/>
      <c r="H20" s="74">
        <f t="shared" si="3"/>
        <v>0</v>
      </c>
      <c r="I20" s="74">
        <f t="shared" si="1"/>
        <v>0</v>
      </c>
      <c r="J20" s="73"/>
      <c r="K20" s="73"/>
      <c r="L20" s="75">
        <f t="shared" si="2"/>
        <v>0</v>
      </c>
      <c r="M20" s="84"/>
      <c r="N20" s="81"/>
      <c r="O20" s="52" t="s">
        <v>77</v>
      </c>
      <c r="P20" s="62" t="s">
        <v>72</v>
      </c>
      <c r="Q20" s="62" t="s">
        <v>73</v>
      </c>
      <c r="R20" s="62">
        <v>3</v>
      </c>
      <c r="S20" s="88" t="s">
        <v>95</v>
      </c>
      <c r="T20" s="64">
        <v>2011</v>
      </c>
      <c r="U20" s="64" t="s">
        <v>101</v>
      </c>
      <c r="V20" s="64">
        <v>1000</v>
      </c>
      <c r="W20" s="65">
        <v>1</v>
      </c>
      <c r="X20" s="66" t="s">
        <v>102</v>
      </c>
      <c r="Y20" s="62" t="s">
        <v>177</v>
      </c>
      <c r="Z20" s="63" t="s">
        <v>140</v>
      </c>
      <c r="AA20" s="63" t="s">
        <v>103</v>
      </c>
      <c r="AB20" s="62" t="s">
        <v>163</v>
      </c>
      <c r="AC20" s="86" t="s">
        <v>139</v>
      </c>
      <c r="AD20" s="64">
        <v>2011</v>
      </c>
      <c r="AE20" s="64" t="s">
        <v>104</v>
      </c>
      <c r="AF20" s="64" t="s">
        <v>137</v>
      </c>
      <c r="AG20" s="64">
        <v>2</v>
      </c>
      <c r="AH20" s="64">
        <v>3</v>
      </c>
      <c r="AI20" s="63" t="s">
        <v>103</v>
      </c>
    </row>
    <row r="21" spans="1:35" s="76" customFormat="1" ht="15" customHeight="1" x14ac:dyDescent="0.3">
      <c r="A21" s="93">
        <v>1</v>
      </c>
      <c r="B21" s="93">
        <v>7</v>
      </c>
      <c r="C21" s="72">
        <f t="shared" si="0"/>
        <v>0</v>
      </c>
      <c r="D21" s="71"/>
      <c r="E21" s="71"/>
      <c r="F21" s="73"/>
      <c r="G21" s="73"/>
      <c r="H21" s="74">
        <f t="shared" si="3"/>
        <v>0</v>
      </c>
      <c r="I21" s="74">
        <f t="shared" si="1"/>
        <v>0</v>
      </c>
      <c r="J21" s="73"/>
      <c r="K21" s="73"/>
      <c r="L21" s="75">
        <f t="shared" si="2"/>
        <v>0</v>
      </c>
      <c r="M21" s="84">
        <v>64204002</v>
      </c>
      <c r="N21" s="81">
        <v>34400</v>
      </c>
      <c r="O21" s="52" t="s">
        <v>77</v>
      </c>
      <c r="P21" s="62" t="s">
        <v>72</v>
      </c>
      <c r="Q21" s="62" t="s">
        <v>73</v>
      </c>
      <c r="R21" s="62">
        <v>3</v>
      </c>
      <c r="S21" s="88" t="s">
        <v>96</v>
      </c>
      <c r="T21" s="64">
        <v>2011</v>
      </c>
      <c r="U21" s="64" t="s">
        <v>101</v>
      </c>
      <c r="V21" s="64"/>
      <c r="W21" s="65">
        <v>0.5</v>
      </c>
      <c r="X21" s="64">
        <v>115</v>
      </c>
      <c r="Y21" s="62" t="s">
        <v>67</v>
      </c>
      <c r="Z21" s="63" t="s">
        <v>117</v>
      </c>
      <c r="AA21" s="63" t="s">
        <v>107</v>
      </c>
      <c r="AB21" s="62" t="s">
        <v>158</v>
      </c>
      <c r="AC21" s="63" t="s">
        <v>118</v>
      </c>
      <c r="AD21" s="64">
        <v>2011</v>
      </c>
      <c r="AE21" s="64" t="s">
        <v>119</v>
      </c>
      <c r="AF21" s="64"/>
      <c r="AG21" s="64" t="s">
        <v>109</v>
      </c>
      <c r="AH21" s="64" t="s">
        <v>109</v>
      </c>
      <c r="AI21" s="64" t="s">
        <v>109</v>
      </c>
    </row>
    <row r="22" spans="1:35" s="76" customFormat="1" ht="15" customHeight="1" x14ac:dyDescent="0.3">
      <c r="A22" s="93">
        <v>1</v>
      </c>
      <c r="B22" s="93">
        <v>7</v>
      </c>
      <c r="C22" s="72">
        <f t="shared" si="0"/>
        <v>0</v>
      </c>
      <c r="D22" s="71"/>
      <c r="E22" s="71"/>
      <c r="F22" s="73"/>
      <c r="G22" s="73"/>
      <c r="H22" s="74">
        <f t="shared" si="3"/>
        <v>0</v>
      </c>
      <c r="I22" s="74">
        <f t="shared" si="1"/>
        <v>0</v>
      </c>
      <c r="J22" s="73"/>
      <c r="K22" s="73"/>
      <c r="L22" s="75">
        <f t="shared" si="2"/>
        <v>0</v>
      </c>
      <c r="M22" s="84">
        <v>64204002</v>
      </c>
      <c r="N22" s="81">
        <v>34400</v>
      </c>
      <c r="O22" s="52" t="s">
        <v>77</v>
      </c>
      <c r="P22" s="62" t="s">
        <v>72</v>
      </c>
      <c r="Q22" s="62" t="s">
        <v>73</v>
      </c>
      <c r="R22" s="62">
        <v>3</v>
      </c>
      <c r="S22" s="88" t="s">
        <v>96</v>
      </c>
      <c r="T22" s="64">
        <v>2011</v>
      </c>
      <c r="U22" s="64" t="s">
        <v>101</v>
      </c>
      <c r="V22" s="64"/>
      <c r="W22" s="65">
        <v>0.5</v>
      </c>
      <c r="X22" s="64">
        <v>115</v>
      </c>
      <c r="Y22" s="62" t="s">
        <v>67</v>
      </c>
      <c r="Z22" s="63" t="s">
        <v>117</v>
      </c>
      <c r="AA22" s="63" t="s">
        <v>107</v>
      </c>
      <c r="AB22" s="62" t="s">
        <v>158</v>
      </c>
      <c r="AC22" s="63" t="s">
        <v>118</v>
      </c>
      <c r="AD22" s="64">
        <v>2011</v>
      </c>
      <c r="AE22" s="64" t="s">
        <v>119</v>
      </c>
      <c r="AF22" s="64"/>
      <c r="AG22" s="64" t="s">
        <v>109</v>
      </c>
      <c r="AH22" s="64" t="s">
        <v>109</v>
      </c>
      <c r="AI22" s="64" t="s">
        <v>109</v>
      </c>
    </row>
    <row r="23" spans="1:35" s="76" customFormat="1" ht="15" customHeight="1" x14ac:dyDescent="0.3">
      <c r="A23" s="93">
        <v>0</v>
      </c>
      <c r="B23" s="93">
        <v>1</v>
      </c>
      <c r="C23" s="72">
        <f t="shared" si="0"/>
        <v>0</v>
      </c>
      <c r="D23" s="71"/>
      <c r="E23" s="71"/>
      <c r="F23" s="73"/>
      <c r="G23" s="73"/>
      <c r="H23" s="74">
        <f t="shared" si="3"/>
        <v>0</v>
      </c>
      <c r="I23" s="74">
        <f>B23*G23</f>
        <v>0</v>
      </c>
      <c r="J23" s="73"/>
      <c r="K23" s="73"/>
      <c r="L23" s="75">
        <f t="shared" si="2"/>
        <v>0</v>
      </c>
      <c r="M23" s="83">
        <v>77100005</v>
      </c>
      <c r="N23" s="81">
        <v>72060</v>
      </c>
      <c r="O23" s="52" t="s">
        <v>78</v>
      </c>
      <c r="P23" s="62" t="s">
        <v>79</v>
      </c>
      <c r="Q23" s="62" t="s">
        <v>73</v>
      </c>
      <c r="R23" s="62">
        <v>3</v>
      </c>
      <c r="S23" s="88" t="s">
        <v>97</v>
      </c>
      <c r="T23" s="64">
        <v>1997</v>
      </c>
      <c r="U23" s="64" t="s">
        <v>120</v>
      </c>
      <c r="V23" s="64">
        <v>100</v>
      </c>
      <c r="W23" s="65">
        <v>0.1</v>
      </c>
      <c r="X23" s="64">
        <v>3583</v>
      </c>
      <c r="Y23" s="62" t="s">
        <v>121</v>
      </c>
      <c r="Z23" s="63" t="s">
        <v>122</v>
      </c>
      <c r="AA23" s="63" t="s">
        <v>107</v>
      </c>
      <c r="AB23" s="62" t="s">
        <v>158</v>
      </c>
      <c r="AC23" s="63" t="s">
        <v>118</v>
      </c>
      <c r="AD23" s="64">
        <v>1997</v>
      </c>
      <c r="AE23" s="64" t="s">
        <v>123</v>
      </c>
      <c r="AF23" s="64"/>
      <c r="AG23" s="64">
        <v>1</v>
      </c>
      <c r="AH23" s="64">
        <v>2</v>
      </c>
      <c r="AI23" s="64" t="s">
        <v>109</v>
      </c>
    </row>
    <row r="24" spans="1:35" s="76" customFormat="1" ht="15" customHeight="1" x14ac:dyDescent="0.3">
      <c r="A24" s="93">
        <v>0</v>
      </c>
      <c r="B24" s="93">
        <v>1</v>
      </c>
      <c r="C24" s="72">
        <f t="shared" si="0"/>
        <v>0</v>
      </c>
      <c r="D24" s="71"/>
      <c r="E24" s="71"/>
      <c r="F24" s="73"/>
      <c r="G24" s="73"/>
      <c r="H24" s="74">
        <f t="shared" si="3"/>
        <v>0</v>
      </c>
      <c r="I24" s="74">
        <f t="shared" si="1"/>
        <v>0</v>
      </c>
      <c r="J24" s="73"/>
      <c r="K24" s="73"/>
      <c r="L24" s="75">
        <f t="shared" si="2"/>
        <v>0</v>
      </c>
      <c r="M24" s="83">
        <v>77100005</v>
      </c>
      <c r="N24" s="81">
        <v>72060</v>
      </c>
      <c r="O24" s="52" t="s">
        <v>78</v>
      </c>
      <c r="P24" s="62" t="s">
        <v>79</v>
      </c>
      <c r="Q24" s="62" t="s">
        <v>73</v>
      </c>
      <c r="R24" s="62">
        <v>3</v>
      </c>
      <c r="S24" s="88" t="s">
        <v>98</v>
      </c>
      <c r="T24" s="64">
        <v>1997</v>
      </c>
      <c r="U24" s="64" t="s">
        <v>120</v>
      </c>
      <c r="V24" s="64">
        <v>100</v>
      </c>
      <c r="W24" s="65">
        <v>0.1</v>
      </c>
      <c r="X24" s="64">
        <v>3583</v>
      </c>
      <c r="Y24" s="62" t="s">
        <v>121</v>
      </c>
      <c r="Z24" s="63" t="s">
        <v>122</v>
      </c>
      <c r="AA24" s="63" t="s">
        <v>107</v>
      </c>
      <c r="AB24" s="62" t="s">
        <v>158</v>
      </c>
      <c r="AC24" s="63" t="s">
        <v>118</v>
      </c>
      <c r="AD24" s="64">
        <v>1997</v>
      </c>
      <c r="AE24" s="64" t="s">
        <v>123</v>
      </c>
      <c r="AF24" s="64"/>
      <c r="AG24" s="64">
        <v>1</v>
      </c>
      <c r="AH24" s="64">
        <v>2</v>
      </c>
      <c r="AI24" s="64" t="s">
        <v>109</v>
      </c>
    </row>
    <row r="25" spans="1:35" s="76" customFormat="1" ht="15" customHeight="1" x14ac:dyDescent="0.3">
      <c r="A25" s="93">
        <v>1</v>
      </c>
      <c r="B25" s="93">
        <v>2</v>
      </c>
      <c r="C25" s="72">
        <f t="shared" si="0"/>
        <v>0</v>
      </c>
      <c r="D25" s="71"/>
      <c r="E25" s="71"/>
      <c r="F25" s="73"/>
      <c r="G25" s="73"/>
      <c r="H25" s="74">
        <f t="shared" si="3"/>
        <v>0</v>
      </c>
      <c r="I25" s="74">
        <f t="shared" si="1"/>
        <v>0</v>
      </c>
      <c r="J25" s="73"/>
      <c r="K25" s="73"/>
      <c r="L25" s="75">
        <f t="shared" si="2"/>
        <v>0</v>
      </c>
      <c r="M25" s="83">
        <v>77100005</v>
      </c>
      <c r="N25" s="81">
        <v>71051</v>
      </c>
      <c r="O25" s="52" t="s">
        <v>80</v>
      </c>
      <c r="P25" s="62" t="s">
        <v>81</v>
      </c>
      <c r="Q25" s="62" t="s">
        <v>73</v>
      </c>
      <c r="R25" s="62">
        <v>3</v>
      </c>
      <c r="S25" s="88" t="s">
        <v>99</v>
      </c>
      <c r="T25" s="64">
        <v>1991</v>
      </c>
      <c r="U25" s="64" t="s">
        <v>124</v>
      </c>
      <c r="V25" s="64">
        <v>630</v>
      </c>
      <c r="W25" s="66">
        <v>0.63</v>
      </c>
      <c r="X25" s="66" t="s">
        <v>125</v>
      </c>
      <c r="Y25" s="62" t="s">
        <v>177</v>
      </c>
      <c r="Z25" s="63" t="s">
        <v>124</v>
      </c>
      <c r="AA25" s="63" t="s">
        <v>103</v>
      </c>
      <c r="AB25" s="62" t="s">
        <v>126</v>
      </c>
      <c r="AC25" s="63" t="s">
        <v>127</v>
      </c>
      <c r="AD25" s="64">
        <v>1991</v>
      </c>
      <c r="AE25" s="64" t="s">
        <v>113</v>
      </c>
      <c r="AF25" s="64"/>
      <c r="AG25" s="64">
        <v>1</v>
      </c>
      <c r="AH25" s="64">
        <v>3</v>
      </c>
      <c r="AI25" s="63" t="s">
        <v>103</v>
      </c>
    </row>
    <row r="26" spans="1:35" s="76" customFormat="1" ht="15" customHeight="1" x14ac:dyDescent="0.3">
      <c r="A26" s="93">
        <v>0</v>
      </c>
      <c r="B26" s="93">
        <v>2</v>
      </c>
      <c r="C26" s="72">
        <f t="shared" si="0"/>
        <v>0</v>
      </c>
      <c r="D26" s="71"/>
      <c r="E26" s="71"/>
      <c r="F26" s="73"/>
      <c r="G26" s="73"/>
      <c r="H26" s="74">
        <f t="shared" si="3"/>
        <v>0</v>
      </c>
      <c r="I26" s="74">
        <f t="shared" si="1"/>
        <v>0</v>
      </c>
      <c r="J26" s="73"/>
      <c r="K26" s="73"/>
      <c r="L26" s="75">
        <f t="shared" si="2"/>
        <v>0</v>
      </c>
      <c r="M26" s="83">
        <v>77100005</v>
      </c>
      <c r="N26" s="81">
        <v>71000</v>
      </c>
      <c r="O26" s="52" t="s">
        <v>82</v>
      </c>
      <c r="P26" s="62" t="s">
        <v>83</v>
      </c>
      <c r="Q26" s="62" t="s">
        <v>73</v>
      </c>
      <c r="R26" s="62">
        <v>3</v>
      </c>
      <c r="S26" s="88" t="s">
        <v>100</v>
      </c>
      <c r="T26" s="64">
        <v>2013</v>
      </c>
      <c r="U26" s="64" t="s">
        <v>152</v>
      </c>
      <c r="V26" s="64">
        <v>400</v>
      </c>
      <c r="W26" s="65">
        <v>0.1</v>
      </c>
      <c r="X26" s="66" t="s">
        <v>110</v>
      </c>
      <c r="Y26" s="62" t="s">
        <v>128</v>
      </c>
      <c r="Z26" s="63" t="s">
        <v>100</v>
      </c>
      <c r="AA26" s="63" t="s">
        <v>107</v>
      </c>
      <c r="AB26" s="62" t="s">
        <v>129</v>
      </c>
      <c r="AC26" s="63" t="s">
        <v>118</v>
      </c>
      <c r="AD26" s="64">
        <v>2013</v>
      </c>
      <c r="AE26" s="64" t="s">
        <v>130</v>
      </c>
      <c r="AF26" s="64"/>
      <c r="AG26" s="64">
        <v>1</v>
      </c>
      <c r="AH26" s="64">
        <v>3</v>
      </c>
      <c r="AI26" s="63" t="s">
        <v>107</v>
      </c>
    </row>
    <row r="27" spans="1:35" s="76" customFormat="1" ht="15" customHeight="1" x14ac:dyDescent="0.3">
      <c r="A27" s="93">
        <v>0</v>
      </c>
      <c r="B27" s="93">
        <v>2</v>
      </c>
      <c r="C27" s="72">
        <f t="shared" si="0"/>
        <v>0</v>
      </c>
      <c r="D27" s="71"/>
      <c r="E27" s="71"/>
      <c r="F27" s="73"/>
      <c r="G27" s="73"/>
      <c r="H27" s="74">
        <f t="shared" si="3"/>
        <v>0</v>
      </c>
      <c r="I27" s="74">
        <f t="shared" si="1"/>
        <v>0</v>
      </c>
      <c r="J27" s="73"/>
      <c r="K27" s="73"/>
      <c r="L27" s="75">
        <f t="shared" si="2"/>
        <v>0</v>
      </c>
      <c r="M27" s="85">
        <v>77100004</v>
      </c>
      <c r="N27" s="81">
        <v>70013</v>
      </c>
      <c r="O27" s="52" t="s">
        <v>84</v>
      </c>
      <c r="P27" s="62" t="s">
        <v>85</v>
      </c>
      <c r="Q27" s="62" t="s">
        <v>73</v>
      </c>
      <c r="R27" s="62">
        <v>3</v>
      </c>
      <c r="S27" s="88" t="s">
        <v>100</v>
      </c>
      <c r="T27" s="64">
        <v>2005</v>
      </c>
      <c r="U27" s="64" t="s">
        <v>151</v>
      </c>
      <c r="V27" s="64">
        <v>400</v>
      </c>
      <c r="W27" s="66">
        <v>0.15</v>
      </c>
      <c r="X27" s="66" t="s">
        <v>110</v>
      </c>
      <c r="Y27" s="62" t="s">
        <v>128</v>
      </c>
      <c r="Z27" s="63" t="s">
        <v>100</v>
      </c>
      <c r="AA27" s="63" t="s">
        <v>107</v>
      </c>
      <c r="AB27" s="62" t="s">
        <v>129</v>
      </c>
      <c r="AC27" s="63" t="s">
        <v>118</v>
      </c>
      <c r="AD27" s="64">
        <v>2005</v>
      </c>
      <c r="AE27" s="64" t="s">
        <v>130</v>
      </c>
      <c r="AF27" s="64"/>
      <c r="AG27" s="64">
        <v>1</v>
      </c>
      <c r="AH27" s="64">
        <v>2</v>
      </c>
      <c r="AI27" s="63" t="s">
        <v>107</v>
      </c>
    </row>
    <row r="28" spans="1:35" s="76" customFormat="1" ht="15" customHeight="1" x14ac:dyDescent="0.3">
      <c r="A28" s="93">
        <v>0</v>
      </c>
      <c r="B28" s="93">
        <v>2</v>
      </c>
      <c r="C28" s="72">
        <f t="shared" si="0"/>
        <v>0</v>
      </c>
      <c r="D28" s="71"/>
      <c r="E28" s="71"/>
      <c r="F28" s="73"/>
      <c r="G28" s="73"/>
      <c r="H28" s="74">
        <f t="shared" si="3"/>
        <v>0</v>
      </c>
      <c r="I28" s="74">
        <f t="shared" si="1"/>
        <v>0</v>
      </c>
      <c r="J28" s="73"/>
      <c r="K28" s="73"/>
      <c r="L28" s="75">
        <f t="shared" si="2"/>
        <v>0</v>
      </c>
      <c r="M28" s="85">
        <v>77100004</v>
      </c>
      <c r="N28" s="81">
        <v>70016</v>
      </c>
      <c r="O28" s="52" t="s">
        <v>86</v>
      </c>
      <c r="P28" s="62" t="s">
        <v>87</v>
      </c>
      <c r="Q28" s="62" t="s">
        <v>73</v>
      </c>
      <c r="R28" s="62">
        <v>3</v>
      </c>
      <c r="S28" s="88" t="s">
        <v>100</v>
      </c>
      <c r="T28" s="64">
        <v>2010</v>
      </c>
      <c r="U28" s="64" t="s">
        <v>153</v>
      </c>
      <c r="V28" s="64">
        <v>300</v>
      </c>
      <c r="W28" s="65">
        <v>0.1</v>
      </c>
      <c r="X28" s="66" t="s">
        <v>110</v>
      </c>
      <c r="Y28" s="62" t="s">
        <v>128</v>
      </c>
      <c r="Z28" s="63" t="s">
        <v>131</v>
      </c>
      <c r="AA28" s="63" t="s">
        <v>107</v>
      </c>
      <c r="AB28" s="62" t="s">
        <v>129</v>
      </c>
      <c r="AC28" s="63" t="s">
        <v>118</v>
      </c>
      <c r="AD28" s="64">
        <v>2010</v>
      </c>
      <c r="AE28" s="64" t="s">
        <v>113</v>
      </c>
      <c r="AF28" s="64"/>
      <c r="AG28" s="64">
        <v>1</v>
      </c>
      <c r="AH28" s="64">
        <v>2</v>
      </c>
      <c r="AI28" s="63" t="s">
        <v>107</v>
      </c>
    </row>
    <row r="29" spans="1:35" s="76" customFormat="1" ht="15" customHeight="1" x14ac:dyDescent="0.3">
      <c r="A29" s="93">
        <v>1</v>
      </c>
      <c r="B29" s="93">
        <v>2</v>
      </c>
      <c r="C29" s="72">
        <f t="shared" si="0"/>
        <v>0</v>
      </c>
      <c r="D29" s="71"/>
      <c r="E29" s="71"/>
      <c r="F29" s="73"/>
      <c r="G29" s="73"/>
      <c r="H29" s="74">
        <f t="shared" si="3"/>
        <v>0</v>
      </c>
      <c r="I29" s="74">
        <f t="shared" si="1"/>
        <v>0</v>
      </c>
      <c r="J29" s="73"/>
      <c r="K29" s="73"/>
      <c r="L29" s="75">
        <f t="shared" si="2"/>
        <v>0</v>
      </c>
      <c r="M29" s="83">
        <v>69230305</v>
      </c>
      <c r="N29" s="81">
        <v>34400</v>
      </c>
      <c r="O29" s="52" t="s">
        <v>88</v>
      </c>
      <c r="P29" s="62" t="s">
        <v>89</v>
      </c>
      <c r="Q29" s="62" t="s">
        <v>73</v>
      </c>
      <c r="R29" s="62">
        <v>3</v>
      </c>
      <c r="S29" s="88" t="s">
        <v>99</v>
      </c>
      <c r="T29" s="64">
        <v>1980</v>
      </c>
      <c r="U29" s="64" t="s">
        <v>132</v>
      </c>
      <c r="V29" s="64">
        <v>630</v>
      </c>
      <c r="W29" s="65">
        <v>0.5</v>
      </c>
      <c r="X29" s="66" t="s">
        <v>179</v>
      </c>
      <c r="Y29" s="62" t="s">
        <v>177</v>
      </c>
      <c r="Z29" s="63" t="s">
        <v>132</v>
      </c>
      <c r="AA29" s="63" t="s">
        <v>107</v>
      </c>
      <c r="AB29" s="62" t="s">
        <v>129</v>
      </c>
      <c r="AC29" s="63" t="s">
        <v>112</v>
      </c>
      <c r="AD29" s="64">
        <v>1980</v>
      </c>
      <c r="AE29" s="64" t="s">
        <v>104</v>
      </c>
      <c r="AF29" s="64"/>
      <c r="AG29" s="64">
        <v>1</v>
      </c>
      <c r="AH29" s="64">
        <v>2</v>
      </c>
      <c r="AI29" s="63" t="s">
        <v>103</v>
      </c>
    </row>
    <row r="30" spans="1:35" s="76" customFormat="1" ht="15" customHeight="1" x14ac:dyDescent="0.3">
      <c r="A30" s="93">
        <v>0</v>
      </c>
      <c r="B30" s="93">
        <v>2</v>
      </c>
      <c r="C30" s="72">
        <f t="shared" si="0"/>
        <v>0</v>
      </c>
      <c r="D30" s="71"/>
      <c r="E30" s="71"/>
      <c r="F30" s="73"/>
      <c r="G30" s="73"/>
      <c r="H30" s="74">
        <f t="shared" si="3"/>
        <v>0</v>
      </c>
      <c r="I30" s="74">
        <f t="shared" si="1"/>
        <v>0</v>
      </c>
      <c r="J30" s="73"/>
      <c r="K30" s="73"/>
      <c r="L30" s="75">
        <f t="shared" si="2"/>
        <v>0</v>
      </c>
      <c r="M30" s="83">
        <v>77100005</v>
      </c>
      <c r="N30" s="81">
        <v>71000</v>
      </c>
      <c r="O30" s="69" t="s">
        <v>159</v>
      </c>
      <c r="P30" s="69" t="s">
        <v>161</v>
      </c>
      <c r="Q30" s="62" t="s">
        <v>73</v>
      </c>
      <c r="R30" s="62">
        <v>3</v>
      </c>
      <c r="S30" s="88" t="s">
        <v>100</v>
      </c>
      <c r="T30" s="64">
        <v>2013</v>
      </c>
      <c r="U30" s="64" t="s">
        <v>152</v>
      </c>
      <c r="V30" s="64">
        <v>400</v>
      </c>
      <c r="W30" s="65">
        <v>0.1</v>
      </c>
      <c r="X30" s="66" t="s">
        <v>110</v>
      </c>
      <c r="Y30" s="62" t="s">
        <v>128</v>
      </c>
      <c r="Z30" s="63" t="s">
        <v>100</v>
      </c>
      <c r="AA30" s="63" t="s">
        <v>107</v>
      </c>
      <c r="AB30" s="62" t="s">
        <v>129</v>
      </c>
      <c r="AC30" s="63" t="s">
        <v>118</v>
      </c>
      <c r="AD30" s="64">
        <v>2013</v>
      </c>
      <c r="AE30" s="64" t="s">
        <v>130</v>
      </c>
      <c r="AF30" s="64"/>
      <c r="AG30" s="64">
        <v>1</v>
      </c>
      <c r="AH30" s="64">
        <v>3</v>
      </c>
      <c r="AI30" s="63" t="s">
        <v>107</v>
      </c>
    </row>
    <row r="31" spans="1:35" x14ac:dyDescent="0.3">
      <c r="O31" s="53"/>
      <c r="P31" s="53"/>
      <c r="Q31" s="53"/>
      <c r="R31" s="70"/>
      <c r="S31" s="54"/>
      <c r="T31" s="55"/>
      <c r="U31" s="56"/>
      <c r="V31" s="54"/>
      <c r="W31" s="57"/>
      <c r="X31" s="53"/>
      <c r="Y31" s="54"/>
      <c r="Z31" s="54"/>
      <c r="AA31" s="53"/>
      <c r="AB31" s="58"/>
      <c r="AC31" s="59"/>
      <c r="AD31" s="58"/>
      <c r="AE31" s="58"/>
      <c r="AF31" s="58"/>
      <c r="AG31" s="58"/>
      <c r="AH31" s="58"/>
      <c r="AI31" s="58"/>
    </row>
    <row r="32" spans="1:35" x14ac:dyDescent="0.3">
      <c r="O32" s="53"/>
      <c r="P32" s="53"/>
      <c r="Q32" s="53"/>
      <c r="R32" s="70"/>
      <c r="S32" s="54"/>
      <c r="T32" s="55"/>
      <c r="U32" s="56"/>
      <c r="V32" s="54"/>
      <c r="W32" s="57"/>
      <c r="X32" s="53"/>
      <c r="Y32" s="54"/>
      <c r="Z32" s="54"/>
      <c r="AA32" s="53"/>
      <c r="AB32" s="58"/>
      <c r="AC32" s="59"/>
      <c r="AD32" s="58"/>
      <c r="AE32" s="58"/>
      <c r="AF32" s="58"/>
      <c r="AG32" s="58"/>
      <c r="AH32" s="58"/>
      <c r="AI32" s="58"/>
    </row>
    <row r="33" spans="15:35" x14ac:dyDescent="0.3">
      <c r="O33" s="53"/>
      <c r="P33" s="53"/>
      <c r="Q33" s="53"/>
      <c r="R33" s="70"/>
      <c r="S33" s="54"/>
      <c r="T33" s="55"/>
      <c r="U33" s="56"/>
      <c r="V33" s="54"/>
      <c r="W33" s="57"/>
      <c r="X33" s="53"/>
      <c r="Y33" s="54"/>
      <c r="Z33" s="54"/>
      <c r="AA33" s="53"/>
      <c r="AB33" s="58"/>
      <c r="AC33" s="59"/>
      <c r="AD33" s="58"/>
      <c r="AE33" s="58"/>
      <c r="AF33" s="58"/>
      <c r="AG33" s="58"/>
      <c r="AH33" s="58"/>
      <c r="AI33" s="58"/>
    </row>
    <row r="34" spans="15:35" x14ac:dyDescent="0.3">
      <c r="O34" s="53"/>
      <c r="P34" s="53"/>
      <c r="Q34" s="53"/>
      <c r="R34" s="70"/>
      <c r="S34" s="54"/>
      <c r="T34" s="55"/>
      <c r="U34" s="56"/>
      <c r="V34" s="54"/>
      <c r="W34" s="57"/>
      <c r="X34" s="53"/>
      <c r="Y34" s="54"/>
      <c r="Z34" s="54"/>
      <c r="AA34" s="53"/>
      <c r="AB34" s="58"/>
      <c r="AC34" s="59"/>
      <c r="AD34" s="58"/>
      <c r="AE34" s="58"/>
      <c r="AF34" s="58"/>
      <c r="AG34" s="58"/>
      <c r="AH34" s="58"/>
      <c r="AI34" s="58"/>
    </row>
    <row r="35" spans="15:35" x14ac:dyDescent="0.3">
      <c r="O35" s="53"/>
      <c r="P35" s="53"/>
      <c r="Q35" s="53"/>
      <c r="R35" s="70"/>
      <c r="S35" s="54"/>
      <c r="T35" s="55"/>
      <c r="U35" s="56"/>
      <c r="V35" s="54"/>
      <c r="W35" s="57"/>
      <c r="X35" s="53"/>
      <c r="Y35" s="54"/>
      <c r="Z35" s="54"/>
      <c r="AA35" s="53"/>
      <c r="AB35" s="58"/>
      <c r="AC35" s="59"/>
      <c r="AD35" s="58"/>
      <c r="AE35" s="58"/>
      <c r="AF35" s="58"/>
      <c r="AG35" s="58"/>
      <c r="AH35" s="58"/>
      <c r="AI35" s="58"/>
    </row>
    <row r="36" spans="15:35" x14ac:dyDescent="0.3">
      <c r="O36" s="53"/>
      <c r="P36" s="53"/>
      <c r="Q36" s="53"/>
      <c r="R36" s="70"/>
      <c r="S36" s="54"/>
      <c r="T36" s="55"/>
      <c r="U36" s="56"/>
      <c r="V36" s="54"/>
      <c r="W36" s="57"/>
      <c r="X36" s="53"/>
      <c r="Y36" s="54"/>
      <c r="Z36" s="54"/>
      <c r="AA36" s="53"/>
      <c r="AB36" s="58"/>
      <c r="AC36" s="59"/>
      <c r="AD36" s="58"/>
      <c r="AE36" s="58"/>
      <c r="AF36" s="58"/>
      <c r="AG36" s="58"/>
      <c r="AH36" s="58"/>
      <c r="AI36" s="58"/>
    </row>
    <row r="37" spans="15:35" x14ac:dyDescent="0.3">
      <c r="O37" s="53"/>
      <c r="P37" s="53"/>
      <c r="Q37" s="53"/>
      <c r="R37" s="70"/>
      <c r="S37" s="54"/>
      <c r="T37" s="55"/>
      <c r="U37" s="56"/>
      <c r="V37" s="54"/>
      <c r="W37" s="57"/>
      <c r="X37" s="53"/>
      <c r="Y37" s="54"/>
      <c r="Z37" s="54"/>
      <c r="AA37" s="53"/>
      <c r="AB37" s="58"/>
      <c r="AC37" s="59"/>
      <c r="AD37" s="58"/>
      <c r="AE37" s="58"/>
      <c r="AF37" s="58"/>
      <c r="AG37" s="58"/>
      <c r="AH37" s="58"/>
      <c r="AI37" s="58"/>
    </row>
  </sheetData>
  <sheetProtection algorithmName="SHA-512" hashValue="ogm5D5lI+KvdwdGylXuLAHAZ1q3OS/SUTgPGxee3D0ajDOm16VV3sBUtWDzB+T99KSf6R5WmnTzq8an58arknw==" saltValue="Tqf/6TdY2x0GWleBOmSC6A==" spinCount="100000" sheet="1" objects="1" scenarios="1" autoFilter="0"/>
  <autoFilter ref="A4:AI30" xr:uid="{B3D8B75E-F7D5-470D-81FA-78F00FE13B2C}"/>
  <mergeCells count="9">
    <mergeCell ref="A2:B2"/>
    <mergeCell ref="C2:E2"/>
    <mergeCell ref="F2:G2"/>
    <mergeCell ref="H2:L2"/>
    <mergeCell ref="M2:AH3"/>
    <mergeCell ref="A3:B3"/>
    <mergeCell ref="C3:E3"/>
    <mergeCell ref="F3:G3"/>
    <mergeCell ref="H3:L3"/>
  </mergeCells>
  <phoneticPr fontId="11" type="noConversion"/>
  <conditionalFormatting sqref="A5:B30">
    <cfRule type="notContainsBlanks" dxfId="5" priority="5">
      <formula>LEN(TRIM(A5))&gt;0</formula>
    </cfRule>
    <cfRule type="containsBlanks" dxfId="4" priority="6">
      <formula>LEN(TRIM(A5))=0</formula>
    </cfRule>
  </conditionalFormatting>
  <conditionalFormatting sqref="D5:G30">
    <cfRule type="notContainsBlanks" dxfId="3" priority="3">
      <formula>LEN(TRIM(D5))&gt;0</formula>
    </cfRule>
    <cfRule type="containsBlanks" dxfId="2" priority="4">
      <formula>LEN(TRIM(D5))=0</formula>
    </cfRule>
  </conditionalFormatting>
  <conditionalFormatting sqref="J5:K30">
    <cfRule type="notContainsBlanks" dxfId="1" priority="1">
      <formula>LEN(TRIM(J5))&gt;0</formula>
    </cfRule>
    <cfRule type="containsBlanks" dxfId="0" priority="2">
      <formula>LEN(TRIM(J5))=0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0E523024A1944A5D194C94228ECEE" ma:contentTypeVersion="4" ma:contentTypeDescription="Create a new document." ma:contentTypeScope="" ma:versionID="2dae1b3ee7833eb2692b995ad011059a">
  <xsd:schema xmlns:xsd="http://www.w3.org/2001/XMLSchema" xmlns:xs="http://www.w3.org/2001/XMLSchema" xmlns:p="http://schemas.microsoft.com/office/2006/metadata/properties" xmlns:ns2="154edb42-0755-4ff4-9a5b-1e61389cc807" targetNamespace="http://schemas.microsoft.com/office/2006/metadata/properties" ma:root="true" ma:fieldsID="c116ed60da058bae72182d65c02c3427" ns2:_="">
    <xsd:import namespace="154edb42-0755-4ff4-9a5b-1e61389cc8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edb42-0755-4ff4-9a5b-1e61389cc8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82BC1A-3A40-4B6E-8265-EDBA11B01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4edb42-0755-4ff4-9a5b-1e61389cc8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2B659C-3D06-4F0F-9CF3-169334197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51BEB2-F4F3-4AAE-9677-F33CB2C0E397}">
  <ds:schemaRefs>
    <ds:schemaRef ds:uri="http://www.w3.org/XML/1998/namespace"/>
    <ds:schemaRef ds:uri="http://schemas.microsoft.com/office/2006/metadata/properties"/>
    <ds:schemaRef ds:uri="http://purl.org/dc/dcmitype/"/>
    <ds:schemaRef ds:uri="5fdf7829-12b8-4bea-a4cb-fc58c2044773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d19408c-bb41-4a7e-af4c-4e94b4310e0d"/>
    <ds:schemaRef ds:uri="http://purl.org/dc/elements/1.1/"/>
    <ds:schemaRef ds:uri="fc38c3ad-46ed-4c38-8d72-4ddda56891b4"/>
    <ds:schemaRef ds:uri="9ec0fb34-a079-40bf-bb83-f0cf4290c71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prijs aanbieding</vt:lpstr>
      <vt:lpstr>Tarieven</vt:lpstr>
      <vt:lpstr>Contract prijzen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e.vermeeren@rocva.nl</dc:creator>
  <cp:lastModifiedBy>Vliet, Arno van</cp:lastModifiedBy>
  <dcterms:created xsi:type="dcterms:W3CDTF">2016-10-09T09:02:03Z</dcterms:created>
  <dcterms:modified xsi:type="dcterms:W3CDTF">2025-03-10T14:20:46Z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0x010100B100E523024A1944A5D194C94228ECEE</vt:lpwstr>
  </property>
  <property fmtid="{D5CDD505-2E9C-101B-9397-08002B2CF9AE}" pid="3" name="MediaServiceImageTags">
    <vt:lpwstr/>
  </property>
</Properties>
</file>