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A Archief\"/>
    </mc:Choice>
  </mc:AlternateContent>
  <xr:revisionPtr revIDLastSave="0" documentId="13_ncr:1_{47A9D047-D139-4832-90F2-3B46EA181531}" xr6:coauthVersionLast="47" xr6:coauthVersionMax="47" xr10:uidLastSave="{00000000-0000-0000-0000-000000000000}"/>
  <bookViews>
    <workbookView xWindow="-120" yWindow="-120" windowWidth="23280" windowHeight="14040" xr2:uid="{00000000-000D-0000-FFFF-FFFF00000000}"/>
  </bookViews>
  <sheets>
    <sheet name="samenvatting" sheetId="2" r:id="rId1"/>
    <sheet name="omvang" sheetId="3" r:id="rId2"/>
    <sheet name="wdx 2022" sheetId="6" state="hidden" r:id="rId3"/>
    <sheet name="afd 2022" sheetId="7" state="hidden" r:id="rId4"/>
    <sheet name="clusters 2022" sheetId="8" state="hidden" r:id="rId5"/>
    <sheet name="wdx 2024" sheetId="9" r:id="rId6"/>
    <sheet name="afd 2024" sheetId="10" r:id="rId7"/>
    <sheet name="clusters 2024" sheetId="11" r:id="rId8"/>
  </sheets>
  <definedNames>
    <definedName name="_xlnm._FilterDatabase" localSheetId="4" hidden="1">'clusters 2022'!$A$1:$I$44</definedName>
    <definedName name="ZoekWnr">omvang!$A$1:$B$27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F37" i="2"/>
  <c r="E37" i="2"/>
  <c r="G36" i="2"/>
  <c r="F36" i="2"/>
  <c r="E36" i="2"/>
  <c r="G35" i="2"/>
  <c r="F35" i="2"/>
  <c r="E35" i="2"/>
  <c r="G34" i="2"/>
  <c r="F34" i="2"/>
  <c r="E34" i="2"/>
  <c r="G33" i="2"/>
  <c r="F33" i="2"/>
  <c r="E33" i="2"/>
  <c r="G31" i="2"/>
  <c r="F31" i="2"/>
  <c r="E31" i="2"/>
  <c r="G30" i="2"/>
  <c r="F30" i="2"/>
  <c r="E30" i="2"/>
  <c r="G29" i="2"/>
  <c r="F29" i="2"/>
  <c r="E29" i="2"/>
  <c r="G28" i="2"/>
  <c r="F28" i="2"/>
  <c r="E28" i="2"/>
  <c r="G27" i="2"/>
  <c r="F27" i="2"/>
  <c r="E27" i="2"/>
  <c r="G26" i="2"/>
  <c r="F26" i="2"/>
  <c r="E26" i="2"/>
  <c r="G24" i="2"/>
  <c r="F24" i="2"/>
  <c r="E24" i="2"/>
  <c r="G23" i="2"/>
  <c r="F23" i="2"/>
  <c r="E23" i="2"/>
  <c r="G22" i="2"/>
  <c r="F22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F9" i="2"/>
  <c r="E9" i="2"/>
  <c r="G8" i="2"/>
  <c r="F8" i="2"/>
  <c r="E8" i="2"/>
  <c r="G6" i="2"/>
  <c r="F6" i="2"/>
  <c r="E6" i="2"/>
  <c r="G5" i="2"/>
  <c r="F5" i="2"/>
  <c r="E5" i="2"/>
  <c r="G3" i="2"/>
  <c r="F3" i="2"/>
  <c r="E3" i="2"/>
  <c r="B6" i="2" l="1"/>
  <c r="B9" i="2"/>
  <c r="B10" i="2"/>
  <c r="B11" i="2"/>
  <c r="B12" i="2"/>
  <c r="B13" i="2"/>
  <c r="B14" i="2"/>
  <c r="B15" i="2"/>
  <c r="B24" i="2"/>
  <c r="B18" i="2"/>
  <c r="B19" i="2"/>
  <c r="B20" i="2"/>
  <c r="B21" i="2"/>
  <c r="B22" i="2"/>
  <c r="B23" i="2"/>
  <c r="B27" i="2"/>
  <c r="B28" i="2"/>
  <c r="B29" i="2"/>
  <c r="B30" i="2"/>
  <c r="B31" i="2"/>
  <c r="B34" i="2"/>
  <c r="B35" i="2"/>
  <c r="B36" i="2"/>
  <c r="B37" i="2"/>
  <c r="B5" i="2"/>
  <c r="B17" i="2" l="1"/>
  <c r="B8" i="2"/>
  <c r="B33" i="2"/>
  <c r="B26" i="2"/>
  <c r="B3" i="2" l="1"/>
</calcChain>
</file>

<file path=xl/sharedStrings.xml><?xml version="1.0" encoding="utf-8"?>
<sst xmlns="http://schemas.openxmlformats.org/spreadsheetml/2006/main" count="691" uniqueCount="80">
  <si>
    <t>Afdelingscode</t>
  </si>
  <si>
    <t>Afdeling</t>
  </si>
  <si>
    <t>Clustercode</t>
  </si>
  <si>
    <t>Cluster</t>
  </si>
  <si>
    <t>Verzuimduurklasse</t>
  </si>
  <si>
    <t>Verzuimpercentage (%)</t>
  </si>
  <si>
    <t>Meldingsfrequentie</t>
  </si>
  <si>
    <t>Verzuimtijd (dagen)</t>
  </si>
  <si>
    <t>Verzuimduur gem. (dagen)</t>
  </si>
  <si>
    <t>20200</t>
  </si>
  <si>
    <t>Griffie</t>
  </si>
  <si>
    <t>Kort</t>
  </si>
  <si>
    <t>20400</t>
  </si>
  <si>
    <t>Directie</t>
  </si>
  <si>
    <t>Middellang</t>
  </si>
  <si>
    <t>20500</t>
  </si>
  <si>
    <t>Bedrijfsvoering</t>
  </si>
  <si>
    <t>20525</t>
  </si>
  <si>
    <t>IM</t>
  </si>
  <si>
    <t>20515</t>
  </si>
  <si>
    <t>Vastgoed</t>
  </si>
  <si>
    <t>20555</t>
  </si>
  <si>
    <t>Juridische Zaken</t>
  </si>
  <si>
    <t>20565</t>
  </si>
  <si>
    <t>Facilitair</t>
  </si>
  <si>
    <t>20545</t>
  </si>
  <si>
    <t>HRM</t>
  </si>
  <si>
    <t>20505</t>
  </si>
  <si>
    <t>Financiën</t>
  </si>
  <si>
    <t>Lang</t>
  </si>
  <si>
    <t>20700</t>
  </si>
  <si>
    <t>Publieksplein</t>
  </si>
  <si>
    <t>20720</t>
  </si>
  <si>
    <t>Front-office</t>
  </si>
  <si>
    <t>20590</t>
  </si>
  <si>
    <t>Zwembad</t>
  </si>
  <si>
    <t>20710</t>
  </si>
  <si>
    <t>Communicatie</t>
  </si>
  <si>
    <t>20830</t>
  </si>
  <si>
    <t>Veiligheid</t>
  </si>
  <si>
    <t>20750</t>
  </si>
  <si>
    <t>Wijkregie</t>
  </si>
  <si>
    <t>Kabinetszaken</t>
  </si>
  <si>
    <t>20730</t>
  </si>
  <si>
    <t>Managementondersteuning</t>
  </si>
  <si>
    <t>20800</t>
  </si>
  <si>
    <t>Maatschappij</t>
  </si>
  <si>
    <t>20825</t>
  </si>
  <si>
    <t>Sociaal Team</t>
  </si>
  <si>
    <t>20805</t>
  </si>
  <si>
    <t>Administratie</t>
  </si>
  <si>
    <t>20815</t>
  </si>
  <si>
    <t>Beleid</t>
  </si>
  <si>
    <t>20900</t>
  </si>
  <si>
    <t>Ruimte</t>
  </si>
  <si>
    <t>20930</t>
  </si>
  <si>
    <t>Projecten</t>
  </si>
  <si>
    <t>20920</t>
  </si>
  <si>
    <t>Ontwikkeling en beleid</t>
  </si>
  <si>
    <t>20910</t>
  </si>
  <si>
    <t>Onderhoud</t>
  </si>
  <si>
    <t>KIA</t>
  </si>
  <si>
    <t>Werknemers (#)</t>
  </si>
  <si>
    <t>Department_Aggregation3_Name</t>
  </si>
  <si>
    <t>Procesbegeleiding</t>
  </si>
  <si>
    <t>afdeling Bedrijfsvoering</t>
  </si>
  <si>
    <t>Afdeling / Cluster</t>
  </si>
  <si>
    <t>afdeling Publieksplein</t>
  </si>
  <si>
    <t>afdeling Maatschappij</t>
  </si>
  <si>
    <t>afdeling Ruimte</t>
  </si>
  <si>
    <t>Werkgever</t>
  </si>
  <si>
    <t>2442 Gemeente Waddinxveen</t>
  </si>
  <si>
    <t>Waddinxveen totaal</t>
  </si>
  <si>
    <t>20535</t>
  </si>
  <si>
    <t>20740</t>
  </si>
  <si>
    <t>Personeels-sterkte 9 dec '24</t>
  </si>
  <si>
    <t>2024 (tot 9 dec '24)</t>
  </si>
  <si>
    <t>kort: 1-7 dagen</t>
  </si>
  <si>
    <t>middellang 8-42 dagen</t>
  </si>
  <si>
    <t xml:space="preserve">lang 43-730 dagen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</si>
</sst>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%"/>
    <numFmt numFmtId="165" formatCode="_ * #,##0.0%_ ;_ * \-#,##0.0%_ ;_ * &quot;-&quot;??_ ;_ @_ "/>
    <numFmt numFmtId="166" formatCode="_ * #,##0.0_ ;_ * \-#,##0.0_ ;_ * &quot;-&quot;??_ ;_ @_ "/>
    <numFmt numFmtId="167" formatCode="#,##0.00%"/>
  </numFmts>
  <fonts count="7">
    <font>
      <sz val="10"/>
      <name val="Arial"/>
    </font>
    <font>
      <sz val="10"/>
      <name val="Arial"/>
      <family val="2"/>
    </font>
    <font>
      <b/>
      <sz val="9"/>
      <color indexed="63"/>
      <name val="Proxima Nova Rg"/>
    </font>
    <font>
      <sz val="9"/>
      <color indexed="63"/>
      <name val="Proxima Nova Rg"/>
    </font>
    <font>
      <b/>
      <sz val="9"/>
      <color indexed="8"/>
      <name val="Proxima Nova Rg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/>
    <xf numFmtId="49" fontId="3" fillId="3" borderId="1" xfId="0" applyNumberFormat="1" applyFont="1" applyFill="1" applyBorder="1"/>
    <xf numFmtId="0" fontId="3" fillId="3" borderId="1" xfId="0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164" fontId="2" fillId="2" borderId="1" xfId="1" applyNumberFormat="1" applyFont="1" applyFill="1" applyBorder="1"/>
    <xf numFmtId="164" fontId="3" fillId="3" borderId="1" xfId="1" applyNumberFormat="1" applyFont="1" applyFill="1" applyBorder="1"/>
    <xf numFmtId="164" fontId="4" fillId="2" borderId="1" xfId="1" applyNumberFormat="1" applyFont="1" applyFill="1" applyBorder="1"/>
    <xf numFmtId="166" fontId="2" fillId="2" borderId="1" xfId="2" applyNumberFormat="1" applyFont="1" applyFill="1" applyBorder="1"/>
    <xf numFmtId="166" fontId="3" fillId="3" borderId="1" xfId="2" applyNumberFormat="1" applyFont="1" applyFill="1" applyBorder="1"/>
    <xf numFmtId="166" fontId="4" fillId="2" borderId="1" xfId="2" applyNumberFormat="1" applyFont="1" applyFill="1" applyBorder="1"/>
    <xf numFmtId="166" fontId="0" fillId="0" borderId="0" xfId="2" applyNumberFormat="1" applyFont="1"/>
    <xf numFmtId="0" fontId="6" fillId="4" borderId="0" xfId="0" applyFont="1" applyFill="1"/>
    <xf numFmtId="0" fontId="6" fillId="4" borderId="0" xfId="0" applyFont="1" applyFill="1" applyAlignment="1">
      <alignment horizontal="center"/>
    </xf>
    <xf numFmtId="165" fontId="6" fillId="4" borderId="0" xfId="1" applyNumberFormat="1" applyFont="1" applyFill="1"/>
    <xf numFmtId="0" fontId="6" fillId="0" borderId="0" xfId="0" applyFont="1"/>
    <xf numFmtId="167" fontId="3" fillId="3" borderId="1" xfId="0" applyNumberFormat="1" applyFont="1" applyFill="1" applyBorder="1"/>
    <xf numFmtId="167" fontId="4" fillId="2" borderId="1" xfId="0" applyNumberFormat="1" applyFont="1" applyFill="1" applyBorder="1"/>
    <xf numFmtId="0" fontId="6" fillId="0" borderId="0" xfId="0" applyFont="1" applyAlignment="1">
      <alignment horizontal="center"/>
    </xf>
    <xf numFmtId="0" fontId="6" fillId="4" borderId="0" xfId="1" quotePrefix="1" applyNumberFormat="1" applyFont="1" applyFill="1" applyAlignment="1">
      <alignment horizontal="center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Verzuim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samenvatting!$E$2</c:f>
              <c:strCache>
                <c:ptCount val="1"/>
                <c:pt idx="0">
                  <c:v>Kort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samenvatting!$A$3:$A$37</c:f>
              <c:strCache>
                <c:ptCount val="35"/>
                <c:pt idx="0">
                  <c:v>Waddinxveen totaal</c:v>
                </c:pt>
                <c:pt idx="2">
                  <c:v>Griffie</c:v>
                </c:pt>
                <c:pt idx="3">
                  <c:v>Directie</c:v>
                </c:pt>
                <c:pt idx="5">
                  <c:v>afdeling Bedrijfsvoering</c:v>
                </c:pt>
                <c:pt idx="6">
                  <c:v>Bedrijfsvoering</c:v>
                </c:pt>
                <c:pt idx="7">
                  <c:v>Financiën</c:v>
                </c:pt>
                <c:pt idx="8">
                  <c:v>Vastgoed</c:v>
                </c:pt>
                <c:pt idx="9">
                  <c:v>IM</c:v>
                </c:pt>
                <c:pt idx="10">
                  <c:v>HRM</c:v>
                </c:pt>
                <c:pt idx="11">
                  <c:v>Juridische Zaken</c:v>
                </c:pt>
                <c:pt idx="12">
                  <c:v>Facilitair</c:v>
                </c:pt>
                <c:pt idx="14">
                  <c:v>afdeling Publieksplein</c:v>
                </c:pt>
                <c:pt idx="15">
                  <c:v>Publieksplein</c:v>
                </c:pt>
                <c:pt idx="16">
                  <c:v>Communicatie</c:v>
                </c:pt>
                <c:pt idx="17">
                  <c:v>Front-office</c:v>
                </c:pt>
                <c:pt idx="18">
                  <c:v>Managementondersteuning</c:v>
                </c:pt>
                <c:pt idx="19">
                  <c:v>Kabinetszaken</c:v>
                </c:pt>
                <c:pt idx="20">
                  <c:v>Wijkregie</c:v>
                </c:pt>
                <c:pt idx="21">
                  <c:v>Zwembad</c:v>
                </c:pt>
                <c:pt idx="23">
                  <c:v>afdeling Maatschappij</c:v>
                </c:pt>
                <c:pt idx="24">
                  <c:v>Maatschappij</c:v>
                </c:pt>
                <c:pt idx="25">
                  <c:v>Administratie</c:v>
                </c:pt>
                <c:pt idx="26">
                  <c:v>Beleid</c:v>
                </c:pt>
                <c:pt idx="27">
                  <c:v>Sociaal Team</c:v>
                </c:pt>
                <c:pt idx="28">
                  <c:v>Veiligheid</c:v>
                </c:pt>
                <c:pt idx="30">
                  <c:v>afdeling Ruimte</c:v>
                </c:pt>
                <c:pt idx="31">
                  <c:v>Ruimte</c:v>
                </c:pt>
                <c:pt idx="32">
                  <c:v>Onderhoud</c:v>
                </c:pt>
                <c:pt idx="33">
                  <c:v>Ontwikkeling en beleid</c:v>
                </c:pt>
                <c:pt idx="34">
                  <c:v>Projecten</c:v>
                </c:pt>
              </c:strCache>
            </c:strRef>
          </c:cat>
          <c:val>
            <c:numRef>
              <c:f>samenvatting!$E$3:$E$37</c:f>
              <c:numCache>
                <c:formatCode>0.0%</c:formatCode>
                <c:ptCount val="35"/>
                <c:pt idx="0" formatCode="_ * #,##0.0%_ ;_ * \-#,##0.0%_ ;_ * &quot;-&quot;??_ ;_ @_ ">
                  <c:v>6.9487497973608862E-3</c:v>
                </c:pt>
                <c:pt idx="2" formatCode="_ * #,##0.0%_ ;_ * \-#,##0.0%_ ;_ * &quot;-&quot;??_ ;_ @_ ">
                  <c:v>6.3195146612739991E-3</c:v>
                </c:pt>
                <c:pt idx="3" formatCode="_ * #,##0.0%_ ;_ * \-#,##0.0%_ ;_ * &quot;-&quot;??_ ;_ @_ ">
                  <c:v>8.5431681012253687E-3</c:v>
                </c:pt>
                <c:pt idx="5" formatCode="_ * #,##0.0%_ ;_ * \-#,##0.0%_ ;_ * &quot;-&quot;??_ ;_ @_ ">
                  <c:v>6.4772380392292966E-3</c:v>
                </c:pt>
                <c:pt idx="6" formatCode="_ * #,##0.0%_ ;_ * \-#,##0.0%_ ;_ * &quot;-&quot;??_ ;_ @_ ">
                  <c:v>0</c:v>
                </c:pt>
                <c:pt idx="7" formatCode="_ * #,##0.0%_ ;_ * \-#,##0.0%_ ;_ * &quot;-&quot;??_ ;_ @_ ">
                  <c:v>4.8003696699391819E-3</c:v>
                </c:pt>
                <c:pt idx="8" formatCode="_ * #,##0.0%_ ;_ * \-#,##0.0%_ ;_ * &quot;-&quot;??_ ;_ @_ ">
                  <c:v>6.3289214304839076E-3</c:v>
                </c:pt>
                <c:pt idx="9" formatCode="_ * #,##0.0%_ ;_ * \-#,##0.0%_ ;_ * &quot;-&quot;??_ ;_ @_ ">
                  <c:v>7.9123876656340547E-3</c:v>
                </c:pt>
                <c:pt idx="10" formatCode="_ * #,##0.0%_ ;_ * \-#,##0.0%_ ;_ * &quot;-&quot;??_ ;_ @_ ">
                  <c:v>2.4526591778731418E-3</c:v>
                </c:pt>
                <c:pt idx="11" formatCode="_ * #,##0.0%_ ;_ * \-#,##0.0%_ ;_ * &quot;-&quot;??_ ;_ @_ ">
                  <c:v>8.937784175629267E-3</c:v>
                </c:pt>
                <c:pt idx="12" formatCode="_ * #,##0.0%_ ;_ * \-#,##0.0%_ ;_ * &quot;-&quot;??_ ;_ @_ ">
                  <c:v>9.8875614111285336E-3</c:v>
                </c:pt>
                <c:pt idx="14" formatCode="_ * #,##0.0%_ ;_ * \-#,##0.0%_ ;_ * &quot;-&quot;??_ ;_ @_ ">
                  <c:v>5.1358531534152979E-3</c:v>
                </c:pt>
                <c:pt idx="15" formatCode="_ * #,##0.0%_ ;_ * \-#,##0.0%_ ;_ * &quot;-&quot;??_ ;_ @_ ">
                  <c:v>0</c:v>
                </c:pt>
                <c:pt idx="16" formatCode="_ * #,##0.0%_ ;_ * \-#,##0.0%_ ;_ * &quot;-&quot;??_ ;_ @_ ">
                  <c:v>9.8864479983650048E-3</c:v>
                </c:pt>
                <c:pt idx="17" formatCode="_ * #,##0.0%_ ;_ * \-#,##0.0%_ ;_ * &quot;-&quot;??_ ;_ @_ ">
                  <c:v>3.1447300546527828E-3</c:v>
                </c:pt>
                <c:pt idx="18" formatCode="_ * #,##0.0%_ ;_ * \-#,##0.0%_ ;_ * &quot;-&quot;??_ ;_ @_ ">
                  <c:v>8.4982244654230633E-3</c:v>
                </c:pt>
                <c:pt idx="19" formatCode="_ * #,##0.0%_ ;_ * \-#,##0.0%_ ;_ * &quot;-&quot;??_ ;_ @_ ">
                  <c:v>0</c:v>
                </c:pt>
                <c:pt idx="20" formatCode="_ * #,##0.0%_ ;_ * \-#,##0.0%_ ;_ * &quot;-&quot;??_ ;_ @_ ">
                  <c:v>8.116465058699087E-3</c:v>
                </c:pt>
                <c:pt idx="21" formatCode="_ * #,##0.0%_ ;_ * \-#,##0.0%_ ;_ * &quot;-&quot;??_ ;_ @_ ">
                  <c:v>6.8263950568987824E-3</c:v>
                </c:pt>
                <c:pt idx="23" formatCode="_ * #,##0.0%_ ;_ * \-#,##0.0%_ ;_ * &quot;-&quot;??_ ;_ @_ ">
                  <c:v>8.4301869833054571E-3</c:v>
                </c:pt>
                <c:pt idx="24" formatCode="_ * #,##0.0%_ ;_ * \-#,##0.0%_ ;_ * &quot;-&quot;??_ ;_ @_ ">
                  <c:v>0</c:v>
                </c:pt>
                <c:pt idx="25" formatCode="_ * #,##0.0%_ ;_ * \-#,##0.0%_ ;_ * &quot;-&quot;??_ ;_ @_ ">
                  <c:v>1.4569373899788489E-2</c:v>
                </c:pt>
                <c:pt idx="26" formatCode="_ * #,##0.0%_ ;_ * \-#,##0.0%_ ;_ * &quot;-&quot;??_ ;_ @_ ">
                  <c:v>6.9751132284776845E-3</c:v>
                </c:pt>
                <c:pt idx="27" formatCode="_ * #,##0.0%_ ;_ * \-#,##0.0%_ ;_ * &quot;-&quot;??_ ;_ @_ ">
                  <c:v>7.4584363534439179E-3</c:v>
                </c:pt>
                <c:pt idx="28" formatCode="_ * #,##0.0%_ ;_ * \-#,##0.0%_ ;_ * &quot;-&quot;??_ ;_ @_ ">
                  <c:v>3.3136940956735077E-4</c:v>
                </c:pt>
                <c:pt idx="30" formatCode="_ * #,##0.0%_ ;_ * \-#,##0.0%_ ;_ * &quot;-&quot;??_ ;_ @_ ">
                  <c:v>7.4692677710835667E-3</c:v>
                </c:pt>
                <c:pt idx="31" formatCode="_ * #,##0.0%_ ;_ * \-#,##0.0%_ ;_ * &quot;-&quot;??_ ;_ @_ ">
                  <c:v>4.6449900464499002E-3</c:v>
                </c:pt>
                <c:pt idx="32" formatCode="_ * #,##0.0%_ ;_ * \-#,##0.0%_ ;_ * &quot;-&quot;??_ ;_ @_ ">
                  <c:v>1.0027771172995503E-2</c:v>
                </c:pt>
                <c:pt idx="33" formatCode="_ * #,##0.0%_ ;_ * \-#,##0.0%_ ;_ * &quot;-&quot;??_ ;_ @_ ">
                  <c:v>3.9792623718714424E-3</c:v>
                </c:pt>
                <c:pt idx="34" formatCode="_ * #,##0.0%_ ;_ * \-#,##0.0%_ ;_ * &quot;-&quot;??_ ;_ @_ ">
                  <c:v>8.0994838394073312E-3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3-4527-8AD3-FD9F9724B2B7}"/>
            </c:ext>
          </c:extLst>
        </c:ser>
        <c:ser>
          <c:idx val="1"/>
          <c:order val="1"/>
          <c:tx>
            <c:strRef>
              <c:f>samenvatting!$F$2</c:f>
              <c:strCache>
                <c:ptCount val="1"/>
                <c:pt idx="0">
                  <c:v>Middellang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samenvatting!$A$3:$A$37</c:f>
              <c:strCache>
                <c:ptCount val="35"/>
                <c:pt idx="0">
                  <c:v>Waddinxveen totaal</c:v>
                </c:pt>
                <c:pt idx="2">
                  <c:v>Griffie</c:v>
                </c:pt>
                <c:pt idx="3">
                  <c:v>Directie</c:v>
                </c:pt>
                <c:pt idx="5">
                  <c:v>afdeling Bedrijfsvoering</c:v>
                </c:pt>
                <c:pt idx="6">
                  <c:v>Bedrijfsvoering</c:v>
                </c:pt>
                <c:pt idx="7">
                  <c:v>Financiën</c:v>
                </c:pt>
                <c:pt idx="8">
                  <c:v>Vastgoed</c:v>
                </c:pt>
                <c:pt idx="9">
                  <c:v>IM</c:v>
                </c:pt>
                <c:pt idx="10">
                  <c:v>HRM</c:v>
                </c:pt>
                <c:pt idx="11">
                  <c:v>Juridische Zaken</c:v>
                </c:pt>
                <c:pt idx="12">
                  <c:v>Facilitair</c:v>
                </c:pt>
                <c:pt idx="14">
                  <c:v>afdeling Publieksplein</c:v>
                </c:pt>
                <c:pt idx="15">
                  <c:v>Publieksplein</c:v>
                </c:pt>
                <c:pt idx="16">
                  <c:v>Communicatie</c:v>
                </c:pt>
                <c:pt idx="17">
                  <c:v>Front-office</c:v>
                </c:pt>
                <c:pt idx="18">
                  <c:v>Managementondersteuning</c:v>
                </c:pt>
                <c:pt idx="19">
                  <c:v>Kabinetszaken</c:v>
                </c:pt>
                <c:pt idx="20">
                  <c:v>Wijkregie</c:v>
                </c:pt>
                <c:pt idx="21">
                  <c:v>Zwembad</c:v>
                </c:pt>
                <c:pt idx="23">
                  <c:v>afdeling Maatschappij</c:v>
                </c:pt>
                <c:pt idx="24">
                  <c:v>Maatschappij</c:v>
                </c:pt>
                <c:pt idx="25">
                  <c:v>Administratie</c:v>
                </c:pt>
                <c:pt idx="26">
                  <c:v>Beleid</c:v>
                </c:pt>
                <c:pt idx="27">
                  <c:v>Sociaal Team</c:v>
                </c:pt>
                <c:pt idx="28">
                  <c:v>Veiligheid</c:v>
                </c:pt>
                <c:pt idx="30">
                  <c:v>afdeling Ruimte</c:v>
                </c:pt>
                <c:pt idx="31">
                  <c:v>Ruimte</c:v>
                </c:pt>
                <c:pt idx="32">
                  <c:v>Onderhoud</c:v>
                </c:pt>
                <c:pt idx="33">
                  <c:v>Ontwikkeling en beleid</c:v>
                </c:pt>
                <c:pt idx="34">
                  <c:v>Projecten</c:v>
                </c:pt>
              </c:strCache>
            </c:strRef>
          </c:cat>
          <c:val>
            <c:numRef>
              <c:f>samenvatting!$F$3:$F$37</c:f>
              <c:numCache>
                <c:formatCode>0.0%</c:formatCode>
                <c:ptCount val="35"/>
                <c:pt idx="0" formatCode="_ * #,##0.0%_ ;_ * \-#,##0.0%_ ;_ * &quot;-&quot;??_ ;_ @_ ">
                  <c:v>7.0259255488230327E-3</c:v>
                </c:pt>
                <c:pt idx="2" formatCode="_ * #,##0.0%_ ;_ * \-#,##0.0%_ ;_ * &quot;-&quot;??_ ;_ @_ ">
                  <c:v>0</c:v>
                </c:pt>
                <c:pt idx="3" formatCode="_ * #,##0.0%_ ;_ * \-#,##0.0%_ ;_ * &quot;-&quot;??_ ;_ @_ ">
                  <c:v>5.8453293885503063E-3</c:v>
                </c:pt>
                <c:pt idx="5" formatCode="_ * #,##0.0%_ ;_ * \-#,##0.0%_ ;_ * &quot;-&quot;??_ ;_ @_ ">
                  <c:v>7.8745923361646097E-3</c:v>
                </c:pt>
                <c:pt idx="6" formatCode="_ * #,##0.0%_ ;_ * \-#,##0.0%_ ;_ * &quot;-&quot;??_ ;_ @_ ">
                  <c:v>3.7419099975191043E-2</c:v>
                </c:pt>
                <c:pt idx="7" formatCode="_ * #,##0.0%_ ;_ * \-#,##0.0%_ ;_ * &quot;-&quot;??_ ;_ @_ ">
                  <c:v>0</c:v>
                </c:pt>
                <c:pt idx="8" formatCode="_ * #,##0.0%_ ;_ * \-#,##0.0%_ ;_ * &quot;-&quot;??_ ;_ @_ ">
                  <c:v>5.6257079382079174E-3</c:v>
                </c:pt>
                <c:pt idx="9" formatCode="_ * #,##0.0%_ ;_ * \-#,##0.0%_ ;_ * &quot;-&quot;??_ ;_ @_ ">
                  <c:v>1.2019242071737185E-2</c:v>
                </c:pt>
                <c:pt idx="10" formatCode="_ * #,##0.0%_ ;_ * \-#,##0.0%_ ;_ * &quot;-&quot;??_ ;_ @_ ">
                  <c:v>9.3472889241182373E-3</c:v>
                </c:pt>
                <c:pt idx="11" formatCode="_ * #,##0.0%_ ;_ * \-#,##0.0%_ ;_ * &quot;-&quot;??_ ;_ @_ ">
                  <c:v>0</c:v>
                </c:pt>
                <c:pt idx="12" formatCode="_ * #,##0.0%_ ;_ * \-#,##0.0%_ ;_ * &quot;-&quot;??_ ;_ @_ ">
                  <c:v>1.6371195084841274E-2</c:v>
                </c:pt>
                <c:pt idx="14" formatCode="_ * #,##0.0%_ ;_ * \-#,##0.0%_ ;_ * &quot;-&quot;??_ ;_ @_ ">
                  <c:v>5.8319745654756804E-3</c:v>
                </c:pt>
                <c:pt idx="15" formatCode="_ * #,##0.0%_ ;_ * \-#,##0.0%_ ;_ * &quot;-&quot;??_ ;_ @_ ">
                  <c:v>0</c:v>
                </c:pt>
                <c:pt idx="16" formatCode="_ * #,##0.0%_ ;_ * \-#,##0.0%_ ;_ * &quot;-&quot;??_ ;_ @_ ">
                  <c:v>3.5102884623781031E-3</c:v>
                </c:pt>
                <c:pt idx="17" formatCode="_ * #,##0.0%_ ;_ * \-#,##0.0%_ ;_ * &quot;-&quot;??_ ;_ @_ ">
                  <c:v>7.3907479755960896E-3</c:v>
                </c:pt>
                <c:pt idx="18" formatCode="_ * #,##0.0%_ ;_ * \-#,##0.0%_ ;_ * &quot;-&quot;??_ ;_ @_ ">
                  <c:v>0</c:v>
                </c:pt>
                <c:pt idx="19" formatCode="_ * #,##0.0%_ ;_ * \-#,##0.0%_ ;_ * &quot;-&quot;??_ ;_ @_ ">
                  <c:v>0</c:v>
                </c:pt>
                <c:pt idx="20" formatCode="_ * #,##0.0%_ ;_ * \-#,##0.0%_ ;_ * &quot;-&quot;??_ ;_ @_ ">
                  <c:v>6.4931720469592717E-3</c:v>
                </c:pt>
                <c:pt idx="21" formatCode="_ * #,##0.0%_ ;_ * \-#,##0.0%_ ;_ * &quot;-&quot;??_ ;_ @_ ">
                  <c:v>1.0713463454603212E-2</c:v>
                </c:pt>
                <c:pt idx="23" formatCode="_ * #,##0.0%_ ;_ * \-#,##0.0%_ ;_ * &quot;-&quot;??_ ;_ @_ ">
                  <c:v>4.039517677593021E-3</c:v>
                </c:pt>
                <c:pt idx="24" formatCode="_ * #,##0.0%_ ;_ * \-#,##0.0%_ ;_ * &quot;-&quot;??_ ;_ @_ ">
                  <c:v>0</c:v>
                </c:pt>
                <c:pt idx="25" formatCode="_ * #,##0.0%_ ;_ * \-#,##0.0%_ ;_ * &quot;-&quot;??_ ;_ @_ ">
                  <c:v>8.5590287592132372E-3</c:v>
                </c:pt>
                <c:pt idx="26" formatCode="_ * #,##0.0%_ ;_ * \-#,##0.0%_ ;_ * &quot;-&quot;??_ ;_ @_ ">
                  <c:v>4.0396127918729064E-3</c:v>
                </c:pt>
                <c:pt idx="27" formatCode="_ * #,##0.0%_ ;_ * \-#,##0.0%_ ;_ * &quot;-&quot;??_ ;_ @_ ">
                  <c:v>2.7030155823022425E-3</c:v>
                </c:pt>
                <c:pt idx="28" formatCode="_ * #,##0.0%_ ;_ * \-#,##0.0%_ ;_ * &quot;-&quot;??_ ;_ @_ ">
                  <c:v>2.4852705717551306E-3</c:v>
                </c:pt>
                <c:pt idx="30" formatCode="_ * #,##0.0%_ ;_ * \-#,##0.0%_ ;_ * &quot;-&quot;??_ ;_ @_ ">
                  <c:v>9.7114394724462458E-3</c:v>
                </c:pt>
                <c:pt idx="31" formatCode="_ * #,##0.0%_ ;_ * \-#,##0.0%_ ;_ * &quot;-&quot;??_ ;_ @_ ">
                  <c:v>0</c:v>
                </c:pt>
                <c:pt idx="32" formatCode="_ * #,##0.0%_ ;_ * \-#,##0.0%_ ;_ * &quot;-&quot;??_ ;_ @_ ">
                  <c:v>1.7163857587684822E-2</c:v>
                </c:pt>
                <c:pt idx="33" formatCode="_ * #,##0.0%_ ;_ * \-#,##0.0%_ ;_ * &quot;-&quot;??_ ;_ @_ ">
                  <c:v>2.7742740797872621E-3</c:v>
                </c:pt>
                <c:pt idx="34" formatCode="_ * #,##0.0%_ ;_ * \-#,##0.0%_ ;_ * &quot;-&quot;??_ ;_ @_ ">
                  <c:v>2.9452668506935752E-3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93-4527-8AD3-FD9F9724B2B7}"/>
            </c:ext>
          </c:extLst>
        </c:ser>
        <c:ser>
          <c:idx val="2"/>
          <c:order val="2"/>
          <c:tx>
            <c:strRef>
              <c:f>samenvatting!$G$2</c:f>
              <c:strCache>
                <c:ptCount val="1"/>
                <c:pt idx="0">
                  <c:v>Lang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samenvatting!$A$3:$A$37</c:f>
              <c:strCache>
                <c:ptCount val="35"/>
                <c:pt idx="0">
                  <c:v>Waddinxveen totaal</c:v>
                </c:pt>
                <c:pt idx="2">
                  <c:v>Griffie</c:v>
                </c:pt>
                <c:pt idx="3">
                  <c:v>Directie</c:v>
                </c:pt>
                <c:pt idx="5">
                  <c:v>afdeling Bedrijfsvoering</c:v>
                </c:pt>
                <c:pt idx="6">
                  <c:v>Bedrijfsvoering</c:v>
                </c:pt>
                <c:pt idx="7">
                  <c:v>Financiën</c:v>
                </c:pt>
                <c:pt idx="8">
                  <c:v>Vastgoed</c:v>
                </c:pt>
                <c:pt idx="9">
                  <c:v>IM</c:v>
                </c:pt>
                <c:pt idx="10">
                  <c:v>HRM</c:v>
                </c:pt>
                <c:pt idx="11">
                  <c:v>Juridische Zaken</c:v>
                </c:pt>
                <c:pt idx="12">
                  <c:v>Facilitair</c:v>
                </c:pt>
                <c:pt idx="14">
                  <c:v>afdeling Publieksplein</c:v>
                </c:pt>
                <c:pt idx="15">
                  <c:v>Publieksplein</c:v>
                </c:pt>
                <c:pt idx="16">
                  <c:v>Communicatie</c:v>
                </c:pt>
                <c:pt idx="17">
                  <c:v>Front-office</c:v>
                </c:pt>
                <c:pt idx="18">
                  <c:v>Managementondersteuning</c:v>
                </c:pt>
                <c:pt idx="19">
                  <c:v>Kabinetszaken</c:v>
                </c:pt>
                <c:pt idx="20">
                  <c:v>Wijkregie</c:v>
                </c:pt>
                <c:pt idx="21">
                  <c:v>Zwembad</c:v>
                </c:pt>
                <c:pt idx="23">
                  <c:v>afdeling Maatschappij</c:v>
                </c:pt>
                <c:pt idx="24">
                  <c:v>Maatschappij</c:v>
                </c:pt>
                <c:pt idx="25">
                  <c:v>Administratie</c:v>
                </c:pt>
                <c:pt idx="26">
                  <c:v>Beleid</c:v>
                </c:pt>
                <c:pt idx="27">
                  <c:v>Sociaal Team</c:v>
                </c:pt>
                <c:pt idx="28">
                  <c:v>Veiligheid</c:v>
                </c:pt>
                <c:pt idx="30">
                  <c:v>afdeling Ruimte</c:v>
                </c:pt>
                <c:pt idx="31">
                  <c:v>Ruimte</c:v>
                </c:pt>
                <c:pt idx="32">
                  <c:v>Onderhoud</c:v>
                </c:pt>
                <c:pt idx="33">
                  <c:v>Ontwikkeling en beleid</c:v>
                </c:pt>
                <c:pt idx="34">
                  <c:v>Projecten</c:v>
                </c:pt>
              </c:strCache>
            </c:strRef>
          </c:cat>
          <c:val>
            <c:numRef>
              <c:f>samenvatting!$G$3:$G$37</c:f>
              <c:numCache>
                <c:formatCode>0.0%</c:formatCode>
                <c:ptCount val="35"/>
                <c:pt idx="0" formatCode="_ * #,##0.0%_ ;_ * \-#,##0.0%_ ;_ * &quot;-&quot;??_ ;_ @_ ">
                  <c:v>3.306904636743465E-2</c:v>
                </c:pt>
                <c:pt idx="2" formatCode="_ * #,##0.0%_ ;_ * \-#,##0.0%_ ;_ * &quot;-&quot;??_ ;_ @_ ">
                  <c:v>0</c:v>
                </c:pt>
                <c:pt idx="3" formatCode="_ * #,##0.0%_ ;_ * \-#,##0.0%_ ;_ * &quot;-&quot;??_ ;_ @_ ">
                  <c:v>0</c:v>
                </c:pt>
                <c:pt idx="5" formatCode="_ * #,##0.0%_ ;_ * \-#,##0.0%_ ;_ * &quot;-&quot;??_ ;_ @_ ">
                  <c:v>4.342415175395211E-2</c:v>
                </c:pt>
                <c:pt idx="6" formatCode="_ * #,##0.0%_ ;_ * \-#,##0.0%_ ;_ * &quot;-&quot;??_ ;_ @_ ">
                  <c:v>0</c:v>
                </c:pt>
                <c:pt idx="7" formatCode="_ * #,##0.0%_ ;_ * \-#,##0.0%_ ;_ * &quot;-&quot;??_ ;_ @_ ">
                  <c:v>4.0477077951859543E-2</c:v>
                </c:pt>
                <c:pt idx="8" formatCode="_ * #,##0.0%_ ;_ * \-#,##0.0%_ ;_ * &quot;-&quot;??_ ;_ @_ ">
                  <c:v>7.0703369957277759E-2</c:v>
                </c:pt>
                <c:pt idx="9" formatCode="_ * #,##0.0%_ ;_ * \-#,##0.0%_ ;_ * &quot;-&quot;??_ ;_ @_ ">
                  <c:v>8.5500909910304207E-3</c:v>
                </c:pt>
                <c:pt idx="10" formatCode="_ * #,##0.0%_ ;_ * \-#,##0.0%_ ;_ * &quot;-&quot;??_ ;_ @_ ">
                  <c:v>0</c:v>
                </c:pt>
                <c:pt idx="11" formatCode="_ * #,##0.0%_ ;_ * \-#,##0.0%_ ;_ * &quot;-&quot;??_ ;_ @_ ">
                  <c:v>0.13424252700317676</c:v>
                </c:pt>
                <c:pt idx="12" formatCode="_ * #,##0.0%_ ;_ * \-#,##0.0%_ ;_ * &quot;-&quot;??_ ;_ @_ ">
                  <c:v>0</c:v>
                </c:pt>
                <c:pt idx="14" formatCode="_ * #,##0.0%_ ;_ * \-#,##0.0%_ ;_ * &quot;-&quot;??_ ;_ @_ ">
                  <c:v>2.4879480440411928E-2</c:v>
                </c:pt>
                <c:pt idx="15" formatCode="_ * #,##0.0%_ ;_ * \-#,##0.0%_ ;_ * &quot;-&quot;??_ ;_ @_ ">
                  <c:v>0</c:v>
                </c:pt>
                <c:pt idx="16" formatCode="_ * #,##0.0%_ ;_ * \-#,##0.0%_ ;_ * &quot;-&quot;??_ ;_ @_ ">
                  <c:v>0</c:v>
                </c:pt>
                <c:pt idx="17" formatCode="_ * #,##0.0%_ ;_ * \-#,##0.0%_ ;_ * &quot;-&quot;??_ ;_ @_ ">
                  <c:v>1.9107425389836407E-2</c:v>
                </c:pt>
                <c:pt idx="18" formatCode="_ * #,##0.0%_ ;_ * \-#,##0.0%_ ;_ * &quot;-&quot;??_ ;_ @_ ">
                  <c:v>0</c:v>
                </c:pt>
                <c:pt idx="19" formatCode="_ * #,##0.0%_ ;_ * \-#,##0.0%_ ;_ * &quot;-&quot;??_ ;_ @_ ">
                  <c:v>0</c:v>
                </c:pt>
                <c:pt idx="20" formatCode="_ * #,##0.0%_ ;_ * \-#,##0.0%_ ;_ * &quot;-&quot;??_ ;_ @_ ">
                  <c:v>2.0291162646747718E-3</c:v>
                </c:pt>
                <c:pt idx="21" formatCode="_ * #,##0.0%_ ;_ * \-#,##0.0%_ ;_ * &quot;-&quot;??_ ;_ @_ ">
                  <c:v>2.4708831364140826E-2</c:v>
                </c:pt>
                <c:pt idx="23" formatCode="_ * #,##0.0%_ ;_ * \-#,##0.0%_ ;_ * &quot;-&quot;??_ ;_ @_ ">
                  <c:v>4.3597208592993264E-2</c:v>
                </c:pt>
                <c:pt idx="24" formatCode="_ * #,##0.0%_ ;_ * \-#,##0.0%_ ;_ * &quot;-&quot;??_ ;_ @_ ">
                  <c:v>0</c:v>
                </c:pt>
                <c:pt idx="25" formatCode="_ * #,##0.0%_ ;_ * \-#,##0.0%_ ;_ * &quot;-&quot;??_ ;_ @_ ">
                  <c:v>2.8682354366688315E-2</c:v>
                </c:pt>
                <c:pt idx="26" formatCode="_ * #,##0.0%_ ;_ * \-#,##0.0%_ ;_ * &quot;-&quot;??_ ;_ @_ ">
                  <c:v>5.3255468465828196E-2</c:v>
                </c:pt>
                <c:pt idx="27" formatCode="_ * #,##0.0%_ ;_ * \-#,##0.0%_ ;_ * &quot;-&quot;??_ ;_ @_ ">
                  <c:v>4.5383957599859213E-2</c:v>
                </c:pt>
                <c:pt idx="28" formatCode="_ * #,##0.0%_ ;_ * \-#,##0.0%_ ;_ * &quot;-&quot;??_ ;_ @_ ">
                  <c:v>7.838712381714566E-2</c:v>
                </c:pt>
                <c:pt idx="30" formatCode="_ * #,##0.0%_ ;_ * \-#,##0.0%_ ;_ * &quot;-&quot;??_ ;_ @_ ">
                  <c:v>2.8557110576860584E-2</c:v>
                </c:pt>
                <c:pt idx="31" formatCode="_ * #,##0.0%_ ;_ * \-#,##0.0%_ ;_ * &quot;-&quot;??_ ;_ @_ ">
                  <c:v>0</c:v>
                </c:pt>
                <c:pt idx="32" formatCode="_ * #,##0.0%_ ;_ * \-#,##0.0%_ ;_ * &quot;-&quot;??_ ;_ @_ ">
                  <c:v>1.7468677991816756E-2</c:v>
                </c:pt>
                <c:pt idx="33" formatCode="_ * #,##0.0%_ ;_ * \-#,##0.0%_ ;_ * &quot;-&quot;??_ ;_ @_ ">
                  <c:v>6.0281646624881544E-2</c:v>
                </c:pt>
                <c:pt idx="34" formatCode="_ * #,##0.0%_ ;_ * \-#,##0.0%_ ;_ * &quot;-&quot;??_ ;_ @_ 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3-4527-8AD3-FD9F9724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5439535"/>
        <c:axId val="735439951"/>
      </c:barChart>
      <c:catAx>
        <c:axId val="73543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35439951"/>
        <c:crosses val="autoZero"/>
        <c:auto val="1"/>
        <c:lblAlgn val="ctr"/>
        <c:lblOffset val="100"/>
        <c:noMultiLvlLbl val="0"/>
      </c:catAx>
      <c:valAx>
        <c:axId val="73543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%_ ;_ * \-#,##0.0%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35439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5</xdr:row>
      <xdr:rowOff>38099</xdr:rowOff>
    </xdr:from>
    <xdr:to>
      <xdr:col>20</xdr:col>
      <xdr:colOff>381000</xdr:colOff>
      <xdr:row>33</xdr:row>
      <xdr:rowOff>38099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K36" sqref="K36"/>
    </sheetView>
  </sheetViews>
  <sheetFormatPr defaultRowHeight="12.75"/>
  <cols>
    <col min="1" max="1" width="23.7109375" bestFit="1" customWidth="1"/>
    <col min="2" max="2" width="15.42578125" style="11" customWidth="1"/>
    <col min="3" max="4" width="2.140625" customWidth="1"/>
    <col min="5" max="7" width="9.5703125" style="6" customWidth="1"/>
  </cols>
  <sheetData>
    <row r="1" spans="1:9" s="23" customFormat="1">
      <c r="B1" s="26"/>
      <c r="E1" s="27" t="s">
        <v>76</v>
      </c>
      <c r="F1" s="27"/>
      <c r="G1" s="27"/>
    </row>
    <row r="2" spans="1:9" s="8" customFormat="1" ht="25.5">
      <c r="A2" s="12" t="s">
        <v>66</v>
      </c>
      <c r="B2" s="9" t="s">
        <v>75</v>
      </c>
      <c r="E2" s="10" t="s">
        <v>11</v>
      </c>
      <c r="F2" s="10" t="s">
        <v>14</v>
      </c>
      <c r="G2" s="10" t="s">
        <v>29</v>
      </c>
      <c r="I2" t="s">
        <v>77</v>
      </c>
    </row>
    <row r="3" spans="1:9" s="23" customFormat="1">
      <c r="A3" s="20" t="s">
        <v>72</v>
      </c>
      <c r="B3" s="21">
        <f>SUBTOTAL(9,B5:B37)</f>
        <v>279</v>
      </c>
      <c r="E3" s="22">
        <f>'wdx 2024'!$C$2</f>
        <v>6.9487497973608862E-3</v>
      </c>
      <c r="F3" s="22">
        <f>'wdx 2024'!$C$3</f>
        <v>7.0259255488230327E-3</v>
      </c>
      <c r="G3" s="22">
        <f>'wdx 2024'!$C$4</f>
        <v>3.306904636743465E-2</v>
      </c>
      <c r="I3" t="s">
        <v>78</v>
      </c>
    </row>
    <row r="4" spans="1:9" s="8" customFormat="1">
      <c r="A4" s="12"/>
      <c r="B4" s="9"/>
      <c r="E4" s="10"/>
      <c r="F4" s="10"/>
      <c r="G4" s="10"/>
      <c r="I4" t="s">
        <v>79</v>
      </c>
    </row>
    <row r="5" spans="1:9">
      <c r="A5" t="s">
        <v>10</v>
      </c>
      <c r="B5" s="11">
        <f>VLOOKUP(A5,ZoekWnr,2,FALSE)</f>
        <v>3</v>
      </c>
      <c r="E5" s="7">
        <f>SUMIFS('clusters 2024'!$F:$F,'clusters 2024'!$D:$D,samenvatting!$A5,'clusters 2024'!$E:$E,samenvatting!E$2)</f>
        <v>6.3195146612739991E-3</v>
      </c>
      <c r="F5" s="7">
        <f>SUMIFS('clusters 2024'!$F:$F,'clusters 2024'!$D:$D,samenvatting!$A5,'clusters 2024'!$E:$E,samenvatting!F$2)</f>
        <v>0</v>
      </c>
      <c r="G5" s="7">
        <f>SUMIFS('clusters 2024'!$F:$F,'clusters 2024'!$D:$D,samenvatting!$A5,'clusters 2024'!$E:$E,samenvatting!G$2)</f>
        <v>0</v>
      </c>
    </row>
    <row r="6" spans="1:9">
      <c r="A6" t="s">
        <v>13</v>
      </c>
      <c r="B6" s="11">
        <f>VLOOKUP(A6,ZoekWnr,2,FALSE)</f>
        <v>6</v>
      </c>
      <c r="E6" s="7">
        <f>SUMIFS('clusters 2024'!$F:$F,'clusters 2024'!$D:$D,samenvatting!$A6,'clusters 2024'!$E:$E,samenvatting!E$2)</f>
        <v>8.5431681012253687E-3</v>
      </c>
      <c r="F6" s="7">
        <f>SUMIFS('clusters 2024'!$F:$F,'clusters 2024'!$D:$D,samenvatting!$A6,'clusters 2024'!$E:$E,samenvatting!F$2)</f>
        <v>5.8453293885503063E-3</v>
      </c>
      <c r="G6" s="7">
        <f>SUMIFS('clusters 2024'!$F:$F,'clusters 2024'!$D:$D,samenvatting!$A6,'clusters 2024'!$E:$E,samenvatting!G$2)</f>
        <v>0</v>
      </c>
    </row>
    <row r="7" spans="1:9">
      <c r="E7" s="7"/>
      <c r="F7" s="7"/>
      <c r="G7" s="7"/>
    </row>
    <row r="8" spans="1:9" s="23" customFormat="1">
      <c r="A8" s="20" t="s">
        <v>65</v>
      </c>
      <c r="B8" s="21">
        <f>SUBTOTAL(9,B9:B15)</f>
        <v>61</v>
      </c>
      <c r="E8" s="22">
        <f>SUMIFS('afd 2024'!$F:$F,'afd 2024'!$D:$D,MID(samenvatting!$A8,10,100),'afd 2024'!$E:$E,samenvatting!E$2)</f>
        <v>6.4772380392292966E-3</v>
      </c>
      <c r="F8" s="22">
        <f>SUMIFS('afd 2024'!$F:$F,'afd 2024'!$D:$D,MID(samenvatting!$A8,10,100),'afd 2024'!$E:$E,samenvatting!F$2)</f>
        <v>7.8745923361646097E-3</v>
      </c>
      <c r="G8" s="22">
        <f>SUMIFS('afd 2024'!$F:$F,'afd 2024'!$D:$D,MID(samenvatting!$A8,10,100),'afd 2024'!$E:$E,samenvatting!G$2)</f>
        <v>4.342415175395211E-2</v>
      </c>
    </row>
    <row r="9" spans="1:9">
      <c r="A9" t="s">
        <v>16</v>
      </c>
      <c r="B9" s="11">
        <f t="shared" ref="B9:B15" si="0">VLOOKUP(A9,ZoekWnr,2,FALSE)</f>
        <v>3</v>
      </c>
      <c r="E9" s="7">
        <f>SUMIFS('clusters 2024'!$F:$F,'clusters 2024'!$D:$D,samenvatting!$A9,'clusters 2024'!$E:$E,samenvatting!E$2)</f>
        <v>0</v>
      </c>
      <c r="F9" s="7">
        <f>SUMIFS('clusters 2024'!$F:$F,'clusters 2024'!$D:$D,samenvatting!$A9,'clusters 2024'!$E:$E,samenvatting!F$2)</f>
        <v>3.7419099975191043E-2</v>
      </c>
      <c r="G9" s="7">
        <f>SUMIFS('clusters 2024'!$F:$F,'clusters 2024'!$D:$D,samenvatting!$A9,'clusters 2024'!$E:$E,samenvatting!G$2)</f>
        <v>0</v>
      </c>
    </row>
    <row r="10" spans="1:9">
      <c r="A10" t="s">
        <v>28</v>
      </c>
      <c r="B10" s="11">
        <f t="shared" si="0"/>
        <v>16</v>
      </c>
      <c r="E10" s="7">
        <f>SUMIFS('clusters 2024'!$F:$F,'clusters 2024'!$D:$D,samenvatting!$A10,'clusters 2024'!$E:$E,samenvatting!E$2)</f>
        <v>4.8003696699391819E-3</v>
      </c>
      <c r="F10" s="7">
        <f>SUMIFS('clusters 2024'!$F:$F,'clusters 2024'!$D:$D,samenvatting!$A10,'clusters 2024'!$E:$E,samenvatting!F$2)</f>
        <v>0</v>
      </c>
      <c r="G10" s="7">
        <f>SUMIFS('clusters 2024'!$F:$F,'clusters 2024'!$D:$D,samenvatting!$A10,'clusters 2024'!$E:$E,samenvatting!G$2)</f>
        <v>4.0477077951859543E-2</v>
      </c>
    </row>
    <row r="11" spans="1:9">
      <c r="A11" t="s">
        <v>20</v>
      </c>
      <c r="B11" s="11">
        <f t="shared" si="0"/>
        <v>5</v>
      </c>
      <c r="E11" s="7">
        <f>SUMIFS('clusters 2024'!$F:$F,'clusters 2024'!$D:$D,samenvatting!$A11,'clusters 2024'!$E:$E,samenvatting!E$2)</f>
        <v>6.3289214304839076E-3</v>
      </c>
      <c r="F11" s="7">
        <f>SUMIFS('clusters 2024'!$F:$F,'clusters 2024'!$D:$D,samenvatting!$A11,'clusters 2024'!$E:$E,samenvatting!F$2)</f>
        <v>5.6257079382079174E-3</v>
      </c>
      <c r="G11" s="7">
        <f>SUMIFS('clusters 2024'!$F:$F,'clusters 2024'!$D:$D,samenvatting!$A11,'clusters 2024'!$E:$E,samenvatting!G$2)</f>
        <v>7.0703369957277759E-2</v>
      </c>
    </row>
    <row r="12" spans="1:9">
      <c r="A12" t="s">
        <v>18</v>
      </c>
      <c r="B12" s="11">
        <f t="shared" si="0"/>
        <v>14</v>
      </c>
      <c r="E12" s="7">
        <f>SUMIFS('clusters 2024'!$F:$F,'clusters 2024'!$D:$D,samenvatting!$A12,'clusters 2024'!$E:$E,samenvatting!E$2)</f>
        <v>7.9123876656340547E-3</v>
      </c>
      <c r="F12" s="7">
        <f>SUMIFS('clusters 2024'!$F:$F,'clusters 2024'!$D:$D,samenvatting!$A12,'clusters 2024'!$E:$E,samenvatting!F$2)</f>
        <v>1.2019242071737185E-2</v>
      </c>
      <c r="G12" s="7">
        <f>SUMIFS('clusters 2024'!$F:$F,'clusters 2024'!$D:$D,samenvatting!$A12,'clusters 2024'!$E:$E,samenvatting!G$2)</f>
        <v>8.5500909910304207E-3</v>
      </c>
    </row>
    <row r="13" spans="1:9">
      <c r="A13" t="s">
        <v>26</v>
      </c>
      <c r="B13" s="11">
        <f t="shared" si="0"/>
        <v>6</v>
      </c>
      <c r="E13" s="7">
        <f>SUMIFS('clusters 2024'!$F:$F,'clusters 2024'!$D:$D,samenvatting!$A13,'clusters 2024'!$E:$E,samenvatting!E$2)</f>
        <v>2.4526591778731418E-3</v>
      </c>
      <c r="F13" s="7">
        <f>SUMIFS('clusters 2024'!$F:$F,'clusters 2024'!$D:$D,samenvatting!$A13,'clusters 2024'!$E:$E,samenvatting!F$2)</f>
        <v>9.3472889241182373E-3</v>
      </c>
      <c r="G13" s="7">
        <f>SUMIFS('clusters 2024'!$F:$F,'clusters 2024'!$D:$D,samenvatting!$A13,'clusters 2024'!$E:$E,samenvatting!G$2)</f>
        <v>0</v>
      </c>
    </row>
    <row r="14" spans="1:9">
      <c r="A14" t="s">
        <v>22</v>
      </c>
      <c r="B14" s="11">
        <f t="shared" si="0"/>
        <v>11</v>
      </c>
      <c r="E14" s="7">
        <f>SUMIFS('clusters 2024'!$F:$F,'clusters 2024'!$D:$D,samenvatting!$A14,'clusters 2024'!$E:$E,samenvatting!E$2)</f>
        <v>8.937784175629267E-3</v>
      </c>
      <c r="F14" s="7">
        <f>SUMIFS('clusters 2024'!$F:$F,'clusters 2024'!$D:$D,samenvatting!$A14,'clusters 2024'!$E:$E,samenvatting!F$2)</f>
        <v>0</v>
      </c>
      <c r="G14" s="7">
        <f>SUMIFS('clusters 2024'!$F:$F,'clusters 2024'!$D:$D,samenvatting!$A14,'clusters 2024'!$E:$E,samenvatting!G$2)</f>
        <v>0.13424252700317676</v>
      </c>
    </row>
    <row r="15" spans="1:9">
      <c r="A15" t="s">
        <v>24</v>
      </c>
      <c r="B15" s="11">
        <f t="shared" si="0"/>
        <v>6</v>
      </c>
      <c r="E15" s="7">
        <f>SUMIFS('clusters 2024'!$F:$F,'clusters 2024'!$D:$D,samenvatting!$A15,'clusters 2024'!$E:$E,samenvatting!E$2)</f>
        <v>9.8875614111285336E-3</v>
      </c>
      <c r="F15" s="7">
        <f>SUMIFS('clusters 2024'!$F:$F,'clusters 2024'!$D:$D,samenvatting!$A15,'clusters 2024'!$E:$E,samenvatting!F$2)</f>
        <v>1.6371195084841274E-2</v>
      </c>
      <c r="G15" s="7">
        <f>SUMIFS('clusters 2024'!$F:$F,'clusters 2024'!$D:$D,samenvatting!$A15,'clusters 2024'!$E:$E,samenvatting!G$2)</f>
        <v>0</v>
      </c>
    </row>
    <row r="16" spans="1:9">
      <c r="E16" s="7"/>
      <c r="F16" s="7"/>
      <c r="G16" s="7"/>
    </row>
    <row r="17" spans="1:7">
      <c r="A17" s="20" t="s">
        <v>67</v>
      </c>
      <c r="B17" s="21">
        <f>SUBTOTAL(9,B18:B24)</f>
        <v>64</v>
      </c>
      <c r="E17" s="22">
        <f>SUMIFS('afd 2024'!$F:$F,'afd 2024'!$D:$D,MID(samenvatting!$A17,10,100),'afd 2024'!$E:$E,samenvatting!E$2)</f>
        <v>5.1358531534152979E-3</v>
      </c>
      <c r="F17" s="22">
        <f>SUMIFS('afd 2024'!$F:$F,'afd 2024'!$D:$D,MID(samenvatting!$A17,10,100),'afd 2024'!$E:$E,samenvatting!F$2)</f>
        <v>5.8319745654756804E-3</v>
      </c>
      <c r="G17" s="22">
        <f>SUMIFS('afd 2024'!$F:$F,'afd 2024'!$D:$D,MID(samenvatting!$A17,10,100),'afd 2024'!$E:$E,samenvatting!G$2)</f>
        <v>2.4879480440411928E-2</v>
      </c>
    </row>
    <row r="18" spans="1:7">
      <c r="A18" t="s">
        <v>31</v>
      </c>
      <c r="B18" s="11">
        <f t="shared" ref="B18:B24" si="1">VLOOKUP(A18,ZoekWnr,2,FALSE)</f>
        <v>1</v>
      </c>
      <c r="E18" s="7">
        <f>SUMIFS('clusters 2024'!$F:$F,'clusters 2024'!$D:$D,samenvatting!$A18,'clusters 2024'!$E:$E,samenvatting!E$2)</f>
        <v>0</v>
      </c>
      <c r="F18" s="7">
        <f>SUMIFS('clusters 2024'!$F:$F,'clusters 2024'!$D:$D,samenvatting!$A18,'clusters 2024'!$E:$E,samenvatting!F$2)</f>
        <v>0</v>
      </c>
      <c r="G18" s="7">
        <f>SUMIFS('clusters 2024'!$F:$F,'clusters 2024'!$D:$D,samenvatting!$A18,'clusters 2024'!$E:$E,samenvatting!G$2)</f>
        <v>0</v>
      </c>
    </row>
    <row r="19" spans="1:7">
      <c r="A19" t="s">
        <v>37</v>
      </c>
      <c r="B19" s="11">
        <f t="shared" si="1"/>
        <v>7</v>
      </c>
      <c r="E19" s="7">
        <f>SUMIFS('clusters 2024'!$F:$F,'clusters 2024'!$D:$D,samenvatting!$A19,'clusters 2024'!$E:$E,samenvatting!E$2)</f>
        <v>9.8864479983650048E-3</v>
      </c>
      <c r="F19" s="7">
        <f>SUMIFS('clusters 2024'!$F:$F,'clusters 2024'!$D:$D,samenvatting!$A19,'clusters 2024'!$E:$E,samenvatting!F$2)</f>
        <v>3.5102884623781031E-3</v>
      </c>
      <c r="G19" s="7">
        <f>SUMIFS('clusters 2024'!$F:$F,'clusters 2024'!$D:$D,samenvatting!$A19,'clusters 2024'!$E:$E,samenvatting!G$2)</f>
        <v>0</v>
      </c>
    </row>
    <row r="20" spans="1:7">
      <c r="A20" t="s">
        <v>33</v>
      </c>
      <c r="B20" s="11">
        <f t="shared" si="1"/>
        <v>19</v>
      </c>
      <c r="E20" s="7">
        <f>SUMIFS('clusters 2024'!$F:$F,'clusters 2024'!$D:$D,samenvatting!$A20,'clusters 2024'!$E:$E,samenvatting!E$2)</f>
        <v>3.1447300546527828E-3</v>
      </c>
      <c r="F20" s="7">
        <f>SUMIFS('clusters 2024'!$F:$F,'clusters 2024'!$D:$D,samenvatting!$A20,'clusters 2024'!$E:$E,samenvatting!F$2)</f>
        <v>7.3907479755960896E-3</v>
      </c>
      <c r="G20" s="7">
        <f>SUMIFS('clusters 2024'!$F:$F,'clusters 2024'!$D:$D,samenvatting!$A20,'clusters 2024'!$E:$E,samenvatting!G$2)</f>
        <v>1.9107425389836407E-2</v>
      </c>
    </row>
    <row r="21" spans="1:7">
      <c r="A21" t="s">
        <v>44</v>
      </c>
      <c r="B21" s="11">
        <f t="shared" si="1"/>
        <v>5</v>
      </c>
      <c r="E21" s="7">
        <f>SUMIFS('clusters 2024'!$F:$F,'clusters 2024'!$D:$D,samenvatting!$A21,'clusters 2024'!$E:$E,samenvatting!E$2)</f>
        <v>8.4982244654230633E-3</v>
      </c>
      <c r="F21" s="7">
        <f>SUMIFS('clusters 2024'!$F:$F,'clusters 2024'!$D:$D,samenvatting!$A21,'clusters 2024'!$E:$E,samenvatting!F$2)</f>
        <v>0</v>
      </c>
      <c r="G21" s="7">
        <f>SUMIFS('clusters 2024'!$F:$F,'clusters 2024'!$D:$D,samenvatting!$A21,'clusters 2024'!$E:$E,samenvatting!G$2)</f>
        <v>0</v>
      </c>
    </row>
    <row r="22" spans="1:7">
      <c r="A22" t="s">
        <v>42</v>
      </c>
      <c r="B22" s="11">
        <f t="shared" si="1"/>
        <v>1</v>
      </c>
      <c r="E22" s="7">
        <f>SUMIFS('clusters 2024'!$F:$F,'clusters 2024'!$D:$D,samenvatting!$A22,'clusters 2024'!$E:$E,samenvatting!E$2)</f>
        <v>0</v>
      </c>
      <c r="F22" s="7">
        <f>SUMIFS('clusters 2024'!$F:$F,'clusters 2024'!$D:$D,samenvatting!$A22,'clusters 2024'!$E:$E,samenvatting!F$2)</f>
        <v>0</v>
      </c>
      <c r="G22" s="7">
        <f>SUMIFS('clusters 2024'!$F:$F,'clusters 2024'!$D:$D,samenvatting!$A22,'clusters 2024'!$E:$E,samenvatting!G$2)</f>
        <v>0</v>
      </c>
    </row>
    <row r="23" spans="1:7">
      <c r="A23" t="s">
        <v>41</v>
      </c>
      <c r="B23" s="11">
        <f t="shared" si="1"/>
        <v>3</v>
      </c>
      <c r="E23" s="7">
        <f>SUMIFS('clusters 2024'!$F:$F,'clusters 2024'!$D:$D,samenvatting!$A23,'clusters 2024'!$E:$E,samenvatting!E$2)</f>
        <v>8.116465058699087E-3</v>
      </c>
      <c r="F23" s="7">
        <f>SUMIFS('clusters 2024'!$F:$F,'clusters 2024'!$D:$D,samenvatting!$A23,'clusters 2024'!$E:$E,samenvatting!F$2)</f>
        <v>6.4931720469592717E-3</v>
      </c>
      <c r="G23" s="7">
        <f>SUMIFS('clusters 2024'!$F:$F,'clusters 2024'!$D:$D,samenvatting!$A23,'clusters 2024'!$E:$E,samenvatting!G$2)</f>
        <v>2.0291162646747718E-3</v>
      </c>
    </row>
    <row r="24" spans="1:7">
      <c r="A24" t="s">
        <v>35</v>
      </c>
      <c r="B24" s="11">
        <f t="shared" si="1"/>
        <v>28</v>
      </c>
      <c r="E24" s="7">
        <f>SUMIFS('clusters 2024'!$F:$F,'clusters 2024'!$D:$D,samenvatting!$A24,'clusters 2024'!$E:$E,samenvatting!E$2)</f>
        <v>6.8263950568987824E-3</v>
      </c>
      <c r="F24" s="7">
        <f>SUMIFS('clusters 2024'!$F:$F,'clusters 2024'!$D:$D,samenvatting!$A24,'clusters 2024'!$E:$E,samenvatting!F$2)</f>
        <v>1.0713463454603212E-2</v>
      </c>
      <c r="G24" s="7">
        <f>SUMIFS('clusters 2024'!$F:$F,'clusters 2024'!$D:$D,samenvatting!$A24,'clusters 2024'!$E:$E,samenvatting!G$2)</f>
        <v>2.4708831364140826E-2</v>
      </c>
    </row>
    <row r="25" spans="1:7">
      <c r="E25" s="7"/>
      <c r="F25" s="7"/>
      <c r="G25" s="7"/>
    </row>
    <row r="26" spans="1:7">
      <c r="A26" s="20" t="s">
        <v>68</v>
      </c>
      <c r="B26" s="21">
        <f>SUBTOTAL(9,B27:B31)</f>
        <v>67</v>
      </c>
      <c r="E26" s="22">
        <f>SUMIFS('afd 2024'!$F:$F,'afd 2024'!$D:$D,MID(samenvatting!$A26,10,100),'afd 2024'!$E:$E,samenvatting!E$2)</f>
        <v>8.4301869833054571E-3</v>
      </c>
      <c r="F26" s="22">
        <f>SUMIFS('afd 2024'!$F:$F,'afd 2024'!$D:$D,MID(samenvatting!$A26,10,100),'afd 2024'!$E:$E,samenvatting!F$2)</f>
        <v>4.039517677593021E-3</v>
      </c>
      <c r="G26" s="22">
        <f>SUMIFS('afd 2024'!$F:$F,'afd 2024'!$D:$D,MID(samenvatting!$A26,10,100),'afd 2024'!$E:$E,samenvatting!G$2)</f>
        <v>4.3597208592993264E-2</v>
      </c>
    </row>
    <row r="27" spans="1:7">
      <c r="A27" t="s">
        <v>46</v>
      </c>
      <c r="B27" s="11">
        <f>VLOOKUP(A27,ZoekWnr,2,FALSE)</f>
        <v>1</v>
      </c>
      <c r="E27" s="7">
        <f>SUMIFS('clusters 2024'!$F:$F,'clusters 2024'!$D:$D,samenvatting!$A27,'clusters 2024'!$E:$E,samenvatting!E$2)</f>
        <v>0</v>
      </c>
      <c r="F27" s="7">
        <f>SUMIFS('clusters 2024'!$F:$F,'clusters 2024'!$D:$D,samenvatting!$A27,'clusters 2024'!$E:$E,samenvatting!F$2)</f>
        <v>0</v>
      </c>
      <c r="G27" s="7">
        <f>SUMIFS('clusters 2024'!$F:$F,'clusters 2024'!$D:$D,samenvatting!$A27,'clusters 2024'!$E:$E,samenvatting!G$2)</f>
        <v>0</v>
      </c>
    </row>
    <row r="28" spans="1:7">
      <c r="A28" t="s">
        <v>50</v>
      </c>
      <c r="B28" s="11">
        <f>VLOOKUP(A28,ZoekWnr,2,FALSE)</f>
        <v>10</v>
      </c>
      <c r="E28" s="7">
        <f>SUMIFS('clusters 2024'!$F:$F,'clusters 2024'!$D:$D,samenvatting!$A28,'clusters 2024'!$E:$E,samenvatting!E$2)</f>
        <v>1.4569373899788489E-2</v>
      </c>
      <c r="F28" s="7">
        <f>SUMIFS('clusters 2024'!$F:$F,'clusters 2024'!$D:$D,samenvatting!$A28,'clusters 2024'!$E:$E,samenvatting!F$2)</f>
        <v>8.5590287592132372E-3</v>
      </c>
      <c r="G28" s="7">
        <f>SUMIFS('clusters 2024'!$F:$F,'clusters 2024'!$D:$D,samenvatting!$A28,'clusters 2024'!$E:$E,samenvatting!G$2)</f>
        <v>2.8682354366688315E-2</v>
      </c>
    </row>
    <row r="29" spans="1:7">
      <c r="A29" t="s">
        <v>52</v>
      </c>
      <c r="B29" s="11">
        <f>VLOOKUP(A29,ZoekWnr,2,FALSE)</f>
        <v>13</v>
      </c>
      <c r="E29" s="7">
        <f>SUMIFS('clusters 2024'!$F:$F,'clusters 2024'!$D:$D,samenvatting!$A29,'clusters 2024'!$E:$E,samenvatting!E$2)</f>
        <v>6.9751132284776845E-3</v>
      </c>
      <c r="F29" s="7">
        <f>SUMIFS('clusters 2024'!$F:$F,'clusters 2024'!$D:$D,samenvatting!$A29,'clusters 2024'!$E:$E,samenvatting!F$2)</f>
        <v>4.0396127918729064E-3</v>
      </c>
      <c r="G29" s="7">
        <f>SUMIFS('clusters 2024'!$F:$F,'clusters 2024'!$D:$D,samenvatting!$A29,'clusters 2024'!$E:$E,samenvatting!G$2)</f>
        <v>5.3255468465828196E-2</v>
      </c>
    </row>
    <row r="30" spans="1:7">
      <c r="A30" t="s">
        <v>48</v>
      </c>
      <c r="B30" s="11">
        <f>VLOOKUP(A30,ZoekWnr,2,FALSE)</f>
        <v>32</v>
      </c>
      <c r="E30" s="7">
        <f>SUMIFS('clusters 2024'!$F:$F,'clusters 2024'!$D:$D,samenvatting!$A30,'clusters 2024'!$E:$E,samenvatting!E$2)</f>
        <v>7.4584363534439179E-3</v>
      </c>
      <c r="F30" s="7">
        <f>SUMIFS('clusters 2024'!$F:$F,'clusters 2024'!$D:$D,samenvatting!$A30,'clusters 2024'!$E:$E,samenvatting!F$2)</f>
        <v>2.7030155823022425E-3</v>
      </c>
      <c r="G30" s="7">
        <f>SUMIFS('clusters 2024'!$F:$F,'clusters 2024'!$D:$D,samenvatting!$A30,'clusters 2024'!$E:$E,samenvatting!G$2)</f>
        <v>4.5383957599859213E-2</v>
      </c>
    </row>
    <row r="31" spans="1:7">
      <c r="A31" t="s">
        <v>39</v>
      </c>
      <c r="B31" s="11">
        <f>VLOOKUP(A31,ZoekWnr,2,FALSE)</f>
        <v>11</v>
      </c>
      <c r="E31" s="7">
        <f>SUMIFS('clusters 2024'!$F:$F,'clusters 2024'!$D:$D,samenvatting!$A31,'clusters 2024'!$E:$E,samenvatting!E$2)</f>
        <v>3.3136940956735077E-4</v>
      </c>
      <c r="F31" s="7">
        <f>SUMIFS('clusters 2024'!$F:$F,'clusters 2024'!$D:$D,samenvatting!$A31,'clusters 2024'!$E:$E,samenvatting!F$2)</f>
        <v>2.4852705717551306E-3</v>
      </c>
      <c r="G31" s="7">
        <f>SUMIFS('clusters 2024'!$F:$F,'clusters 2024'!$D:$D,samenvatting!$A31,'clusters 2024'!$E:$E,samenvatting!G$2)</f>
        <v>7.838712381714566E-2</v>
      </c>
    </row>
    <row r="32" spans="1:7">
      <c r="E32" s="7"/>
      <c r="F32" s="7"/>
      <c r="G32" s="7"/>
    </row>
    <row r="33" spans="1:7">
      <c r="A33" s="20" t="s">
        <v>69</v>
      </c>
      <c r="B33" s="21">
        <f>SUBTOTAL(9,B34:B37)</f>
        <v>78</v>
      </c>
      <c r="E33" s="22">
        <f>SUMIFS('afd 2024'!$F:$F,'afd 2024'!$D:$D,MID(samenvatting!$A33,10,100),'afd 2024'!$E:$E,samenvatting!E$2)</f>
        <v>7.4692677710835667E-3</v>
      </c>
      <c r="F33" s="22">
        <f>SUMIFS('afd 2024'!$F:$F,'afd 2024'!$D:$D,MID(samenvatting!$A33,10,100),'afd 2024'!$E:$E,samenvatting!F$2)</f>
        <v>9.7114394724462458E-3</v>
      </c>
      <c r="G33" s="22">
        <f>SUMIFS('afd 2024'!$F:$F,'afd 2024'!$D:$D,MID(samenvatting!$A33,10,100),'afd 2024'!$E:$E,samenvatting!G$2)</f>
        <v>2.8557110576860584E-2</v>
      </c>
    </row>
    <row r="34" spans="1:7">
      <c r="A34" t="s">
        <v>54</v>
      </c>
      <c r="B34" s="11">
        <f>VLOOKUP(A34,ZoekWnr,2,FALSE)</f>
        <v>5</v>
      </c>
      <c r="E34" s="7">
        <f>SUMIFS('clusters 2024'!$F:$F,'clusters 2024'!$D:$D,samenvatting!$A34,'clusters 2024'!$E:$E,samenvatting!E$2)</f>
        <v>4.6449900464499002E-3</v>
      </c>
      <c r="F34" s="7">
        <f>SUMIFS('clusters 2024'!$F:$F,'clusters 2024'!$D:$D,samenvatting!$A34,'clusters 2024'!$E:$E,samenvatting!F$2)</f>
        <v>0</v>
      </c>
      <c r="G34" s="7">
        <f>SUMIFS('clusters 2024'!$F:$F,'clusters 2024'!$D:$D,samenvatting!$A34,'clusters 2024'!$E:$E,samenvatting!G$2)</f>
        <v>0</v>
      </c>
    </row>
    <row r="35" spans="1:7">
      <c r="A35" t="s">
        <v>60</v>
      </c>
      <c r="B35" s="11">
        <f>VLOOKUP(A35,ZoekWnr,2,FALSE)</f>
        <v>37</v>
      </c>
      <c r="E35" s="7">
        <f>SUMIFS('clusters 2024'!$F:$F,'clusters 2024'!$D:$D,samenvatting!$A35,'clusters 2024'!$E:$E,samenvatting!E$2)</f>
        <v>1.0027771172995503E-2</v>
      </c>
      <c r="F35" s="7">
        <f>SUMIFS('clusters 2024'!$F:$F,'clusters 2024'!$D:$D,samenvatting!$A35,'clusters 2024'!$E:$E,samenvatting!F$2)</f>
        <v>1.7163857587684822E-2</v>
      </c>
      <c r="G35" s="7">
        <f>SUMIFS('clusters 2024'!$F:$F,'clusters 2024'!$D:$D,samenvatting!$A35,'clusters 2024'!$E:$E,samenvatting!G$2)</f>
        <v>1.7468677991816756E-2</v>
      </c>
    </row>
    <row r="36" spans="1:7">
      <c r="A36" t="s">
        <v>58</v>
      </c>
      <c r="B36" s="11">
        <f>VLOOKUP(A36,ZoekWnr,2,FALSE)</f>
        <v>26</v>
      </c>
      <c r="E36" s="7">
        <f>SUMIFS('clusters 2024'!$F:$F,'clusters 2024'!$D:$D,samenvatting!$A36,'clusters 2024'!$E:$E,samenvatting!E$2)</f>
        <v>3.9792623718714424E-3</v>
      </c>
      <c r="F36" s="7">
        <f>SUMIFS('clusters 2024'!$F:$F,'clusters 2024'!$D:$D,samenvatting!$A36,'clusters 2024'!$E:$E,samenvatting!F$2)</f>
        <v>2.7742740797872621E-3</v>
      </c>
      <c r="G36" s="7">
        <f>SUMIFS('clusters 2024'!$F:$F,'clusters 2024'!$D:$D,samenvatting!$A36,'clusters 2024'!$E:$E,samenvatting!G$2)</f>
        <v>6.0281646624881544E-2</v>
      </c>
    </row>
    <row r="37" spans="1:7">
      <c r="A37" t="s">
        <v>56</v>
      </c>
      <c r="B37" s="11">
        <f>VLOOKUP(A37,ZoekWnr,2,FALSE)</f>
        <v>10</v>
      </c>
      <c r="E37" s="7">
        <f>SUMIFS('clusters 2024'!$F:$F,'clusters 2024'!$D:$D,samenvatting!$A37,'clusters 2024'!$E:$E,samenvatting!E$2)</f>
        <v>8.0994838394073312E-3</v>
      </c>
      <c r="F37" s="7">
        <f>SUMIFS('clusters 2024'!$F:$F,'clusters 2024'!$D:$D,samenvatting!$A37,'clusters 2024'!$E:$E,samenvatting!F$2)</f>
        <v>2.9452668506935752E-3</v>
      </c>
      <c r="G37" s="7">
        <f>SUMIFS('clusters 2024'!$F:$F,'clusters 2024'!$D:$D,samenvatting!$A37,'clusters 2024'!$E:$E,samenvatting!G$2)</f>
        <v>0</v>
      </c>
    </row>
    <row r="40" spans="1:7">
      <c r="A40" t="s">
        <v>77</v>
      </c>
    </row>
    <row r="41" spans="1:7">
      <c r="A41" t="s">
        <v>78</v>
      </c>
    </row>
    <row r="42" spans="1:7">
      <c r="A42" t="s">
        <v>79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D23" sqref="D23"/>
    </sheetView>
  </sheetViews>
  <sheetFormatPr defaultRowHeight="12.75"/>
  <cols>
    <col min="1" max="1" width="28.85546875" bestFit="1" customWidth="1"/>
  </cols>
  <sheetData>
    <row r="1" spans="1:2">
      <c r="A1" s="1" t="s">
        <v>63</v>
      </c>
      <c r="B1" s="1" t="s">
        <v>62</v>
      </c>
    </row>
    <row r="2" spans="1:2">
      <c r="A2" s="2" t="s">
        <v>16</v>
      </c>
      <c r="B2" s="3">
        <v>3</v>
      </c>
    </row>
    <row r="3" spans="1:2">
      <c r="A3" s="2" t="s">
        <v>20</v>
      </c>
      <c r="B3" s="3">
        <v>5</v>
      </c>
    </row>
    <row r="4" spans="1:2">
      <c r="A4" s="2" t="s">
        <v>24</v>
      </c>
      <c r="B4" s="3">
        <v>6</v>
      </c>
    </row>
    <row r="5" spans="1:2">
      <c r="A5" s="2" t="s">
        <v>26</v>
      </c>
      <c r="B5" s="3">
        <v>6</v>
      </c>
    </row>
    <row r="6" spans="1:2">
      <c r="A6" s="2" t="s">
        <v>22</v>
      </c>
      <c r="B6" s="3">
        <v>11</v>
      </c>
    </row>
    <row r="7" spans="1:2">
      <c r="A7" s="2" t="s">
        <v>18</v>
      </c>
      <c r="B7" s="3">
        <v>14</v>
      </c>
    </row>
    <row r="8" spans="1:2">
      <c r="A8" s="2" t="s">
        <v>28</v>
      </c>
      <c r="B8" s="3">
        <v>16</v>
      </c>
    </row>
    <row r="9" spans="1:2">
      <c r="A9" s="2" t="s">
        <v>13</v>
      </c>
      <c r="B9" s="3">
        <v>6</v>
      </c>
    </row>
    <row r="10" spans="1:2">
      <c r="A10" s="2" t="s">
        <v>10</v>
      </c>
      <c r="B10" s="3">
        <v>3</v>
      </c>
    </row>
    <row r="11" spans="1:2">
      <c r="A11" s="2" t="s">
        <v>46</v>
      </c>
      <c r="B11" s="3">
        <v>1</v>
      </c>
    </row>
    <row r="12" spans="1:2">
      <c r="A12" s="2" t="s">
        <v>50</v>
      </c>
      <c r="B12" s="3">
        <v>10</v>
      </c>
    </row>
    <row r="13" spans="1:2">
      <c r="A13" s="2" t="s">
        <v>52</v>
      </c>
      <c r="B13" s="3">
        <v>13</v>
      </c>
    </row>
    <row r="14" spans="1:2">
      <c r="A14" s="2" t="s">
        <v>48</v>
      </c>
      <c r="B14" s="3">
        <v>32</v>
      </c>
    </row>
    <row r="15" spans="1:2">
      <c r="A15" s="2" t="s">
        <v>42</v>
      </c>
      <c r="B15" s="3">
        <v>1</v>
      </c>
    </row>
    <row r="16" spans="1:2">
      <c r="A16" s="2" t="s">
        <v>31</v>
      </c>
      <c r="B16" s="3">
        <v>1</v>
      </c>
    </row>
    <row r="17" spans="1:2">
      <c r="A17" s="2" t="s">
        <v>64</v>
      </c>
      <c r="B17" s="3">
        <v>2</v>
      </c>
    </row>
    <row r="18" spans="1:2">
      <c r="A18" s="2" t="s">
        <v>41</v>
      </c>
      <c r="B18" s="3">
        <v>3</v>
      </c>
    </row>
    <row r="19" spans="1:2">
      <c r="A19" s="2" t="s">
        <v>44</v>
      </c>
      <c r="B19" s="3">
        <v>5</v>
      </c>
    </row>
    <row r="20" spans="1:2">
      <c r="A20" s="2" t="s">
        <v>37</v>
      </c>
      <c r="B20" s="3">
        <v>7</v>
      </c>
    </row>
    <row r="21" spans="1:2">
      <c r="A21" s="2" t="s">
        <v>39</v>
      </c>
      <c r="B21" s="3">
        <v>11</v>
      </c>
    </row>
    <row r="22" spans="1:2">
      <c r="A22" s="2" t="s">
        <v>33</v>
      </c>
      <c r="B22" s="3">
        <v>19</v>
      </c>
    </row>
    <row r="23" spans="1:2">
      <c r="A23" s="2" t="s">
        <v>35</v>
      </c>
      <c r="B23" s="3">
        <v>28</v>
      </c>
    </row>
    <row r="24" spans="1:2">
      <c r="A24" s="2" t="s">
        <v>54</v>
      </c>
      <c r="B24" s="3">
        <v>5</v>
      </c>
    </row>
    <row r="25" spans="1:2">
      <c r="A25" s="2" t="s">
        <v>56</v>
      </c>
      <c r="B25" s="3">
        <v>10</v>
      </c>
    </row>
    <row r="26" spans="1:2">
      <c r="A26" s="2" t="s">
        <v>58</v>
      </c>
      <c r="B26" s="3">
        <v>26</v>
      </c>
    </row>
    <row r="27" spans="1:2">
      <c r="A27" s="2" t="s">
        <v>60</v>
      </c>
      <c r="B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G31" sqref="G31"/>
    </sheetView>
  </sheetViews>
  <sheetFormatPr defaultRowHeight="12.75"/>
  <cols>
    <col min="1" max="1" width="25" bestFit="1" customWidth="1"/>
    <col min="2" max="2" width="17" bestFit="1" customWidth="1"/>
    <col min="3" max="3" width="20.140625" style="6" bestFit="1" customWidth="1"/>
    <col min="4" max="4" width="16.7109375" style="19" bestFit="1" customWidth="1"/>
    <col min="5" max="5" width="16.85546875" bestFit="1" customWidth="1"/>
    <col min="6" max="6" width="22.85546875" style="19" bestFit="1" customWidth="1"/>
    <col min="257" max="257" width="25" bestFit="1" customWidth="1"/>
    <col min="258" max="258" width="17" bestFit="1" customWidth="1"/>
    <col min="259" max="259" width="20.140625" bestFit="1" customWidth="1"/>
    <col min="260" max="260" width="16.7109375" bestFit="1" customWidth="1"/>
    <col min="261" max="261" width="16.85546875" bestFit="1" customWidth="1"/>
    <col min="262" max="262" width="22.85546875" bestFit="1" customWidth="1"/>
    <col min="513" max="513" width="25" bestFit="1" customWidth="1"/>
    <col min="514" max="514" width="17" bestFit="1" customWidth="1"/>
    <col min="515" max="515" width="20.140625" bestFit="1" customWidth="1"/>
    <col min="516" max="516" width="16.7109375" bestFit="1" customWidth="1"/>
    <col min="517" max="517" width="16.85546875" bestFit="1" customWidth="1"/>
    <col min="518" max="518" width="22.85546875" bestFit="1" customWidth="1"/>
    <col min="769" max="769" width="25" bestFit="1" customWidth="1"/>
    <col min="770" max="770" width="17" bestFit="1" customWidth="1"/>
    <col min="771" max="771" width="20.140625" bestFit="1" customWidth="1"/>
    <col min="772" max="772" width="16.7109375" bestFit="1" customWidth="1"/>
    <col min="773" max="773" width="16.85546875" bestFit="1" customWidth="1"/>
    <col min="774" max="774" width="22.85546875" bestFit="1" customWidth="1"/>
    <col min="1025" max="1025" width="25" bestFit="1" customWidth="1"/>
    <col min="1026" max="1026" width="17" bestFit="1" customWidth="1"/>
    <col min="1027" max="1027" width="20.140625" bestFit="1" customWidth="1"/>
    <col min="1028" max="1028" width="16.7109375" bestFit="1" customWidth="1"/>
    <col min="1029" max="1029" width="16.85546875" bestFit="1" customWidth="1"/>
    <col min="1030" max="1030" width="22.85546875" bestFit="1" customWidth="1"/>
    <col min="1281" max="1281" width="25" bestFit="1" customWidth="1"/>
    <col min="1282" max="1282" width="17" bestFit="1" customWidth="1"/>
    <col min="1283" max="1283" width="20.140625" bestFit="1" customWidth="1"/>
    <col min="1284" max="1284" width="16.7109375" bestFit="1" customWidth="1"/>
    <col min="1285" max="1285" width="16.85546875" bestFit="1" customWidth="1"/>
    <col min="1286" max="1286" width="22.85546875" bestFit="1" customWidth="1"/>
    <col min="1537" max="1537" width="25" bestFit="1" customWidth="1"/>
    <col min="1538" max="1538" width="17" bestFit="1" customWidth="1"/>
    <col min="1539" max="1539" width="20.140625" bestFit="1" customWidth="1"/>
    <col min="1540" max="1540" width="16.7109375" bestFit="1" customWidth="1"/>
    <col min="1541" max="1541" width="16.85546875" bestFit="1" customWidth="1"/>
    <col min="1542" max="1542" width="22.85546875" bestFit="1" customWidth="1"/>
    <col min="1793" max="1793" width="25" bestFit="1" customWidth="1"/>
    <col min="1794" max="1794" width="17" bestFit="1" customWidth="1"/>
    <col min="1795" max="1795" width="20.140625" bestFit="1" customWidth="1"/>
    <col min="1796" max="1796" width="16.7109375" bestFit="1" customWidth="1"/>
    <col min="1797" max="1797" width="16.85546875" bestFit="1" customWidth="1"/>
    <col min="1798" max="1798" width="22.85546875" bestFit="1" customWidth="1"/>
    <col min="2049" max="2049" width="25" bestFit="1" customWidth="1"/>
    <col min="2050" max="2050" width="17" bestFit="1" customWidth="1"/>
    <col min="2051" max="2051" width="20.140625" bestFit="1" customWidth="1"/>
    <col min="2052" max="2052" width="16.7109375" bestFit="1" customWidth="1"/>
    <col min="2053" max="2053" width="16.85546875" bestFit="1" customWidth="1"/>
    <col min="2054" max="2054" width="22.85546875" bestFit="1" customWidth="1"/>
    <col min="2305" max="2305" width="25" bestFit="1" customWidth="1"/>
    <col min="2306" max="2306" width="17" bestFit="1" customWidth="1"/>
    <col min="2307" max="2307" width="20.140625" bestFit="1" customWidth="1"/>
    <col min="2308" max="2308" width="16.7109375" bestFit="1" customWidth="1"/>
    <col min="2309" max="2309" width="16.85546875" bestFit="1" customWidth="1"/>
    <col min="2310" max="2310" width="22.85546875" bestFit="1" customWidth="1"/>
    <col min="2561" max="2561" width="25" bestFit="1" customWidth="1"/>
    <col min="2562" max="2562" width="17" bestFit="1" customWidth="1"/>
    <col min="2563" max="2563" width="20.140625" bestFit="1" customWidth="1"/>
    <col min="2564" max="2564" width="16.7109375" bestFit="1" customWidth="1"/>
    <col min="2565" max="2565" width="16.85546875" bestFit="1" customWidth="1"/>
    <col min="2566" max="2566" width="22.85546875" bestFit="1" customWidth="1"/>
    <col min="2817" max="2817" width="25" bestFit="1" customWidth="1"/>
    <col min="2818" max="2818" width="17" bestFit="1" customWidth="1"/>
    <col min="2819" max="2819" width="20.140625" bestFit="1" customWidth="1"/>
    <col min="2820" max="2820" width="16.7109375" bestFit="1" customWidth="1"/>
    <col min="2821" max="2821" width="16.85546875" bestFit="1" customWidth="1"/>
    <col min="2822" max="2822" width="22.85546875" bestFit="1" customWidth="1"/>
    <col min="3073" max="3073" width="25" bestFit="1" customWidth="1"/>
    <col min="3074" max="3074" width="17" bestFit="1" customWidth="1"/>
    <col min="3075" max="3075" width="20.140625" bestFit="1" customWidth="1"/>
    <col min="3076" max="3076" width="16.7109375" bestFit="1" customWidth="1"/>
    <col min="3077" max="3077" width="16.85546875" bestFit="1" customWidth="1"/>
    <col min="3078" max="3078" width="22.85546875" bestFit="1" customWidth="1"/>
    <col min="3329" max="3329" width="25" bestFit="1" customWidth="1"/>
    <col min="3330" max="3330" width="17" bestFit="1" customWidth="1"/>
    <col min="3331" max="3331" width="20.140625" bestFit="1" customWidth="1"/>
    <col min="3332" max="3332" width="16.7109375" bestFit="1" customWidth="1"/>
    <col min="3333" max="3333" width="16.85546875" bestFit="1" customWidth="1"/>
    <col min="3334" max="3334" width="22.85546875" bestFit="1" customWidth="1"/>
    <col min="3585" max="3585" width="25" bestFit="1" customWidth="1"/>
    <col min="3586" max="3586" width="17" bestFit="1" customWidth="1"/>
    <col min="3587" max="3587" width="20.140625" bestFit="1" customWidth="1"/>
    <col min="3588" max="3588" width="16.7109375" bestFit="1" customWidth="1"/>
    <col min="3589" max="3589" width="16.85546875" bestFit="1" customWidth="1"/>
    <col min="3590" max="3590" width="22.85546875" bestFit="1" customWidth="1"/>
    <col min="3841" max="3841" width="25" bestFit="1" customWidth="1"/>
    <col min="3842" max="3842" width="17" bestFit="1" customWidth="1"/>
    <col min="3843" max="3843" width="20.140625" bestFit="1" customWidth="1"/>
    <col min="3844" max="3844" width="16.7109375" bestFit="1" customWidth="1"/>
    <col min="3845" max="3845" width="16.85546875" bestFit="1" customWidth="1"/>
    <col min="3846" max="3846" width="22.85546875" bestFit="1" customWidth="1"/>
    <col min="4097" max="4097" width="25" bestFit="1" customWidth="1"/>
    <col min="4098" max="4098" width="17" bestFit="1" customWidth="1"/>
    <col min="4099" max="4099" width="20.140625" bestFit="1" customWidth="1"/>
    <col min="4100" max="4100" width="16.7109375" bestFit="1" customWidth="1"/>
    <col min="4101" max="4101" width="16.85546875" bestFit="1" customWidth="1"/>
    <col min="4102" max="4102" width="22.85546875" bestFit="1" customWidth="1"/>
    <col min="4353" max="4353" width="25" bestFit="1" customWidth="1"/>
    <col min="4354" max="4354" width="17" bestFit="1" customWidth="1"/>
    <col min="4355" max="4355" width="20.140625" bestFit="1" customWidth="1"/>
    <col min="4356" max="4356" width="16.7109375" bestFit="1" customWidth="1"/>
    <col min="4357" max="4357" width="16.85546875" bestFit="1" customWidth="1"/>
    <col min="4358" max="4358" width="22.85546875" bestFit="1" customWidth="1"/>
    <col min="4609" max="4609" width="25" bestFit="1" customWidth="1"/>
    <col min="4610" max="4610" width="17" bestFit="1" customWidth="1"/>
    <col min="4611" max="4611" width="20.140625" bestFit="1" customWidth="1"/>
    <col min="4612" max="4612" width="16.7109375" bestFit="1" customWidth="1"/>
    <col min="4613" max="4613" width="16.85546875" bestFit="1" customWidth="1"/>
    <col min="4614" max="4614" width="22.85546875" bestFit="1" customWidth="1"/>
    <col min="4865" max="4865" width="25" bestFit="1" customWidth="1"/>
    <col min="4866" max="4866" width="17" bestFit="1" customWidth="1"/>
    <col min="4867" max="4867" width="20.140625" bestFit="1" customWidth="1"/>
    <col min="4868" max="4868" width="16.7109375" bestFit="1" customWidth="1"/>
    <col min="4869" max="4869" width="16.85546875" bestFit="1" customWidth="1"/>
    <col min="4870" max="4870" width="22.85546875" bestFit="1" customWidth="1"/>
    <col min="5121" max="5121" width="25" bestFit="1" customWidth="1"/>
    <col min="5122" max="5122" width="17" bestFit="1" customWidth="1"/>
    <col min="5123" max="5123" width="20.140625" bestFit="1" customWidth="1"/>
    <col min="5124" max="5124" width="16.7109375" bestFit="1" customWidth="1"/>
    <col min="5125" max="5125" width="16.85546875" bestFit="1" customWidth="1"/>
    <col min="5126" max="5126" width="22.85546875" bestFit="1" customWidth="1"/>
    <col min="5377" max="5377" width="25" bestFit="1" customWidth="1"/>
    <col min="5378" max="5378" width="17" bestFit="1" customWidth="1"/>
    <col min="5379" max="5379" width="20.140625" bestFit="1" customWidth="1"/>
    <col min="5380" max="5380" width="16.7109375" bestFit="1" customWidth="1"/>
    <col min="5381" max="5381" width="16.85546875" bestFit="1" customWidth="1"/>
    <col min="5382" max="5382" width="22.85546875" bestFit="1" customWidth="1"/>
    <col min="5633" max="5633" width="25" bestFit="1" customWidth="1"/>
    <col min="5634" max="5634" width="17" bestFit="1" customWidth="1"/>
    <col min="5635" max="5635" width="20.140625" bestFit="1" customWidth="1"/>
    <col min="5636" max="5636" width="16.7109375" bestFit="1" customWidth="1"/>
    <col min="5637" max="5637" width="16.85546875" bestFit="1" customWidth="1"/>
    <col min="5638" max="5638" width="22.85546875" bestFit="1" customWidth="1"/>
    <col min="5889" max="5889" width="25" bestFit="1" customWidth="1"/>
    <col min="5890" max="5890" width="17" bestFit="1" customWidth="1"/>
    <col min="5891" max="5891" width="20.140625" bestFit="1" customWidth="1"/>
    <col min="5892" max="5892" width="16.7109375" bestFit="1" customWidth="1"/>
    <col min="5893" max="5893" width="16.85546875" bestFit="1" customWidth="1"/>
    <col min="5894" max="5894" width="22.85546875" bestFit="1" customWidth="1"/>
    <col min="6145" max="6145" width="25" bestFit="1" customWidth="1"/>
    <col min="6146" max="6146" width="17" bestFit="1" customWidth="1"/>
    <col min="6147" max="6147" width="20.140625" bestFit="1" customWidth="1"/>
    <col min="6148" max="6148" width="16.7109375" bestFit="1" customWidth="1"/>
    <col min="6149" max="6149" width="16.85546875" bestFit="1" customWidth="1"/>
    <col min="6150" max="6150" width="22.85546875" bestFit="1" customWidth="1"/>
    <col min="6401" max="6401" width="25" bestFit="1" customWidth="1"/>
    <col min="6402" max="6402" width="17" bestFit="1" customWidth="1"/>
    <col min="6403" max="6403" width="20.140625" bestFit="1" customWidth="1"/>
    <col min="6404" max="6404" width="16.7109375" bestFit="1" customWidth="1"/>
    <col min="6405" max="6405" width="16.85546875" bestFit="1" customWidth="1"/>
    <col min="6406" max="6406" width="22.85546875" bestFit="1" customWidth="1"/>
    <col min="6657" max="6657" width="25" bestFit="1" customWidth="1"/>
    <col min="6658" max="6658" width="17" bestFit="1" customWidth="1"/>
    <col min="6659" max="6659" width="20.140625" bestFit="1" customWidth="1"/>
    <col min="6660" max="6660" width="16.7109375" bestFit="1" customWidth="1"/>
    <col min="6661" max="6661" width="16.85546875" bestFit="1" customWidth="1"/>
    <col min="6662" max="6662" width="22.85546875" bestFit="1" customWidth="1"/>
    <col min="6913" max="6913" width="25" bestFit="1" customWidth="1"/>
    <col min="6914" max="6914" width="17" bestFit="1" customWidth="1"/>
    <col min="6915" max="6915" width="20.140625" bestFit="1" customWidth="1"/>
    <col min="6916" max="6916" width="16.7109375" bestFit="1" customWidth="1"/>
    <col min="6917" max="6917" width="16.85546875" bestFit="1" customWidth="1"/>
    <col min="6918" max="6918" width="22.85546875" bestFit="1" customWidth="1"/>
    <col min="7169" max="7169" width="25" bestFit="1" customWidth="1"/>
    <col min="7170" max="7170" width="17" bestFit="1" customWidth="1"/>
    <col min="7171" max="7171" width="20.140625" bestFit="1" customWidth="1"/>
    <col min="7172" max="7172" width="16.7109375" bestFit="1" customWidth="1"/>
    <col min="7173" max="7173" width="16.85546875" bestFit="1" customWidth="1"/>
    <col min="7174" max="7174" width="22.85546875" bestFit="1" customWidth="1"/>
    <col min="7425" max="7425" width="25" bestFit="1" customWidth="1"/>
    <col min="7426" max="7426" width="17" bestFit="1" customWidth="1"/>
    <col min="7427" max="7427" width="20.140625" bestFit="1" customWidth="1"/>
    <col min="7428" max="7428" width="16.7109375" bestFit="1" customWidth="1"/>
    <col min="7429" max="7429" width="16.85546875" bestFit="1" customWidth="1"/>
    <col min="7430" max="7430" width="22.85546875" bestFit="1" customWidth="1"/>
    <col min="7681" max="7681" width="25" bestFit="1" customWidth="1"/>
    <col min="7682" max="7682" width="17" bestFit="1" customWidth="1"/>
    <col min="7683" max="7683" width="20.140625" bestFit="1" customWidth="1"/>
    <col min="7684" max="7684" width="16.7109375" bestFit="1" customWidth="1"/>
    <col min="7685" max="7685" width="16.85546875" bestFit="1" customWidth="1"/>
    <col min="7686" max="7686" width="22.85546875" bestFit="1" customWidth="1"/>
    <col min="7937" max="7937" width="25" bestFit="1" customWidth="1"/>
    <col min="7938" max="7938" width="17" bestFit="1" customWidth="1"/>
    <col min="7939" max="7939" width="20.140625" bestFit="1" customWidth="1"/>
    <col min="7940" max="7940" width="16.7109375" bestFit="1" customWidth="1"/>
    <col min="7941" max="7941" width="16.85546875" bestFit="1" customWidth="1"/>
    <col min="7942" max="7942" width="22.85546875" bestFit="1" customWidth="1"/>
    <col min="8193" max="8193" width="25" bestFit="1" customWidth="1"/>
    <col min="8194" max="8194" width="17" bestFit="1" customWidth="1"/>
    <col min="8195" max="8195" width="20.140625" bestFit="1" customWidth="1"/>
    <col min="8196" max="8196" width="16.7109375" bestFit="1" customWidth="1"/>
    <col min="8197" max="8197" width="16.85546875" bestFit="1" customWidth="1"/>
    <col min="8198" max="8198" width="22.85546875" bestFit="1" customWidth="1"/>
    <col min="8449" max="8449" width="25" bestFit="1" customWidth="1"/>
    <col min="8450" max="8450" width="17" bestFit="1" customWidth="1"/>
    <col min="8451" max="8451" width="20.140625" bestFit="1" customWidth="1"/>
    <col min="8452" max="8452" width="16.7109375" bestFit="1" customWidth="1"/>
    <col min="8453" max="8453" width="16.85546875" bestFit="1" customWidth="1"/>
    <col min="8454" max="8454" width="22.85546875" bestFit="1" customWidth="1"/>
    <col min="8705" max="8705" width="25" bestFit="1" customWidth="1"/>
    <col min="8706" max="8706" width="17" bestFit="1" customWidth="1"/>
    <col min="8707" max="8707" width="20.140625" bestFit="1" customWidth="1"/>
    <col min="8708" max="8708" width="16.7109375" bestFit="1" customWidth="1"/>
    <col min="8709" max="8709" width="16.85546875" bestFit="1" customWidth="1"/>
    <col min="8710" max="8710" width="22.85546875" bestFit="1" customWidth="1"/>
    <col min="8961" max="8961" width="25" bestFit="1" customWidth="1"/>
    <col min="8962" max="8962" width="17" bestFit="1" customWidth="1"/>
    <col min="8963" max="8963" width="20.140625" bestFit="1" customWidth="1"/>
    <col min="8964" max="8964" width="16.7109375" bestFit="1" customWidth="1"/>
    <col min="8965" max="8965" width="16.85546875" bestFit="1" customWidth="1"/>
    <col min="8966" max="8966" width="22.85546875" bestFit="1" customWidth="1"/>
    <col min="9217" max="9217" width="25" bestFit="1" customWidth="1"/>
    <col min="9218" max="9218" width="17" bestFit="1" customWidth="1"/>
    <col min="9219" max="9219" width="20.140625" bestFit="1" customWidth="1"/>
    <col min="9220" max="9220" width="16.7109375" bestFit="1" customWidth="1"/>
    <col min="9221" max="9221" width="16.85546875" bestFit="1" customWidth="1"/>
    <col min="9222" max="9222" width="22.85546875" bestFit="1" customWidth="1"/>
    <col min="9473" max="9473" width="25" bestFit="1" customWidth="1"/>
    <col min="9474" max="9474" width="17" bestFit="1" customWidth="1"/>
    <col min="9475" max="9475" width="20.140625" bestFit="1" customWidth="1"/>
    <col min="9476" max="9476" width="16.7109375" bestFit="1" customWidth="1"/>
    <col min="9477" max="9477" width="16.85546875" bestFit="1" customWidth="1"/>
    <col min="9478" max="9478" width="22.85546875" bestFit="1" customWidth="1"/>
    <col min="9729" max="9729" width="25" bestFit="1" customWidth="1"/>
    <col min="9730" max="9730" width="17" bestFit="1" customWidth="1"/>
    <col min="9731" max="9731" width="20.140625" bestFit="1" customWidth="1"/>
    <col min="9732" max="9732" width="16.7109375" bestFit="1" customWidth="1"/>
    <col min="9733" max="9733" width="16.85546875" bestFit="1" customWidth="1"/>
    <col min="9734" max="9734" width="22.85546875" bestFit="1" customWidth="1"/>
    <col min="9985" max="9985" width="25" bestFit="1" customWidth="1"/>
    <col min="9986" max="9986" width="17" bestFit="1" customWidth="1"/>
    <col min="9987" max="9987" width="20.140625" bestFit="1" customWidth="1"/>
    <col min="9988" max="9988" width="16.7109375" bestFit="1" customWidth="1"/>
    <col min="9989" max="9989" width="16.85546875" bestFit="1" customWidth="1"/>
    <col min="9990" max="9990" width="22.85546875" bestFit="1" customWidth="1"/>
    <col min="10241" max="10241" width="25" bestFit="1" customWidth="1"/>
    <col min="10242" max="10242" width="17" bestFit="1" customWidth="1"/>
    <col min="10243" max="10243" width="20.140625" bestFit="1" customWidth="1"/>
    <col min="10244" max="10244" width="16.7109375" bestFit="1" customWidth="1"/>
    <col min="10245" max="10245" width="16.85546875" bestFit="1" customWidth="1"/>
    <col min="10246" max="10246" width="22.85546875" bestFit="1" customWidth="1"/>
    <col min="10497" max="10497" width="25" bestFit="1" customWidth="1"/>
    <col min="10498" max="10498" width="17" bestFit="1" customWidth="1"/>
    <col min="10499" max="10499" width="20.140625" bestFit="1" customWidth="1"/>
    <col min="10500" max="10500" width="16.7109375" bestFit="1" customWidth="1"/>
    <col min="10501" max="10501" width="16.85546875" bestFit="1" customWidth="1"/>
    <col min="10502" max="10502" width="22.85546875" bestFit="1" customWidth="1"/>
    <col min="10753" max="10753" width="25" bestFit="1" customWidth="1"/>
    <col min="10754" max="10754" width="17" bestFit="1" customWidth="1"/>
    <col min="10755" max="10755" width="20.140625" bestFit="1" customWidth="1"/>
    <col min="10756" max="10756" width="16.7109375" bestFit="1" customWidth="1"/>
    <col min="10757" max="10757" width="16.85546875" bestFit="1" customWidth="1"/>
    <col min="10758" max="10758" width="22.85546875" bestFit="1" customWidth="1"/>
    <col min="11009" max="11009" width="25" bestFit="1" customWidth="1"/>
    <col min="11010" max="11010" width="17" bestFit="1" customWidth="1"/>
    <col min="11011" max="11011" width="20.140625" bestFit="1" customWidth="1"/>
    <col min="11012" max="11012" width="16.7109375" bestFit="1" customWidth="1"/>
    <col min="11013" max="11013" width="16.85546875" bestFit="1" customWidth="1"/>
    <col min="11014" max="11014" width="22.85546875" bestFit="1" customWidth="1"/>
    <col min="11265" max="11265" width="25" bestFit="1" customWidth="1"/>
    <col min="11266" max="11266" width="17" bestFit="1" customWidth="1"/>
    <col min="11267" max="11267" width="20.140625" bestFit="1" customWidth="1"/>
    <col min="11268" max="11268" width="16.7109375" bestFit="1" customWidth="1"/>
    <col min="11269" max="11269" width="16.85546875" bestFit="1" customWidth="1"/>
    <col min="11270" max="11270" width="22.85546875" bestFit="1" customWidth="1"/>
    <col min="11521" max="11521" width="25" bestFit="1" customWidth="1"/>
    <col min="11522" max="11522" width="17" bestFit="1" customWidth="1"/>
    <col min="11523" max="11523" width="20.140625" bestFit="1" customWidth="1"/>
    <col min="11524" max="11524" width="16.7109375" bestFit="1" customWidth="1"/>
    <col min="11525" max="11525" width="16.85546875" bestFit="1" customWidth="1"/>
    <col min="11526" max="11526" width="22.85546875" bestFit="1" customWidth="1"/>
    <col min="11777" max="11777" width="25" bestFit="1" customWidth="1"/>
    <col min="11778" max="11778" width="17" bestFit="1" customWidth="1"/>
    <col min="11779" max="11779" width="20.140625" bestFit="1" customWidth="1"/>
    <col min="11780" max="11780" width="16.7109375" bestFit="1" customWidth="1"/>
    <col min="11781" max="11781" width="16.85546875" bestFit="1" customWidth="1"/>
    <col min="11782" max="11782" width="22.85546875" bestFit="1" customWidth="1"/>
    <col min="12033" max="12033" width="25" bestFit="1" customWidth="1"/>
    <col min="12034" max="12034" width="17" bestFit="1" customWidth="1"/>
    <col min="12035" max="12035" width="20.140625" bestFit="1" customWidth="1"/>
    <col min="12036" max="12036" width="16.7109375" bestFit="1" customWidth="1"/>
    <col min="12037" max="12037" width="16.85546875" bestFit="1" customWidth="1"/>
    <col min="12038" max="12038" width="22.85546875" bestFit="1" customWidth="1"/>
    <col min="12289" max="12289" width="25" bestFit="1" customWidth="1"/>
    <col min="12290" max="12290" width="17" bestFit="1" customWidth="1"/>
    <col min="12291" max="12291" width="20.140625" bestFit="1" customWidth="1"/>
    <col min="12292" max="12292" width="16.7109375" bestFit="1" customWidth="1"/>
    <col min="12293" max="12293" width="16.85546875" bestFit="1" customWidth="1"/>
    <col min="12294" max="12294" width="22.85546875" bestFit="1" customWidth="1"/>
    <col min="12545" max="12545" width="25" bestFit="1" customWidth="1"/>
    <col min="12546" max="12546" width="17" bestFit="1" customWidth="1"/>
    <col min="12547" max="12547" width="20.140625" bestFit="1" customWidth="1"/>
    <col min="12548" max="12548" width="16.7109375" bestFit="1" customWidth="1"/>
    <col min="12549" max="12549" width="16.85546875" bestFit="1" customWidth="1"/>
    <col min="12550" max="12550" width="22.85546875" bestFit="1" customWidth="1"/>
    <col min="12801" max="12801" width="25" bestFit="1" customWidth="1"/>
    <col min="12802" max="12802" width="17" bestFit="1" customWidth="1"/>
    <col min="12803" max="12803" width="20.140625" bestFit="1" customWidth="1"/>
    <col min="12804" max="12804" width="16.7109375" bestFit="1" customWidth="1"/>
    <col min="12805" max="12805" width="16.85546875" bestFit="1" customWidth="1"/>
    <col min="12806" max="12806" width="22.85546875" bestFit="1" customWidth="1"/>
    <col min="13057" max="13057" width="25" bestFit="1" customWidth="1"/>
    <col min="13058" max="13058" width="17" bestFit="1" customWidth="1"/>
    <col min="13059" max="13059" width="20.140625" bestFit="1" customWidth="1"/>
    <col min="13060" max="13060" width="16.7109375" bestFit="1" customWidth="1"/>
    <col min="13061" max="13061" width="16.85546875" bestFit="1" customWidth="1"/>
    <col min="13062" max="13062" width="22.85546875" bestFit="1" customWidth="1"/>
    <col min="13313" max="13313" width="25" bestFit="1" customWidth="1"/>
    <col min="13314" max="13314" width="17" bestFit="1" customWidth="1"/>
    <col min="13315" max="13315" width="20.140625" bestFit="1" customWidth="1"/>
    <col min="13316" max="13316" width="16.7109375" bestFit="1" customWidth="1"/>
    <col min="13317" max="13317" width="16.85546875" bestFit="1" customWidth="1"/>
    <col min="13318" max="13318" width="22.85546875" bestFit="1" customWidth="1"/>
    <col min="13569" max="13569" width="25" bestFit="1" customWidth="1"/>
    <col min="13570" max="13570" width="17" bestFit="1" customWidth="1"/>
    <col min="13571" max="13571" width="20.140625" bestFit="1" customWidth="1"/>
    <col min="13572" max="13572" width="16.7109375" bestFit="1" customWidth="1"/>
    <col min="13573" max="13573" width="16.85546875" bestFit="1" customWidth="1"/>
    <col min="13574" max="13574" width="22.85546875" bestFit="1" customWidth="1"/>
    <col min="13825" max="13825" width="25" bestFit="1" customWidth="1"/>
    <col min="13826" max="13826" width="17" bestFit="1" customWidth="1"/>
    <col min="13827" max="13827" width="20.140625" bestFit="1" customWidth="1"/>
    <col min="13828" max="13828" width="16.7109375" bestFit="1" customWidth="1"/>
    <col min="13829" max="13829" width="16.85546875" bestFit="1" customWidth="1"/>
    <col min="13830" max="13830" width="22.85546875" bestFit="1" customWidth="1"/>
    <col min="14081" max="14081" width="25" bestFit="1" customWidth="1"/>
    <col min="14082" max="14082" width="17" bestFit="1" customWidth="1"/>
    <col min="14083" max="14083" width="20.140625" bestFit="1" customWidth="1"/>
    <col min="14084" max="14084" width="16.7109375" bestFit="1" customWidth="1"/>
    <col min="14085" max="14085" width="16.85546875" bestFit="1" customWidth="1"/>
    <col min="14086" max="14086" width="22.85546875" bestFit="1" customWidth="1"/>
    <col min="14337" max="14337" width="25" bestFit="1" customWidth="1"/>
    <col min="14338" max="14338" width="17" bestFit="1" customWidth="1"/>
    <col min="14339" max="14339" width="20.140625" bestFit="1" customWidth="1"/>
    <col min="14340" max="14340" width="16.7109375" bestFit="1" customWidth="1"/>
    <col min="14341" max="14341" width="16.85546875" bestFit="1" customWidth="1"/>
    <col min="14342" max="14342" width="22.85546875" bestFit="1" customWidth="1"/>
    <col min="14593" max="14593" width="25" bestFit="1" customWidth="1"/>
    <col min="14594" max="14594" width="17" bestFit="1" customWidth="1"/>
    <col min="14595" max="14595" width="20.140625" bestFit="1" customWidth="1"/>
    <col min="14596" max="14596" width="16.7109375" bestFit="1" customWidth="1"/>
    <col min="14597" max="14597" width="16.85546875" bestFit="1" customWidth="1"/>
    <col min="14598" max="14598" width="22.85546875" bestFit="1" customWidth="1"/>
    <col min="14849" max="14849" width="25" bestFit="1" customWidth="1"/>
    <col min="14850" max="14850" width="17" bestFit="1" customWidth="1"/>
    <col min="14851" max="14851" width="20.140625" bestFit="1" customWidth="1"/>
    <col min="14852" max="14852" width="16.7109375" bestFit="1" customWidth="1"/>
    <col min="14853" max="14853" width="16.85546875" bestFit="1" customWidth="1"/>
    <col min="14854" max="14854" width="22.85546875" bestFit="1" customWidth="1"/>
    <col min="15105" max="15105" width="25" bestFit="1" customWidth="1"/>
    <col min="15106" max="15106" width="17" bestFit="1" customWidth="1"/>
    <col min="15107" max="15107" width="20.140625" bestFit="1" customWidth="1"/>
    <col min="15108" max="15108" width="16.7109375" bestFit="1" customWidth="1"/>
    <col min="15109" max="15109" width="16.85546875" bestFit="1" customWidth="1"/>
    <col min="15110" max="15110" width="22.85546875" bestFit="1" customWidth="1"/>
    <col min="15361" max="15361" width="25" bestFit="1" customWidth="1"/>
    <col min="15362" max="15362" width="17" bestFit="1" customWidth="1"/>
    <col min="15363" max="15363" width="20.140625" bestFit="1" customWidth="1"/>
    <col min="15364" max="15364" width="16.7109375" bestFit="1" customWidth="1"/>
    <col min="15365" max="15365" width="16.85546875" bestFit="1" customWidth="1"/>
    <col min="15366" max="15366" width="22.85546875" bestFit="1" customWidth="1"/>
    <col min="15617" max="15617" width="25" bestFit="1" customWidth="1"/>
    <col min="15618" max="15618" width="17" bestFit="1" customWidth="1"/>
    <col min="15619" max="15619" width="20.140625" bestFit="1" customWidth="1"/>
    <col min="15620" max="15620" width="16.7109375" bestFit="1" customWidth="1"/>
    <col min="15621" max="15621" width="16.85546875" bestFit="1" customWidth="1"/>
    <col min="15622" max="15622" width="22.85546875" bestFit="1" customWidth="1"/>
    <col min="15873" max="15873" width="25" bestFit="1" customWidth="1"/>
    <col min="15874" max="15874" width="17" bestFit="1" customWidth="1"/>
    <col min="15875" max="15875" width="20.140625" bestFit="1" customWidth="1"/>
    <col min="15876" max="15876" width="16.7109375" bestFit="1" customWidth="1"/>
    <col min="15877" max="15877" width="16.85546875" bestFit="1" customWidth="1"/>
    <col min="15878" max="15878" width="22.85546875" bestFit="1" customWidth="1"/>
    <col min="16129" max="16129" width="25" bestFit="1" customWidth="1"/>
    <col min="16130" max="16130" width="17" bestFit="1" customWidth="1"/>
    <col min="16131" max="16131" width="20.140625" bestFit="1" customWidth="1"/>
    <col min="16132" max="16132" width="16.7109375" bestFit="1" customWidth="1"/>
    <col min="16133" max="16133" width="16.85546875" bestFit="1" customWidth="1"/>
    <col min="16134" max="16134" width="22.85546875" bestFit="1" customWidth="1"/>
  </cols>
  <sheetData>
    <row r="1" spans="1:6">
      <c r="A1" s="1" t="s">
        <v>70</v>
      </c>
      <c r="B1" s="1" t="s">
        <v>4</v>
      </c>
      <c r="C1" s="13" t="s">
        <v>5</v>
      </c>
      <c r="D1" s="16" t="s">
        <v>6</v>
      </c>
      <c r="E1" s="1" t="s">
        <v>7</v>
      </c>
      <c r="F1" s="16" t="s">
        <v>8</v>
      </c>
    </row>
    <row r="2" spans="1:6">
      <c r="A2" s="2" t="s">
        <v>71</v>
      </c>
      <c r="B2" s="2" t="s">
        <v>11</v>
      </c>
      <c r="C2" s="14">
        <v>8.4551537787594545E-3</v>
      </c>
      <c r="D2" s="17">
        <v>0.71752136752136764</v>
      </c>
      <c r="E2" s="3">
        <v>683</v>
      </c>
      <c r="F2" s="17">
        <v>4.2374999999999998</v>
      </c>
    </row>
    <row r="3" spans="1:6">
      <c r="A3" s="2" t="s">
        <v>71</v>
      </c>
      <c r="B3" s="2" t="s">
        <v>14</v>
      </c>
      <c r="C3" s="14">
        <v>7.8873485254833866E-3</v>
      </c>
      <c r="D3" s="17">
        <v>0.205006105006105</v>
      </c>
      <c r="E3" s="3">
        <v>674</v>
      </c>
      <c r="F3" s="17">
        <v>14.121951219512194</v>
      </c>
    </row>
    <row r="4" spans="1:6">
      <c r="A4" s="2" t="s">
        <v>71</v>
      </c>
      <c r="B4" s="2" t="s">
        <v>29</v>
      </c>
      <c r="C4" s="14">
        <v>6.4763542599114987E-2</v>
      </c>
      <c r="D4" s="17">
        <v>0.11587301587301588</v>
      </c>
      <c r="E4" s="3">
        <v>7996</v>
      </c>
      <c r="F4" s="17">
        <v>185.42307692307693</v>
      </c>
    </row>
    <row r="5" spans="1:6">
      <c r="A5" s="4"/>
      <c r="B5" s="5"/>
      <c r="C5" s="15">
        <v>8.1106044903357821E-2</v>
      </c>
      <c r="D5" s="18">
        <v>1.0384004884004885</v>
      </c>
      <c r="E5" s="4">
        <v>9353</v>
      </c>
      <c r="F5" s="18">
        <v>203.78252814258914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workbookViewId="0">
      <selection activeCell="E25" sqref="E25"/>
    </sheetView>
  </sheetViews>
  <sheetFormatPr defaultRowHeight="12.75"/>
  <cols>
    <col min="1" max="2" width="12.7109375" customWidth="1"/>
    <col min="4" max="4" width="12.7109375" bestFit="1" customWidth="1"/>
    <col min="5" max="5" width="17.28515625" customWidth="1"/>
    <col min="6" max="6" width="18.28515625" style="6" customWidth="1"/>
    <col min="7" max="7" width="18.7109375" style="19" customWidth="1"/>
    <col min="8" max="8" width="16" customWidth="1"/>
    <col min="9" max="9" width="25.28515625" style="19" customWidth="1"/>
  </cols>
  <sheetData>
    <row r="1" spans="1:9">
      <c r="A1" s="1"/>
      <c r="B1" s="1"/>
      <c r="C1" s="1" t="s">
        <v>0</v>
      </c>
      <c r="D1" s="1" t="s">
        <v>1</v>
      </c>
      <c r="E1" s="1" t="s">
        <v>4</v>
      </c>
      <c r="F1" s="13" t="s">
        <v>5</v>
      </c>
      <c r="G1" s="16" t="s">
        <v>6</v>
      </c>
      <c r="H1" s="1" t="s">
        <v>7</v>
      </c>
      <c r="I1" s="16" t="s">
        <v>8</v>
      </c>
    </row>
    <row r="2" spans="1:9">
      <c r="A2" s="2"/>
      <c r="B2" s="2"/>
      <c r="C2" s="2" t="s">
        <v>9</v>
      </c>
      <c r="D2" s="2" t="s">
        <v>10</v>
      </c>
      <c r="E2" s="2" t="s">
        <v>11</v>
      </c>
      <c r="F2" s="14">
        <v>4.7804878048780211E-2</v>
      </c>
      <c r="G2" s="17">
        <v>2.7651515151515151</v>
      </c>
      <c r="H2" s="3">
        <v>21</v>
      </c>
      <c r="I2" s="17">
        <v>7</v>
      </c>
    </row>
    <row r="3" spans="1:9">
      <c r="A3" s="2"/>
      <c r="B3" s="2"/>
      <c r="C3" s="2" t="s">
        <v>12</v>
      </c>
      <c r="D3" s="2" t="s">
        <v>13</v>
      </c>
      <c r="E3" s="2" t="s">
        <v>11</v>
      </c>
      <c r="F3" s="14">
        <v>2.8647167187412681E-3</v>
      </c>
      <c r="G3" s="17">
        <v>0.22927135678391961</v>
      </c>
      <c r="H3" s="3">
        <v>5</v>
      </c>
      <c r="I3" s="17">
        <v>5</v>
      </c>
    </row>
    <row r="4" spans="1:9">
      <c r="A4" s="2"/>
      <c r="B4" s="2"/>
      <c r="C4" s="2" t="s">
        <v>12</v>
      </c>
      <c r="D4" s="2" t="s">
        <v>13</v>
      </c>
      <c r="E4" s="2" t="s">
        <v>29</v>
      </c>
      <c r="F4" s="14">
        <v>0.11666544253893497</v>
      </c>
      <c r="G4" s="17">
        <v>0</v>
      </c>
      <c r="H4" s="3">
        <v>181</v>
      </c>
      <c r="I4" s="17">
        <v>291</v>
      </c>
    </row>
    <row r="5" spans="1:9">
      <c r="A5" s="2"/>
      <c r="B5" s="2"/>
      <c r="C5" s="2" t="s">
        <v>15</v>
      </c>
      <c r="D5" s="2" t="s">
        <v>16</v>
      </c>
      <c r="E5" s="2" t="s">
        <v>11</v>
      </c>
      <c r="F5" s="14">
        <v>7.4753455263136676E-3</v>
      </c>
      <c r="G5" s="17">
        <v>0.74882766705744441</v>
      </c>
      <c r="H5" s="3">
        <v>132</v>
      </c>
      <c r="I5" s="17">
        <v>3.7352941176470589</v>
      </c>
    </row>
    <row r="6" spans="1:9">
      <c r="A6" s="2"/>
      <c r="B6" s="2"/>
      <c r="C6" s="2" t="s">
        <v>15</v>
      </c>
      <c r="D6" s="2" t="s">
        <v>16</v>
      </c>
      <c r="E6" s="2" t="s">
        <v>14</v>
      </c>
      <c r="F6" s="14">
        <v>8.6445447652497738E-3</v>
      </c>
      <c r="G6" s="17">
        <v>0.17116060961313012</v>
      </c>
      <c r="H6" s="3">
        <v>156</v>
      </c>
      <c r="I6" s="17">
        <v>18.5</v>
      </c>
    </row>
    <row r="7" spans="1:9">
      <c r="A7" s="2"/>
      <c r="B7" s="2"/>
      <c r="C7" s="2" t="s">
        <v>15</v>
      </c>
      <c r="D7" s="2" t="s">
        <v>16</v>
      </c>
      <c r="E7" s="2" t="s">
        <v>29</v>
      </c>
      <c r="F7" s="14">
        <v>7.1626203962049148E-2</v>
      </c>
      <c r="G7" s="17">
        <v>0.10697538100820632</v>
      </c>
      <c r="H7" s="3">
        <v>1515</v>
      </c>
      <c r="I7" s="17">
        <v>67.5</v>
      </c>
    </row>
    <row r="8" spans="1:9">
      <c r="A8" s="2"/>
      <c r="B8" s="2"/>
      <c r="C8" s="2" t="s">
        <v>30</v>
      </c>
      <c r="D8" s="2" t="s">
        <v>31</v>
      </c>
      <c r="E8" s="2" t="s">
        <v>11</v>
      </c>
      <c r="F8" s="14">
        <v>8.0801373325563672E-3</v>
      </c>
      <c r="G8" s="17">
        <v>0.61639136629901314</v>
      </c>
      <c r="H8" s="3">
        <v>139</v>
      </c>
      <c r="I8" s="17">
        <v>4.34375</v>
      </c>
    </row>
    <row r="9" spans="1:9">
      <c r="A9" s="2"/>
      <c r="B9" s="2"/>
      <c r="C9" s="2" t="s">
        <v>30</v>
      </c>
      <c r="D9" s="2" t="s">
        <v>31</v>
      </c>
      <c r="E9" s="2" t="s">
        <v>14</v>
      </c>
      <c r="F9" s="14">
        <v>5.3073058259349845E-3</v>
      </c>
      <c r="G9" s="17">
        <v>0.17336007177159743</v>
      </c>
      <c r="H9" s="3">
        <v>92</v>
      </c>
      <c r="I9" s="17">
        <v>10.25</v>
      </c>
    </row>
    <row r="10" spans="1:9">
      <c r="A10" s="2"/>
      <c r="B10" s="2"/>
      <c r="C10" s="2" t="s">
        <v>30</v>
      </c>
      <c r="D10" s="2" t="s">
        <v>31</v>
      </c>
      <c r="E10" s="2" t="s">
        <v>29</v>
      </c>
      <c r="F10" s="14">
        <v>3.9739912233778395E-2</v>
      </c>
      <c r="G10" s="17">
        <v>0.11557338118106497</v>
      </c>
      <c r="H10" s="3">
        <v>1225</v>
      </c>
      <c r="I10" s="17">
        <v>116.4</v>
      </c>
    </row>
    <row r="11" spans="1:9">
      <c r="A11" s="2"/>
      <c r="B11" s="2"/>
      <c r="C11" s="2" t="s">
        <v>45</v>
      </c>
      <c r="D11" s="2" t="s">
        <v>46</v>
      </c>
      <c r="E11" s="2" t="s">
        <v>11</v>
      </c>
      <c r="F11" s="14">
        <v>6.3721423553273976E-3</v>
      </c>
      <c r="G11" s="17">
        <v>0.62277580071174377</v>
      </c>
      <c r="H11" s="3">
        <v>129</v>
      </c>
      <c r="I11" s="17">
        <v>3.6857142857142855</v>
      </c>
    </row>
    <row r="12" spans="1:9">
      <c r="A12" s="2"/>
      <c r="B12" s="2"/>
      <c r="C12" s="2" t="s">
        <v>45</v>
      </c>
      <c r="D12" s="2" t="s">
        <v>46</v>
      </c>
      <c r="E12" s="2" t="s">
        <v>14</v>
      </c>
      <c r="F12" s="14">
        <v>3.8809049171289636E-3</v>
      </c>
      <c r="G12" s="17">
        <v>0.12455516014234876</v>
      </c>
      <c r="H12" s="3">
        <v>80</v>
      </c>
      <c r="I12" s="17">
        <v>11.166666666666666</v>
      </c>
    </row>
    <row r="13" spans="1:9">
      <c r="A13" s="2"/>
      <c r="B13" s="2"/>
      <c r="C13" s="2" t="s">
        <v>45</v>
      </c>
      <c r="D13" s="2" t="s">
        <v>46</v>
      </c>
      <c r="E13" s="2" t="s">
        <v>29</v>
      </c>
      <c r="F13" s="14">
        <v>0.10545798371554484</v>
      </c>
      <c r="G13" s="17">
        <v>0.1779359430604982</v>
      </c>
      <c r="H13" s="3">
        <v>3820</v>
      </c>
      <c r="I13" s="17">
        <v>227.33333333333334</v>
      </c>
    </row>
    <row r="14" spans="1:9">
      <c r="A14" s="2"/>
      <c r="B14" s="2"/>
      <c r="C14" s="2" t="s">
        <v>53</v>
      </c>
      <c r="D14" s="2" t="s">
        <v>54</v>
      </c>
      <c r="E14" s="2" t="s">
        <v>11</v>
      </c>
      <c r="F14" s="14">
        <v>1.0838324663968899E-2</v>
      </c>
      <c r="G14" s="17">
        <v>0.85827276613937586</v>
      </c>
      <c r="H14" s="3">
        <v>257</v>
      </c>
      <c r="I14" s="17">
        <v>4.6727272727272728</v>
      </c>
    </row>
    <row r="15" spans="1:9">
      <c r="A15" s="2"/>
      <c r="B15" s="2"/>
      <c r="C15" s="2" t="s">
        <v>53</v>
      </c>
      <c r="D15" s="2" t="s">
        <v>54</v>
      </c>
      <c r="E15" s="2" t="s">
        <v>14</v>
      </c>
      <c r="F15" s="14">
        <v>1.2817778451583949E-2</v>
      </c>
      <c r="G15" s="17">
        <v>0.34330910645575036</v>
      </c>
      <c r="H15" s="3">
        <v>346</v>
      </c>
      <c r="I15" s="17">
        <v>15.19047619047619</v>
      </c>
    </row>
    <row r="16" spans="1:9">
      <c r="A16" s="2"/>
      <c r="B16" s="2"/>
      <c r="C16" s="2" t="s">
        <v>53</v>
      </c>
      <c r="D16" s="2" t="s">
        <v>54</v>
      </c>
      <c r="E16" s="2" t="s">
        <v>29</v>
      </c>
      <c r="F16" s="14">
        <v>3.9624508199635158E-2</v>
      </c>
      <c r="G16" s="17">
        <v>7.8024796921761438E-2</v>
      </c>
      <c r="H16" s="3">
        <v>1255</v>
      </c>
      <c r="I16" s="17">
        <v>233.14285714285714</v>
      </c>
    </row>
    <row r="17" spans="5:9">
      <c r="E17" s="2"/>
      <c r="F17" s="14"/>
      <c r="G17" s="17"/>
      <c r="H17" s="3"/>
      <c r="I17" s="17"/>
    </row>
    <row r="18" spans="5:9">
      <c r="E18" s="2"/>
      <c r="F18" s="14"/>
      <c r="G18" s="17"/>
      <c r="H18" s="3"/>
      <c r="I18" s="17"/>
    </row>
    <row r="19" spans="5:9">
      <c r="E19" s="2"/>
      <c r="F19" s="14"/>
      <c r="G19" s="17"/>
      <c r="H19" s="3"/>
      <c r="I19" s="17"/>
    </row>
    <row r="20" spans="5:9">
      <c r="E20" s="2"/>
      <c r="F20" s="14"/>
      <c r="G20" s="17"/>
      <c r="H20" s="3"/>
      <c r="I20" s="17"/>
    </row>
    <row r="21" spans="5:9">
      <c r="E21" s="2"/>
      <c r="F21" s="14"/>
      <c r="G21" s="17"/>
      <c r="H21" s="3"/>
      <c r="I21" s="17"/>
    </row>
    <row r="22" spans="5:9">
      <c r="E22" s="2"/>
      <c r="F22" s="14"/>
      <c r="G22" s="17"/>
      <c r="H22" s="3"/>
      <c r="I22" s="17"/>
    </row>
    <row r="23" spans="5:9">
      <c r="E23" s="2"/>
      <c r="F23" s="14"/>
      <c r="G23" s="17"/>
      <c r="H23" s="3"/>
      <c r="I23" s="17"/>
    </row>
    <row r="24" spans="5:9">
      <c r="E24" s="2"/>
      <c r="F24" s="14"/>
      <c r="G24" s="17"/>
      <c r="H24" s="3"/>
      <c r="I24" s="17"/>
    </row>
    <row r="25" spans="5:9">
      <c r="E25" s="2"/>
      <c r="F25" s="14"/>
      <c r="G25" s="17"/>
      <c r="H25" s="3"/>
      <c r="I25" s="17"/>
    </row>
    <row r="26" spans="5:9">
      <c r="E26" s="2"/>
      <c r="F26" s="14"/>
      <c r="G26" s="17"/>
      <c r="H26" s="3"/>
      <c r="I26" s="17"/>
    </row>
    <row r="27" spans="5:9">
      <c r="E27" s="2"/>
      <c r="F27" s="14"/>
      <c r="G27" s="17"/>
      <c r="H27" s="3"/>
      <c r="I27" s="17"/>
    </row>
    <row r="28" spans="5:9">
      <c r="E28" s="2"/>
      <c r="F28" s="14"/>
      <c r="G28" s="17"/>
      <c r="H28" s="3"/>
      <c r="I28" s="17"/>
    </row>
    <row r="29" spans="5:9">
      <c r="E29" s="2"/>
      <c r="F29" s="14"/>
      <c r="G29" s="17"/>
      <c r="H29" s="3"/>
      <c r="I29" s="17"/>
    </row>
    <row r="30" spans="5:9">
      <c r="E30" s="2"/>
      <c r="F30" s="14"/>
      <c r="G30" s="17"/>
      <c r="H30" s="3"/>
      <c r="I30" s="17"/>
    </row>
    <row r="31" spans="5:9">
      <c r="E31" s="2"/>
      <c r="F31" s="14"/>
      <c r="G31" s="17"/>
      <c r="H31" s="3"/>
      <c r="I31" s="17"/>
    </row>
    <row r="32" spans="5:9">
      <c r="E32" s="2"/>
      <c r="F32" s="14"/>
      <c r="G32" s="17"/>
      <c r="H32" s="3"/>
      <c r="I32" s="17"/>
    </row>
    <row r="33" spans="5:9">
      <c r="E33" s="2"/>
      <c r="F33" s="14"/>
      <c r="G33" s="17"/>
      <c r="H33" s="3"/>
      <c r="I33" s="17"/>
    </row>
    <row r="34" spans="5:9">
      <c r="E34" s="2"/>
      <c r="F34" s="14"/>
      <c r="G34" s="17"/>
      <c r="H34" s="3"/>
      <c r="I34" s="17"/>
    </row>
    <row r="35" spans="5:9">
      <c r="E35" s="2"/>
      <c r="F35" s="14"/>
      <c r="G35" s="17"/>
      <c r="H35" s="3"/>
      <c r="I35" s="17"/>
    </row>
    <row r="36" spans="5:9">
      <c r="E36" s="2"/>
      <c r="F36" s="14"/>
      <c r="G36" s="17"/>
      <c r="H36" s="3"/>
      <c r="I36" s="17"/>
    </row>
    <row r="37" spans="5:9">
      <c r="E37" s="2"/>
      <c r="F37" s="14"/>
      <c r="G37" s="17"/>
      <c r="H37" s="3"/>
      <c r="I37" s="17"/>
    </row>
    <row r="38" spans="5:9">
      <c r="E38" s="2"/>
      <c r="F38" s="14"/>
      <c r="G38" s="17"/>
      <c r="H38" s="3"/>
      <c r="I38" s="17"/>
    </row>
    <row r="39" spans="5:9">
      <c r="E39" s="2"/>
      <c r="F39" s="14"/>
      <c r="G39" s="17"/>
      <c r="H39" s="3"/>
      <c r="I39" s="17"/>
    </row>
    <row r="40" spans="5:9">
      <c r="E40" s="2"/>
      <c r="F40" s="14"/>
      <c r="G40" s="17"/>
      <c r="H40" s="3"/>
      <c r="I40" s="17"/>
    </row>
    <row r="41" spans="5:9">
      <c r="E41" s="2"/>
      <c r="F41" s="14"/>
      <c r="G41" s="17"/>
      <c r="H41" s="3"/>
      <c r="I41" s="17"/>
    </row>
    <row r="42" spans="5:9">
      <c r="E42" s="2"/>
      <c r="F42" s="14"/>
      <c r="G42" s="17"/>
      <c r="H42" s="3"/>
      <c r="I42" s="17"/>
    </row>
    <row r="43" spans="5:9">
      <c r="E43" s="2"/>
      <c r="F43" s="14"/>
      <c r="G43" s="17"/>
      <c r="H43" s="3"/>
      <c r="I43" s="17"/>
    </row>
    <row r="44" spans="5:9">
      <c r="E44" s="2"/>
      <c r="F44" s="14"/>
      <c r="G44" s="17"/>
      <c r="H44" s="3"/>
      <c r="I44" s="17"/>
    </row>
    <row r="45" spans="5:9">
      <c r="E45" s="2"/>
      <c r="F45" s="14"/>
      <c r="G45" s="17"/>
      <c r="H45" s="3"/>
      <c r="I45" s="17"/>
    </row>
    <row r="46" spans="5:9">
      <c r="E46" s="2"/>
      <c r="F46" s="14"/>
      <c r="G46" s="17"/>
      <c r="H46" s="3"/>
      <c r="I46" s="17"/>
    </row>
    <row r="47" spans="5:9">
      <c r="E47" s="2"/>
      <c r="F47" s="14"/>
      <c r="G47" s="17"/>
      <c r="H47" s="3"/>
      <c r="I47" s="17"/>
    </row>
    <row r="48" spans="5:9">
      <c r="E48" s="2"/>
      <c r="F48" s="14"/>
      <c r="G48" s="17"/>
      <c r="H48" s="3"/>
      <c r="I48" s="17"/>
    </row>
    <row r="49" spans="5:9">
      <c r="E49" s="2"/>
      <c r="F49" s="14"/>
      <c r="G49" s="17"/>
      <c r="H49" s="3"/>
      <c r="I49" s="17"/>
    </row>
    <row r="50" spans="5:9">
      <c r="E50" s="2"/>
      <c r="F50" s="14"/>
      <c r="G50" s="17"/>
      <c r="H50" s="3"/>
      <c r="I50" s="17"/>
    </row>
    <row r="51" spans="5:9">
      <c r="E51" s="2"/>
      <c r="F51" s="14"/>
      <c r="G51" s="17"/>
      <c r="H51" s="3"/>
      <c r="I51" s="17"/>
    </row>
    <row r="52" spans="5:9">
      <c r="E52" s="2"/>
      <c r="F52" s="14"/>
      <c r="G52" s="17"/>
      <c r="H52" s="3"/>
      <c r="I52" s="17"/>
    </row>
    <row r="53" spans="5:9">
      <c r="E53" s="2"/>
      <c r="F53" s="14"/>
      <c r="G53" s="17"/>
      <c r="H53" s="3"/>
      <c r="I53" s="17"/>
    </row>
    <row r="54" spans="5:9">
      <c r="E54" s="2"/>
      <c r="F54" s="14"/>
      <c r="G54" s="17"/>
      <c r="H54" s="3"/>
      <c r="I54" s="17"/>
    </row>
    <row r="55" spans="5:9">
      <c r="E55" s="2"/>
      <c r="F55" s="14"/>
      <c r="G55" s="17"/>
      <c r="H55" s="3"/>
      <c r="I55" s="17"/>
    </row>
    <row r="56" spans="5:9">
      <c r="E56" s="2"/>
      <c r="F56" s="14"/>
      <c r="G56" s="17"/>
      <c r="H56" s="3"/>
      <c r="I56" s="17"/>
    </row>
    <row r="57" spans="5:9">
      <c r="E57" s="2"/>
      <c r="F57" s="14"/>
      <c r="G57" s="17"/>
      <c r="H57" s="3"/>
      <c r="I57" s="17"/>
    </row>
    <row r="58" spans="5:9">
      <c r="E58" s="5"/>
      <c r="F58" s="15"/>
      <c r="G58" s="18"/>
      <c r="H58" s="4"/>
      <c r="I58" s="18"/>
    </row>
  </sheetData>
  <sortState xmlns:xlrd2="http://schemas.microsoft.com/office/spreadsheetml/2017/richdata2" ref="C2:K58">
    <sortCondition ref="C2:C58"/>
    <sortCondition ref="E2:E58" customList="Kort,Middellang,Lang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workbookViewId="0">
      <selection activeCell="F32" sqref="F32"/>
    </sheetView>
  </sheetViews>
  <sheetFormatPr defaultRowHeight="12.75"/>
  <cols>
    <col min="1" max="4" width="14" customWidth="1"/>
    <col min="5" max="5" width="17.28515625" customWidth="1"/>
    <col min="6" max="6" width="18.28515625" style="6" customWidth="1"/>
    <col min="7" max="7" width="18.7109375" style="19" customWidth="1"/>
    <col min="8" max="8" width="16" customWidth="1"/>
    <col min="9" max="9" width="25.28515625" style="19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16" t="s">
        <v>6</v>
      </c>
      <c r="H1" s="1" t="s">
        <v>7</v>
      </c>
      <c r="I1" s="16" t="s">
        <v>8</v>
      </c>
    </row>
    <row r="2" spans="1:9">
      <c r="A2" s="2" t="s">
        <v>9</v>
      </c>
      <c r="B2" s="2" t="s">
        <v>10</v>
      </c>
      <c r="C2" s="2" t="s">
        <v>9</v>
      </c>
      <c r="D2" s="2" t="s">
        <v>10</v>
      </c>
      <c r="E2" s="2" t="s">
        <v>11</v>
      </c>
      <c r="F2" s="14">
        <v>4.7804878048780211E-2</v>
      </c>
      <c r="G2" s="17">
        <v>2.7651515151515151</v>
      </c>
      <c r="H2" s="3">
        <v>21</v>
      </c>
      <c r="I2" s="17">
        <v>7</v>
      </c>
    </row>
    <row r="3" spans="1:9">
      <c r="A3" s="2" t="s">
        <v>12</v>
      </c>
      <c r="B3" s="2" t="s">
        <v>13</v>
      </c>
      <c r="C3" s="2" t="s">
        <v>12</v>
      </c>
      <c r="D3" s="2" t="s">
        <v>13</v>
      </c>
      <c r="E3" s="2" t="s">
        <v>11</v>
      </c>
      <c r="F3" s="14">
        <v>2.8647167187412681E-3</v>
      </c>
      <c r="G3" s="17">
        <v>0.22927135678391961</v>
      </c>
      <c r="H3" s="3">
        <v>5</v>
      </c>
      <c r="I3" s="17">
        <v>5</v>
      </c>
    </row>
    <row r="4" spans="1:9">
      <c r="A4" s="2" t="s">
        <v>12</v>
      </c>
      <c r="B4" s="2" t="s">
        <v>13</v>
      </c>
      <c r="C4" s="2" t="s">
        <v>12</v>
      </c>
      <c r="D4" s="2" t="s">
        <v>13</v>
      </c>
      <c r="E4" s="2" t="s">
        <v>29</v>
      </c>
      <c r="F4" s="14">
        <v>0.11666544253893497</v>
      </c>
      <c r="G4" s="17">
        <v>0</v>
      </c>
      <c r="H4" s="3">
        <v>181</v>
      </c>
      <c r="I4" s="17">
        <v>291</v>
      </c>
    </row>
    <row r="5" spans="1:9">
      <c r="A5" s="2" t="s">
        <v>15</v>
      </c>
      <c r="B5" s="2" t="s">
        <v>16</v>
      </c>
      <c r="C5" s="2" t="s">
        <v>15</v>
      </c>
      <c r="D5" s="2" t="s">
        <v>16</v>
      </c>
      <c r="E5" s="2" t="s">
        <v>11</v>
      </c>
      <c r="F5" s="14">
        <v>4.7776399332989834E-3</v>
      </c>
      <c r="G5" s="17">
        <v>0.58336137281292055</v>
      </c>
      <c r="H5" s="3">
        <v>66</v>
      </c>
      <c r="I5" s="17">
        <v>3.3888888888888888</v>
      </c>
    </row>
    <row r="6" spans="1:9">
      <c r="A6" s="2" t="s">
        <v>15</v>
      </c>
      <c r="B6" s="2" t="s">
        <v>16</v>
      </c>
      <c r="C6" s="2" t="s">
        <v>15</v>
      </c>
      <c r="D6" s="2" t="s">
        <v>16</v>
      </c>
      <c r="E6" s="2" t="s">
        <v>14</v>
      </c>
      <c r="F6" s="14">
        <v>6.1727984633321983E-3</v>
      </c>
      <c r="G6" s="17">
        <v>9.2109690444145353E-2</v>
      </c>
      <c r="H6" s="3">
        <v>80</v>
      </c>
      <c r="I6" s="17">
        <v>35</v>
      </c>
    </row>
    <row r="7" spans="1:9">
      <c r="A7" s="2" t="s">
        <v>15</v>
      </c>
      <c r="B7" s="2" t="s">
        <v>16</v>
      </c>
      <c r="C7" s="2" t="s">
        <v>15</v>
      </c>
      <c r="D7" s="2" t="s">
        <v>16</v>
      </c>
      <c r="E7" s="2" t="s">
        <v>29</v>
      </c>
      <c r="F7" s="14">
        <v>0.10380909662444943</v>
      </c>
      <c r="G7" s="17">
        <v>0.12281292059219381</v>
      </c>
      <c r="H7" s="3">
        <v>1470</v>
      </c>
      <c r="I7" s="17">
        <v>75</v>
      </c>
    </row>
    <row r="8" spans="1:9">
      <c r="A8" s="2" t="s">
        <v>15</v>
      </c>
      <c r="B8" s="2" t="s">
        <v>16</v>
      </c>
      <c r="C8" s="2" t="s">
        <v>17</v>
      </c>
      <c r="D8" s="2" t="s">
        <v>18</v>
      </c>
      <c r="E8" s="2" t="s">
        <v>11</v>
      </c>
      <c r="F8" s="14">
        <v>1.3410218607063993E-2</v>
      </c>
      <c r="G8" s="17">
        <v>1.1638459651704685</v>
      </c>
      <c r="H8" s="3">
        <v>54</v>
      </c>
      <c r="I8" s="17">
        <v>4.1538461538461542</v>
      </c>
    </row>
    <row r="9" spans="1:9">
      <c r="A9" s="2" t="s">
        <v>15</v>
      </c>
      <c r="B9" s="2" t="s">
        <v>16</v>
      </c>
      <c r="C9" s="2" t="s">
        <v>17</v>
      </c>
      <c r="D9" s="2" t="s">
        <v>18</v>
      </c>
      <c r="E9" s="2" t="s">
        <v>14</v>
      </c>
      <c r="F9" s="14">
        <v>9.968266762366236E-3</v>
      </c>
      <c r="G9" s="17">
        <v>0.26857983811626196</v>
      </c>
      <c r="H9" s="3">
        <v>47</v>
      </c>
      <c r="I9" s="17">
        <v>15.666666666666666</v>
      </c>
    </row>
    <row r="10" spans="1:9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29</v>
      </c>
      <c r="F10" s="14">
        <v>9.655355466014981E-3</v>
      </c>
      <c r="G10" s="17">
        <v>8.9526612705420644E-2</v>
      </c>
      <c r="H10" s="3">
        <v>45</v>
      </c>
      <c r="I10" s="17">
        <v>45</v>
      </c>
    </row>
    <row r="11" spans="1:9">
      <c r="A11" s="2" t="s">
        <v>15</v>
      </c>
      <c r="B11" s="2" t="s">
        <v>16</v>
      </c>
      <c r="C11" s="2" t="s">
        <v>73</v>
      </c>
      <c r="D11" s="2" t="s">
        <v>61</v>
      </c>
      <c r="E11" s="2" t="s">
        <v>11</v>
      </c>
      <c r="F11" s="14">
        <v>1.0958904109589041E-2</v>
      </c>
      <c r="G11" s="17">
        <v>1</v>
      </c>
      <c r="H11" s="3">
        <v>12</v>
      </c>
      <c r="I11" s="17">
        <v>4</v>
      </c>
    </row>
    <row r="12" spans="1:9">
      <c r="A12" s="2" t="s">
        <v>15</v>
      </c>
      <c r="B12" s="2" t="s">
        <v>16</v>
      </c>
      <c r="C12" s="2" t="s">
        <v>73</v>
      </c>
      <c r="D12" s="2" t="s">
        <v>61</v>
      </c>
      <c r="E12" s="2" t="s">
        <v>14</v>
      </c>
      <c r="F12" s="14">
        <v>2.5844748858447491E-2</v>
      </c>
      <c r="G12" s="17">
        <v>0.66666666666666663</v>
      </c>
      <c r="H12" s="3">
        <v>29</v>
      </c>
      <c r="I12" s="17">
        <v>14.5</v>
      </c>
    </row>
    <row r="13" spans="1:9">
      <c r="A13" s="2" t="s">
        <v>30</v>
      </c>
      <c r="B13" s="2" t="s">
        <v>31</v>
      </c>
      <c r="C13" s="2" t="s">
        <v>34</v>
      </c>
      <c r="D13" s="2" t="s">
        <v>35</v>
      </c>
      <c r="E13" s="2" t="s">
        <v>11</v>
      </c>
      <c r="F13" s="14">
        <v>4.0392006124882786E-3</v>
      </c>
      <c r="G13" s="17">
        <v>0.18804739824832561</v>
      </c>
      <c r="H13" s="3">
        <v>18</v>
      </c>
      <c r="I13" s="17">
        <v>6</v>
      </c>
    </row>
    <row r="14" spans="1:9">
      <c r="A14" s="2" t="s">
        <v>30</v>
      </c>
      <c r="B14" s="2" t="s">
        <v>31</v>
      </c>
      <c r="C14" s="2" t="s">
        <v>34</v>
      </c>
      <c r="D14" s="2" t="s">
        <v>35</v>
      </c>
      <c r="E14" s="2" t="s">
        <v>14</v>
      </c>
      <c r="F14" s="14">
        <v>1.6128730005696321E-3</v>
      </c>
      <c r="G14" s="17">
        <v>6.2682466082775196E-2</v>
      </c>
      <c r="H14" s="3">
        <v>9</v>
      </c>
      <c r="I14" s="17">
        <v>9</v>
      </c>
    </row>
    <row r="15" spans="1:9">
      <c r="A15" s="2" t="s">
        <v>30</v>
      </c>
      <c r="B15" s="2" t="s">
        <v>31</v>
      </c>
      <c r="C15" s="2" t="s">
        <v>34</v>
      </c>
      <c r="D15" s="2" t="s">
        <v>35</v>
      </c>
      <c r="E15" s="2" t="s">
        <v>29</v>
      </c>
      <c r="F15" s="14">
        <v>2.5921967161788524E-2</v>
      </c>
      <c r="G15" s="17">
        <v>6.2682466082775196E-2</v>
      </c>
      <c r="H15" s="3">
        <v>385</v>
      </c>
      <c r="I15" s="17">
        <v>119</v>
      </c>
    </row>
    <row r="16" spans="1:9">
      <c r="A16" s="2" t="s">
        <v>30</v>
      </c>
      <c r="B16" s="2" t="s">
        <v>31</v>
      </c>
      <c r="C16" s="2" t="s">
        <v>36</v>
      </c>
      <c r="D16" s="2" t="s">
        <v>37</v>
      </c>
      <c r="E16" s="2" t="s">
        <v>11</v>
      </c>
      <c r="F16" s="14">
        <v>1.076854080856641E-2</v>
      </c>
      <c r="G16" s="17">
        <v>0.90383821708625667</v>
      </c>
      <c r="H16" s="3">
        <v>27</v>
      </c>
      <c r="I16" s="17">
        <v>4.5</v>
      </c>
    </row>
    <row r="17" spans="1:9">
      <c r="A17" s="2" t="s">
        <v>30</v>
      </c>
      <c r="B17" s="2" t="s">
        <v>31</v>
      </c>
      <c r="C17" s="2" t="s">
        <v>36</v>
      </c>
      <c r="D17" s="2" t="s">
        <v>37</v>
      </c>
      <c r="E17" s="2" t="s">
        <v>14</v>
      </c>
      <c r="F17" s="14">
        <v>7.2191221298301697E-3</v>
      </c>
      <c r="G17" s="17">
        <v>0.30127940569541894</v>
      </c>
      <c r="H17" s="3">
        <v>16</v>
      </c>
      <c r="I17" s="17">
        <v>8</v>
      </c>
    </row>
    <row r="18" spans="1:9">
      <c r="A18" s="2" t="s">
        <v>30</v>
      </c>
      <c r="B18" s="2" t="s">
        <v>31</v>
      </c>
      <c r="C18" s="2" t="s">
        <v>36</v>
      </c>
      <c r="D18" s="2" t="s">
        <v>37</v>
      </c>
      <c r="E18" s="2" t="s">
        <v>29</v>
      </c>
      <c r="F18" s="14">
        <v>0.10342928762247937</v>
      </c>
      <c r="G18" s="17">
        <v>0.15063970284770947</v>
      </c>
      <c r="H18" s="3">
        <v>297</v>
      </c>
      <c r="I18" s="17">
        <v>0</v>
      </c>
    </row>
    <row r="19" spans="1:9">
      <c r="A19" s="2" t="s">
        <v>30</v>
      </c>
      <c r="B19" s="2" t="s">
        <v>31</v>
      </c>
      <c r="C19" s="2" t="s">
        <v>32</v>
      </c>
      <c r="D19" s="2" t="s">
        <v>33</v>
      </c>
      <c r="E19" s="2" t="s">
        <v>11</v>
      </c>
      <c r="F19" s="14">
        <v>1.1517418566233457E-2</v>
      </c>
      <c r="G19" s="17">
        <v>1.125</v>
      </c>
      <c r="H19" s="3">
        <v>73</v>
      </c>
      <c r="I19" s="17">
        <v>4.0555555555555554</v>
      </c>
    </row>
    <row r="20" spans="1:9">
      <c r="A20" s="2" t="s">
        <v>30</v>
      </c>
      <c r="B20" s="2" t="s">
        <v>31</v>
      </c>
      <c r="C20" s="2" t="s">
        <v>32</v>
      </c>
      <c r="D20" s="2" t="s">
        <v>33</v>
      </c>
      <c r="E20" s="2" t="s">
        <v>14</v>
      </c>
      <c r="F20" s="14">
        <v>1.1739917584192622E-2</v>
      </c>
      <c r="G20" s="17">
        <v>0.37499999999999994</v>
      </c>
      <c r="H20" s="3">
        <v>67</v>
      </c>
      <c r="I20" s="17">
        <v>11.4</v>
      </c>
    </row>
    <row r="21" spans="1:9">
      <c r="A21" s="2" t="s">
        <v>30</v>
      </c>
      <c r="B21" s="2" t="s">
        <v>31</v>
      </c>
      <c r="C21" s="2" t="s">
        <v>32</v>
      </c>
      <c r="D21" s="2" t="s">
        <v>33</v>
      </c>
      <c r="E21" s="2" t="s">
        <v>29</v>
      </c>
      <c r="F21" s="14">
        <v>2.9114298252736519E-2</v>
      </c>
      <c r="G21" s="17">
        <v>0.18749999999999997</v>
      </c>
      <c r="H21" s="3">
        <v>355</v>
      </c>
      <c r="I21" s="17">
        <v>91.666666666666671</v>
      </c>
    </row>
    <row r="22" spans="1:9">
      <c r="A22" s="2" t="s">
        <v>30</v>
      </c>
      <c r="B22" s="2" t="s">
        <v>31</v>
      </c>
      <c r="C22" s="2" t="s">
        <v>43</v>
      </c>
      <c r="D22" s="2" t="s">
        <v>44</v>
      </c>
      <c r="E22" s="2" t="s">
        <v>11</v>
      </c>
      <c r="F22" s="14">
        <v>7.7226515432441412E-3</v>
      </c>
      <c r="G22" s="17">
        <v>0.4376498800959232</v>
      </c>
      <c r="H22" s="3">
        <v>11</v>
      </c>
      <c r="I22" s="17">
        <v>5.5</v>
      </c>
    </row>
    <row r="23" spans="1:9">
      <c r="A23" s="2" t="s">
        <v>30</v>
      </c>
      <c r="B23" s="2" t="s">
        <v>31</v>
      </c>
      <c r="C23" s="2" t="s">
        <v>40</v>
      </c>
      <c r="D23" s="2" t="s">
        <v>41</v>
      </c>
      <c r="E23" s="2" t="s">
        <v>11</v>
      </c>
      <c r="F23" s="14">
        <v>1.3698630136986301E-2</v>
      </c>
      <c r="G23" s="17">
        <v>1.4999999999999998</v>
      </c>
      <c r="H23" s="3">
        <v>10</v>
      </c>
      <c r="I23" s="17">
        <v>3.3333333333333335</v>
      </c>
    </row>
    <row r="24" spans="1:9">
      <c r="A24" s="2" t="s">
        <v>30</v>
      </c>
      <c r="B24" s="2" t="s">
        <v>31</v>
      </c>
      <c r="C24" s="2" t="s">
        <v>40</v>
      </c>
      <c r="D24" s="2" t="s">
        <v>41</v>
      </c>
      <c r="E24" s="2" t="s">
        <v>29</v>
      </c>
      <c r="F24" s="14">
        <v>0.13242109589041107</v>
      </c>
      <c r="G24" s="17">
        <v>0.5</v>
      </c>
      <c r="H24" s="3">
        <v>188</v>
      </c>
      <c r="I24" s="17">
        <v>188</v>
      </c>
    </row>
    <row r="25" spans="1:9">
      <c r="A25" s="2" t="s">
        <v>45</v>
      </c>
      <c r="B25" s="2" t="s">
        <v>46</v>
      </c>
      <c r="C25" s="2" t="s">
        <v>49</v>
      </c>
      <c r="D25" s="2" t="s">
        <v>50</v>
      </c>
      <c r="E25" s="2" t="s">
        <v>11</v>
      </c>
      <c r="F25" s="14">
        <v>7.0411778742256311E-3</v>
      </c>
      <c r="G25" s="17">
        <v>0.62210859508156802</v>
      </c>
      <c r="H25" s="3">
        <v>30</v>
      </c>
      <c r="I25" s="17">
        <v>4.2857142857142856</v>
      </c>
    </row>
    <row r="26" spans="1:9">
      <c r="A26" s="2" t="s">
        <v>45</v>
      </c>
      <c r="B26" s="2" t="s">
        <v>46</v>
      </c>
      <c r="C26" s="2" t="s">
        <v>49</v>
      </c>
      <c r="D26" s="2" t="s">
        <v>50</v>
      </c>
      <c r="E26" s="2" t="s">
        <v>29</v>
      </c>
      <c r="F26" s="14">
        <v>0.12331667849926481</v>
      </c>
      <c r="G26" s="17">
        <v>0.26661796932067205</v>
      </c>
      <c r="H26" s="3">
        <v>1163</v>
      </c>
      <c r="I26" s="17">
        <v>332.33333333333331</v>
      </c>
    </row>
    <row r="27" spans="1:9">
      <c r="A27" s="2" t="s">
        <v>45</v>
      </c>
      <c r="B27" s="2" t="s">
        <v>46</v>
      </c>
      <c r="C27" s="2" t="s">
        <v>51</v>
      </c>
      <c r="D27" s="2" t="s">
        <v>52</v>
      </c>
      <c r="E27" s="2" t="s">
        <v>11</v>
      </c>
      <c r="F27" s="14">
        <v>6.5632638447588251E-3</v>
      </c>
      <c r="G27" s="17">
        <v>0.76568072162785816</v>
      </c>
      <c r="H27" s="3">
        <v>30</v>
      </c>
      <c r="I27" s="17">
        <v>3</v>
      </c>
    </row>
    <row r="28" spans="1:9">
      <c r="A28" s="2" t="s">
        <v>45</v>
      </c>
      <c r="B28" s="2" t="s">
        <v>46</v>
      </c>
      <c r="C28" s="2" t="s">
        <v>51</v>
      </c>
      <c r="D28" s="2" t="s">
        <v>52</v>
      </c>
      <c r="E28" s="2" t="s">
        <v>14</v>
      </c>
      <c r="F28" s="14">
        <v>7.9605168333017912E-3</v>
      </c>
      <c r="G28" s="17">
        <v>0.22970421648835748</v>
      </c>
      <c r="H28" s="3">
        <v>38</v>
      </c>
      <c r="I28" s="17">
        <v>12.666666666666666</v>
      </c>
    </row>
    <row r="29" spans="1:9">
      <c r="A29" s="2" t="s">
        <v>45</v>
      </c>
      <c r="B29" s="2" t="s">
        <v>46</v>
      </c>
      <c r="C29" s="2" t="s">
        <v>51</v>
      </c>
      <c r="D29" s="2" t="s">
        <v>52</v>
      </c>
      <c r="E29" s="2" t="s">
        <v>29</v>
      </c>
      <c r="F29" s="14">
        <v>1.4665152534831508E-2</v>
      </c>
      <c r="G29" s="17">
        <v>0.15313614432557163</v>
      </c>
      <c r="H29" s="3">
        <v>111</v>
      </c>
      <c r="I29" s="17">
        <v>55.5</v>
      </c>
    </row>
    <row r="30" spans="1:9">
      <c r="A30" s="2" t="s">
        <v>45</v>
      </c>
      <c r="B30" s="2" t="s">
        <v>46</v>
      </c>
      <c r="C30" s="2" t="s">
        <v>47</v>
      </c>
      <c r="D30" s="2" t="s">
        <v>48</v>
      </c>
      <c r="E30" s="2" t="s">
        <v>11</v>
      </c>
      <c r="F30" s="14">
        <v>3.6992648933584162E-3</v>
      </c>
      <c r="G30" s="17">
        <v>0.27272727272727271</v>
      </c>
      <c r="H30" s="3">
        <v>32</v>
      </c>
      <c r="I30" s="17">
        <v>5.333333333333333</v>
      </c>
    </row>
    <row r="31" spans="1:9">
      <c r="A31" s="2" t="s">
        <v>45</v>
      </c>
      <c r="B31" s="2" t="s">
        <v>46</v>
      </c>
      <c r="C31" s="2" t="s">
        <v>47</v>
      </c>
      <c r="D31" s="2" t="s">
        <v>48</v>
      </c>
      <c r="E31" s="2" t="s">
        <v>14</v>
      </c>
      <c r="F31" s="14">
        <v>2.4947594719933672E-3</v>
      </c>
      <c r="G31" s="17">
        <v>9.0909090909090898E-2</v>
      </c>
      <c r="H31" s="3">
        <v>23</v>
      </c>
      <c r="I31" s="17">
        <v>10</v>
      </c>
    </row>
    <row r="32" spans="1:9">
      <c r="A32" s="2" t="s">
        <v>45</v>
      </c>
      <c r="B32" s="2" t="s">
        <v>46</v>
      </c>
      <c r="C32" s="2" t="s">
        <v>47</v>
      </c>
      <c r="D32" s="2" t="s">
        <v>48</v>
      </c>
      <c r="E32" s="2" t="s">
        <v>29</v>
      </c>
      <c r="F32" s="14">
        <v>0.17253196474742133</v>
      </c>
      <c r="G32" s="17">
        <v>0.13636363636363635</v>
      </c>
      <c r="H32" s="3">
        <v>2142</v>
      </c>
      <c r="I32" s="17">
        <v>252</v>
      </c>
    </row>
    <row r="33" spans="1:9">
      <c r="A33" s="2" t="s">
        <v>45</v>
      </c>
      <c r="B33" s="2" t="s">
        <v>46</v>
      </c>
      <c r="C33" s="2" t="s">
        <v>38</v>
      </c>
      <c r="D33" s="2" t="s">
        <v>39</v>
      </c>
      <c r="E33" s="2" t="s">
        <v>11</v>
      </c>
      <c r="F33" s="14">
        <v>1.2013522940926018E-2</v>
      </c>
      <c r="G33" s="17">
        <v>1.3501849568434032</v>
      </c>
      <c r="H33" s="3">
        <v>37</v>
      </c>
      <c r="I33" s="17">
        <v>3.0833333333333335</v>
      </c>
    </row>
    <row r="34" spans="1:9">
      <c r="A34" s="2" t="s">
        <v>45</v>
      </c>
      <c r="B34" s="2" t="s">
        <v>46</v>
      </c>
      <c r="C34" s="2" t="s">
        <v>38</v>
      </c>
      <c r="D34" s="2" t="s">
        <v>39</v>
      </c>
      <c r="E34" s="2" t="s">
        <v>14</v>
      </c>
      <c r="F34" s="14">
        <v>6.006761470463009E-3</v>
      </c>
      <c r="G34" s="17">
        <v>0.22503082614056721</v>
      </c>
      <c r="H34" s="3">
        <v>19</v>
      </c>
      <c r="I34" s="17">
        <v>9.5</v>
      </c>
    </row>
    <row r="35" spans="1:9">
      <c r="A35" s="2" t="s">
        <v>45</v>
      </c>
      <c r="B35" s="2" t="s">
        <v>46</v>
      </c>
      <c r="C35" s="2" t="s">
        <v>38</v>
      </c>
      <c r="D35" s="2" t="s">
        <v>39</v>
      </c>
      <c r="E35" s="2" t="s">
        <v>29</v>
      </c>
      <c r="F35" s="14">
        <v>7.7563297791271663E-2</v>
      </c>
      <c r="G35" s="17">
        <v>0.22503082614056721</v>
      </c>
      <c r="H35" s="3">
        <v>404</v>
      </c>
      <c r="I35" s="17">
        <v>182</v>
      </c>
    </row>
    <row r="36" spans="1:9">
      <c r="A36" s="2" t="s">
        <v>53</v>
      </c>
      <c r="B36" s="2" t="s">
        <v>54</v>
      </c>
      <c r="C36" s="2" t="s">
        <v>59</v>
      </c>
      <c r="D36" s="2" t="s">
        <v>60</v>
      </c>
      <c r="E36" s="2" t="s">
        <v>11</v>
      </c>
      <c r="F36" s="14">
        <v>1.2113647805481199E-2</v>
      </c>
      <c r="G36" s="17">
        <v>0.8980763495377273</v>
      </c>
      <c r="H36" s="3">
        <v>167</v>
      </c>
      <c r="I36" s="17">
        <v>5.0606060606060606</v>
      </c>
    </row>
    <row r="37" spans="1:9">
      <c r="A37" s="2" t="s">
        <v>53</v>
      </c>
      <c r="B37" s="2" t="s">
        <v>54</v>
      </c>
      <c r="C37" s="2" t="s">
        <v>59</v>
      </c>
      <c r="D37" s="2" t="s">
        <v>60</v>
      </c>
      <c r="E37" s="2" t="s">
        <v>14</v>
      </c>
      <c r="F37" s="14">
        <v>1.934061923761422E-2</v>
      </c>
      <c r="G37" s="17">
        <v>0.48985982702057862</v>
      </c>
      <c r="H37" s="3">
        <v>275</v>
      </c>
      <c r="I37" s="17">
        <v>14.588235294117647</v>
      </c>
    </row>
    <row r="38" spans="1:9">
      <c r="A38" s="2" t="s">
        <v>53</v>
      </c>
      <c r="B38" s="2" t="s">
        <v>54</v>
      </c>
      <c r="C38" s="2" t="s">
        <v>59</v>
      </c>
      <c r="D38" s="2" t="s">
        <v>60</v>
      </c>
      <c r="E38" s="2" t="s">
        <v>29</v>
      </c>
      <c r="F38" s="14">
        <v>2.5832729546472786E-2</v>
      </c>
      <c r="G38" s="17">
        <v>2.7214434834476591E-2</v>
      </c>
      <c r="H38" s="3">
        <v>429</v>
      </c>
      <c r="I38" s="17">
        <v>218.75</v>
      </c>
    </row>
    <row r="39" spans="1:9">
      <c r="A39" s="2" t="s">
        <v>53</v>
      </c>
      <c r="B39" s="2" t="s">
        <v>54</v>
      </c>
      <c r="C39" s="2" t="s">
        <v>57</v>
      </c>
      <c r="D39" s="2" t="s">
        <v>58</v>
      </c>
      <c r="E39" s="2" t="s">
        <v>11</v>
      </c>
      <c r="F39" s="14">
        <v>8.9202023672789784E-3</v>
      </c>
      <c r="G39" s="17">
        <v>0.80752212389380529</v>
      </c>
      <c r="H39" s="3">
        <v>55</v>
      </c>
      <c r="I39" s="17">
        <v>3.9285714285714284</v>
      </c>
    </row>
    <row r="40" spans="1:9">
      <c r="A40" s="2" t="s">
        <v>53</v>
      </c>
      <c r="B40" s="2" t="s">
        <v>54</v>
      </c>
      <c r="C40" s="2" t="s">
        <v>57</v>
      </c>
      <c r="D40" s="2" t="s">
        <v>58</v>
      </c>
      <c r="E40" s="2" t="s">
        <v>14</v>
      </c>
      <c r="F40" s="14">
        <v>6.4874199034756211E-3</v>
      </c>
      <c r="G40" s="17">
        <v>0.17304045512010113</v>
      </c>
      <c r="H40" s="3">
        <v>40</v>
      </c>
      <c r="I40" s="17">
        <v>13.333333333333334</v>
      </c>
    </row>
    <row r="41" spans="1:9">
      <c r="A41" s="2" t="s">
        <v>53</v>
      </c>
      <c r="B41" s="2" t="s">
        <v>54</v>
      </c>
      <c r="C41" s="2" t="s">
        <v>57</v>
      </c>
      <c r="D41" s="2" t="s">
        <v>58</v>
      </c>
      <c r="E41" s="2" t="s">
        <v>29</v>
      </c>
      <c r="F41" s="14">
        <v>7.6528573176004491E-2</v>
      </c>
      <c r="G41" s="17">
        <v>0.17304045512010113</v>
      </c>
      <c r="H41" s="3">
        <v>737</v>
      </c>
      <c r="I41" s="17">
        <v>252.33333333333334</v>
      </c>
    </row>
    <row r="42" spans="1:9">
      <c r="A42" s="2" t="s">
        <v>53</v>
      </c>
      <c r="B42" s="2" t="s">
        <v>54</v>
      </c>
      <c r="C42" s="2" t="s">
        <v>55</v>
      </c>
      <c r="D42" s="2" t="s">
        <v>56</v>
      </c>
      <c r="E42" s="2" t="s">
        <v>11</v>
      </c>
      <c r="F42" s="14">
        <v>1.0765181206173705E-2</v>
      </c>
      <c r="G42" s="17">
        <v>0.88888888888888895</v>
      </c>
      <c r="H42" s="3">
        <v>35</v>
      </c>
      <c r="I42" s="17">
        <v>4.375</v>
      </c>
    </row>
    <row r="43" spans="1:9">
      <c r="A43" s="2" t="s">
        <v>53</v>
      </c>
      <c r="B43" s="2" t="s">
        <v>54</v>
      </c>
      <c r="C43" s="2" t="s">
        <v>55</v>
      </c>
      <c r="D43" s="2" t="s">
        <v>56</v>
      </c>
      <c r="E43" s="2" t="s">
        <v>14</v>
      </c>
      <c r="F43" s="14">
        <v>1.0593245883480816E-3</v>
      </c>
      <c r="G43" s="17">
        <v>0.11111111111111112</v>
      </c>
      <c r="H43" s="3">
        <v>31</v>
      </c>
      <c r="I43" s="17">
        <v>31</v>
      </c>
    </row>
    <row r="44" spans="1:9">
      <c r="A44" s="2" t="s">
        <v>53</v>
      </c>
      <c r="B44" s="2" t="s">
        <v>54</v>
      </c>
      <c r="C44" s="2" t="s">
        <v>55</v>
      </c>
      <c r="D44" s="2" t="s">
        <v>56</v>
      </c>
      <c r="E44" s="2" t="s">
        <v>29</v>
      </c>
      <c r="F44" s="14">
        <v>2.7374317924270277E-2</v>
      </c>
      <c r="G44" s="17">
        <v>0.11111111111111112</v>
      </c>
      <c r="H44" s="3">
        <v>89</v>
      </c>
      <c r="I44" s="17">
        <v>0</v>
      </c>
    </row>
  </sheetData>
  <autoFilter ref="A1:I44" xr:uid="{00000000-0009-0000-0000-000004000000}"/>
  <sortState xmlns:xlrd2="http://schemas.microsoft.com/office/spreadsheetml/2017/richdata2" ref="A2:I60">
    <sortCondition ref="A2:A60"/>
    <sortCondition ref="C2:C60"/>
    <sortCondition ref="E2:E60" customList="Kort,Middellang,Lang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sqref="A1:F5"/>
    </sheetView>
  </sheetViews>
  <sheetFormatPr defaultRowHeight="12.75"/>
  <sheetData>
    <row r="1" spans="1:6">
      <c r="A1" s="1" t="s">
        <v>70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</row>
    <row r="2" spans="1:6">
      <c r="A2" s="2" t="s">
        <v>71</v>
      </c>
      <c r="B2" s="2" t="s">
        <v>11</v>
      </c>
      <c r="C2" s="24">
        <v>6.9487497973608862E-3</v>
      </c>
      <c r="D2" s="3">
        <v>0.57694566970341021</v>
      </c>
      <c r="E2" s="3">
        <v>580</v>
      </c>
      <c r="F2" s="3">
        <v>3.8904109589041096</v>
      </c>
    </row>
    <row r="3" spans="1:6">
      <c r="A3" s="2" t="s">
        <v>71</v>
      </c>
      <c r="B3" s="2" t="s">
        <v>14</v>
      </c>
      <c r="C3" s="24">
        <v>7.0259255488230327E-3</v>
      </c>
      <c r="D3" s="3">
        <v>0.17932095139430318</v>
      </c>
      <c r="E3" s="3">
        <v>694</v>
      </c>
      <c r="F3" s="3">
        <v>15.772727272727273</v>
      </c>
    </row>
    <row r="4" spans="1:6">
      <c r="A4" s="2" t="s">
        <v>71</v>
      </c>
      <c r="B4" s="2" t="s">
        <v>29</v>
      </c>
      <c r="C4" s="24">
        <v>3.306904636743465E-2</v>
      </c>
      <c r="D4" s="3">
        <v>6.6270786384851177E-2</v>
      </c>
      <c r="E4" s="3">
        <v>5208</v>
      </c>
      <c r="F4" s="3">
        <v>304.57894736842104</v>
      </c>
    </row>
    <row r="5" spans="1:6">
      <c r="A5" s="4"/>
      <c r="B5" s="5"/>
      <c r="C5" s="25">
        <v>4.7043721713618571E-2</v>
      </c>
      <c r="D5" s="4">
        <v>0.82253740748256454</v>
      </c>
      <c r="E5" s="4">
        <v>6482</v>
      </c>
      <c r="F5" s="4">
        <v>324.24208560005241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I17"/>
  <sheetViews>
    <sheetView workbookViewId="0">
      <selection activeCell="C1" sqref="C1:I17"/>
    </sheetView>
  </sheetViews>
  <sheetFormatPr defaultRowHeight="12.75"/>
  <sheetData>
    <row r="1" spans="3:9">
      <c r="C1" s="1" t="s">
        <v>0</v>
      </c>
      <c r="D1" s="1" t="s">
        <v>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3:9">
      <c r="C2" s="2" t="s">
        <v>30</v>
      </c>
      <c r="D2" s="2" t="s">
        <v>31</v>
      </c>
      <c r="E2" s="2" t="s">
        <v>29</v>
      </c>
      <c r="F2" s="24">
        <v>2.4879480440411928E-2</v>
      </c>
      <c r="G2" s="3">
        <v>2.6736988609310331E-2</v>
      </c>
      <c r="H2" s="3">
        <v>882</v>
      </c>
      <c r="I2" s="3">
        <v>208.2</v>
      </c>
    </row>
    <row r="3" spans="3:9">
      <c r="C3" s="2" t="s">
        <v>53</v>
      </c>
      <c r="D3" s="2" t="s">
        <v>54</v>
      </c>
      <c r="E3" s="2" t="s">
        <v>29</v>
      </c>
      <c r="F3" s="24">
        <v>2.8557110576860584E-2</v>
      </c>
      <c r="G3" s="3">
        <v>5.8823529411764705E-2</v>
      </c>
      <c r="H3" s="3">
        <v>930</v>
      </c>
      <c r="I3" s="3">
        <v>221.75</v>
      </c>
    </row>
    <row r="4" spans="3:9">
      <c r="C4" s="2" t="s">
        <v>15</v>
      </c>
      <c r="D4" s="2" t="s">
        <v>16</v>
      </c>
      <c r="E4" s="2" t="s">
        <v>29</v>
      </c>
      <c r="F4" s="24">
        <v>4.342415175395211E-2</v>
      </c>
      <c r="G4" s="3">
        <v>7.7983121461382338E-2</v>
      </c>
      <c r="H4" s="3">
        <v>1921</v>
      </c>
      <c r="I4" s="3">
        <v>360.66666666666669</v>
      </c>
    </row>
    <row r="5" spans="3:9">
      <c r="C5" s="2" t="s">
        <v>45</v>
      </c>
      <c r="D5" s="2" t="s">
        <v>46</v>
      </c>
      <c r="E5" s="2" t="s">
        <v>14</v>
      </c>
      <c r="F5" s="24">
        <v>4.039517677593021E-3</v>
      </c>
      <c r="G5" s="3">
        <v>0.11302059142282087</v>
      </c>
      <c r="H5" s="3">
        <v>90</v>
      </c>
      <c r="I5" s="3">
        <v>15</v>
      </c>
    </row>
    <row r="6" spans="3:9">
      <c r="C6" s="2" t="s">
        <v>45</v>
      </c>
      <c r="D6" s="2" t="s">
        <v>46</v>
      </c>
      <c r="E6" s="2" t="s">
        <v>29</v>
      </c>
      <c r="F6" s="24">
        <v>4.3597208592993264E-2</v>
      </c>
      <c r="G6" s="3">
        <v>0.13185735665995768</v>
      </c>
      <c r="H6" s="3">
        <v>1475</v>
      </c>
      <c r="I6" s="3">
        <v>396.71428571428572</v>
      </c>
    </row>
    <row r="7" spans="3:9">
      <c r="C7" s="2" t="s">
        <v>30</v>
      </c>
      <c r="D7" s="2" t="s">
        <v>31</v>
      </c>
      <c r="E7" s="2" t="s">
        <v>14</v>
      </c>
      <c r="F7" s="24">
        <v>5.8319745654756804E-3</v>
      </c>
      <c r="G7" s="3">
        <v>0.17379042596051716</v>
      </c>
      <c r="H7" s="3">
        <v>157</v>
      </c>
      <c r="I7" s="3">
        <v>12.076923076923077</v>
      </c>
    </row>
    <row r="8" spans="3:9">
      <c r="C8" s="2" t="s">
        <v>12</v>
      </c>
      <c r="D8" s="2" t="s">
        <v>13</v>
      </c>
      <c r="E8" s="2" t="s">
        <v>14</v>
      </c>
      <c r="F8" s="24">
        <v>5.8453293885503063E-3</v>
      </c>
      <c r="G8" s="3">
        <v>0.17953762911952778</v>
      </c>
      <c r="H8" s="3">
        <v>13</v>
      </c>
      <c r="I8" s="3">
        <v>13</v>
      </c>
    </row>
    <row r="9" spans="3:9">
      <c r="C9" s="2" t="s">
        <v>53</v>
      </c>
      <c r="D9" s="2" t="s">
        <v>54</v>
      </c>
      <c r="E9" s="2" t="s">
        <v>14</v>
      </c>
      <c r="F9" s="24">
        <v>9.7114394724462458E-3</v>
      </c>
      <c r="G9" s="3">
        <v>0.20588235294117649</v>
      </c>
      <c r="H9" s="3">
        <v>251</v>
      </c>
      <c r="I9" s="3">
        <v>19.583333333333332</v>
      </c>
    </row>
    <row r="10" spans="3:9">
      <c r="C10" s="2" t="s">
        <v>15</v>
      </c>
      <c r="D10" s="2" t="s">
        <v>16</v>
      </c>
      <c r="E10" s="2" t="s">
        <v>14</v>
      </c>
      <c r="F10" s="24">
        <v>7.8745923361646097E-3</v>
      </c>
      <c r="G10" s="3">
        <v>0.23394936438414698</v>
      </c>
      <c r="H10" s="3">
        <v>183</v>
      </c>
      <c r="I10" s="3">
        <v>16.583333333333332</v>
      </c>
    </row>
    <row r="11" spans="3:9">
      <c r="C11" s="2" t="s">
        <v>30</v>
      </c>
      <c r="D11" s="2" t="s">
        <v>31</v>
      </c>
      <c r="E11" s="2" t="s">
        <v>11</v>
      </c>
      <c r="F11" s="24">
        <v>5.1358531534152979E-3</v>
      </c>
      <c r="G11" s="3">
        <v>0.30747536900706884</v>
      </c>
      <c r="H11" s="3">
        <v>101</v>
      </c>
      <c r="I11" s="3">
        <v>4.3913043478260869</v>
      </c>
    </row>
    <row r="12" spans="3:9">
      <c r="C12" s="2" t="s">
        <v>15</v>
      </c>
      <c r="D12" s="2" t="s">
        <v>16</v>
      </c>
      <c r="E12" s="2" t="s">
        <v>11</v>
      </c>
      <c r="F12" s="24">
        <v>6.4772380392292966E-3</v>
      </c>
      <c r="G12" s="3">
        <v>0.6238649716910587</v>
      </c>
      <c r="H12" s="3">
        <v>121</v>
      </c>
      <c r="I12" s="3">
        <v>3.78125</v>
      </c>
    </row>
    <row r="13" spans="3:9">
      <c r="C13" s="2" t="s">
        <v>53</v>
      </c>
      <c r="D13" s="2" t="s">
        <v>54</v>
      </c>
      <c r="E13" s="2" t="s">
        <v>11</v>
      </c>
      <c r="F13" s="24">
        <v>7.4692677710835667E-3</v>
      </c>
      <c r="G13" s="3">
        <v>0.6470588235294118</v>
      </c>
      <c r="H13" s="3">
        <v>184</v>
      </c>
      <c r="I13" s="3">
        <v>4.1818181818181817</v>
      </c>
    </row>
    <row r="14" spans="3:9">
      <c r="C14" s="2" t="s">
        <v>9</v>
      </c>
      <c r="D14" s="2" t="s">
        <v>10</v>
      </c>
      <c r="E14" s="2" t="s">
        <v>11</v>
      </c>
      <c r="F14" s="24">
        <v>6.3195146612739991E-3</v>
      </c>
      <c r="G14" s="3">
        <v>0.70736434108527135</v>
      </c>
      <c r="H14" s="3">
        <v>6</v>
      </c>
      <c r="I14" s="3">
        <v>3</v>
      </c>
    </row>
    <row r="15" spans="3:9">
      <c r="C15" s="2" t="s">
        <v>12</v>
      </c>
      <c r="D15" s="2" t="s">
        <v>13</v>
      </c>
      <c r="E15" s="2" t="s">
        <v>11</v>
      </c>
      <c r="F15" s="24">
        <v>8.5431681012253687E-3</v>
      </c>
      <c r="G15" s="3">
        <v>0.71815051647811112</v>
      </c>
      <c r="H15" s="3">
        <v>18</v>
      </c>
      <c r="I15" s="3">
        <v>4.5</v>
      </c>
    </row>
    <row r="16" spans="3:9">
      <c r="C16" s="2" t="s">
        <v>45</v>
      </c>
      <c r="D16" s="2" t="s">
        <v>46</v>
      </c>
      <c r="E16" s="2" t="s">
        <v>11</v>
      </c>
      <c r="F16" s="24">
        <v>8.4301869833054571E-3</v>
      </c>
      <c r="G16" s="3">
        <v>0.80998090519688282</v>
      </c>
      <c r="H16" s="3">
        <v>150</v>
      </c>
      <c r="I16" s="3">
        <v>3.3658536585365852</v>
      </c>
    </row>
    <row r="17" spans="3:9">
      <c r="C17" s="4"/>
      <c r="D17" s="4"/>
      <c r="E17" s="5"/>
      <c r="F17" s="25">
        <v>0.21613603351398075</v>
      </c>
      <c r="G17" s="4">
        <v>5.0154762869584095</v>
      </c>
      <c r="H17" s="4">
        <v>6482</v>
      </c>
      <c r="I17" s="4">
        <v>1286.7947683127229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4"/>
  <sheetViews>
    <sheetView workbookViewId="0">
      <selection activeCell="N33" sqref="N33"/>
    </sheetView>
  </sheetViews>
  <sheetFormatPr defaultRowHeight="12.7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9</v>
      </c>
      <c r="D2" s="2" t="s">
        <v>10</v>
      </c>
      <c r="E2" s="2" t="s">
        <v>11</v>
      </c>
      <c r="F2" s="24">
        <v>6.3195146612739991E-3</v>
      </c>
      <c r="G2" s="3">
        <v>0.70736434108527135</v>
      </c>
      <c r="H2" s="3">
        <v>6</v>
      </c>
      <c r="I2" s="3">
        <v>3</v>
      </c>
    </row>
    <row r="3" spans="1:9">
      <c r="A3" s="2" t="s">
        <v>12</v>
      </c>
      <c r="B3" s="2" t="s">
        <v>13</v>
      </c>
      <c r="C3" s="2" t="s">
        <v>12</v>
      </c>
      <c r="D3" s="2" t="s">
        <v>13</v>
      </c>
      <c r="E3" s="2" t="s">
        <v>14</v>
      </c>
      <c r="F3" s="24">
        <v>5.8453293885503063E-3</v>
      </c>
      <c r="G3" s="3">
        <v>0.17953762911952778</v>
      </c>
      <c r="H3" s="3">
        <v>13</v>
      </c>
      <c r="I3" s="3">
        <v>13</v>
      </c>
    </row>
    <row r="4" spans="1:9">
      <c r="A4" s="2" t="s">
        <v>12</v>
      </c>
      <c r="B4" s="2" t="s">
        <v>13</v>
      </c>
      <c r="C4" s="2" t="s">
        <v>12</v>
      </c>
      <c r="D4" s="2" t="s">
        <v>13</v>
      </c>
      <c r="E4" s="2" t="s">
        <v>11</v>
      </c>
      <c r="F4" s="24">
        <v>8.5431681012253687E-3</v>
      </c>
      <c r="G4" s="3">
        <v>0.71815051647811112</v>
      </c>
      <c r="H4" s="3">
        <v>18</v>
      </c>
      <c r="I4" s="3">
        <v>4.5</v>
      </c>
    </row>
    <row r="5" spans="1:9">
      <c r="A5" s="2" t="s">
        <v>15</v>
      </c>
      <c r="B5" s="2" t="s">
        <v>16</v>
      </c>
      <c r="C5" s="2" t="s">
        <v>25</v>
      </c>
      <c r="D5" s="2" t="s">
        <v>26</v>
      </c>
      <c r="E5" s="2" t="s">
        <v>11</v>
      </c>
      <c r="F5" s="24">
        <v>2.4526591778731418E-3</v>
      </c>
      <c r="G5" s="3">
        <v>0.19719070772555375</v>
      </c>
      <c r="H5" s="3">
        <v>6</v>
      </c>
      <c r="I5" s="3">
        <v>6</v>
      </c>
    </row>
    <row r="6" spans="1:9">
      <c r="A6" s="2" t="s">
        <v>15</v>
      </c>
      <c r="B6" s="2" t="s">
        <v>16</v>
      </c>
      <c r="C6" s="2" t="s">
        <v>27</v>
      </c>
      <c r="D6" s="2" t="s">
        <v>28</v>
      </c>
      <c r="E6" s="2" t="s">
        <v>11</v>
      </c>
      <c r="F6" s="24">
        <v>4.8003696699391819E-3</v>
      </c>
      <c r="G6" s="3">
        <v>0.71691627792781731</v>
      </c>
      <c r="H6" s="3">
        <v>23</v>
      </c>
      <c r="I6" s="3">
        <v>2.875</v>
      </c>
    </row>
    <row r="7" spans="1:9">
      <c r="A7" s="2" t="s">
        <v>15</v>
      </c>
      <c r="B7" s="2" t="s">
        <v>16</v>
      </c>
      <c r="C7" s="2" t="s">
        <v>19</v>
      </c>
      <c r="D7" s="2" t="s">
        <v>20</v>
      </c>
      <c r="E7" s="2" t="s">
        <v>14</v>
      </c>
      <c r="F7" s="24">
        <v>5.6257079382079174E-3</v>
      </c>
      <c r="G7" s="3">
        <v>0.22572665429808289</v>
      </c>
      <c r="H7" s="3">
        <v>8</v>
      </c>
      <c r="I7" s="3">
        <v>8</v>
      </c>
    </row>
    <row r="8" spans="1:9">
      <c r="A8" s="2" t="s">
        <v>15</v>
      </c>
      <c r="B8" s="2" t="s">
        <v>16</v>
      </c>
      <c r="C8" s="2" t="s">
        <v>19</v>
      </c>
      <c r="D8" s="2" t="s">
        <v>20</v>
      </c>
      <c r="E8" s="2" t="s">
        <v>11</v>
      </c>
      <c r="F8" s="24">
        <v>6.3289214304839076E-3</v>
      </c>
      <c r="G8" s="3">
        <v>0.45145330859616578</v>
      </c>
      <c r="H8" s="3">
        <v>9</v>
      </c>
      <c r="I8" s="3">
        <v>4.5</v>
      </c>
    </row>
    <row r="9" spans="1:9">
      <c r="A9" s="2" t="s">
        <v>15</v>
      </c>
      <c r="B9" s="2" t="s">
        <v>16</v>
      </c>
      <c r="C9" s="2" t="s">
        <v>17</v>
      </c>
      <c r="D9" s="2" t="s">
        <v>18</v>
      </c>
      <c r="E9" s="2" t="s">
        <v>11</v>
      </c>
      <c r="F9" s="24">
        <v>7.9123876656340547E-3</v>
      </c>
      <c r="G9" s="3">
        <v>0.62607204116638082</v>
      </c>
      <c r="H9" s="3">
        <v>35</v>
      </c>
      <c r="I9" s="3">
        <v>4.375</v>
      </c>
    </row>
    <row r="10" spans="1:9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29</v>
      </c>
      <c r="F10" s="24">
        <v>8.5500909910304207E-3</v>
      </c>
      <c r="G10" s="3">
        <v>7.8259005145797603E-2</v>
      </c>
      <c r="H10" s="3">
        <v>172</v>
      </c>
      <c r="I10" s="3">
        <v>172</v>
      </c>
    </row>
    <row r="11" spans="1:9">
      <c r="A11" s="2" t="s">
        <v>15</v>
      </c>
      <c r="B11" s="2" t="s">
        <v>16</v>
      </c>
      <c r="C11" s="2" t="s">
        <v>21</v>
      </c>
      <c r="D11" s="2" t="s">
        <v>22</v>
      </c>
      <c r="E11" s="2" t="s">
        <v>11</v>
      </c>
      <c r="F11" s="24">
        <v>8.937784175629267E-3</v>
      </c>
      <c r="G11" s="3">
        <v>0.91965285554311305</v>
      </c>
      <c r="H11" s="3">
        <v>30</v>
      </c>
      <c r="I11" s="3">
        <v>3.3333333333333335</v>
      </c>
    </row>
    <row r="12" spans="1:9">
      <c r="A12" s="2" t="s">
        <v>15</v>
      </c>
      <c r="B12" s="2" t="s">
        <v>16</v>
      </c>
      <c r="C12" s="2" t="s">
        <v>25</v>
      </c>
      <c r="D12" s="2" t="s">
        <v>26</v>
      </c>
      <c r="E12" s="2" t="s">
        <v>14</v>
      </c>
      <c r="F12" s="24">
        <v>9.3472889241182373E-3</v>
      </c>
      <c r="G12" s="3">
        <v>0.19719070772555375</v>
      </c>
      <c r="H12" s="3">
        <v>27</v>
      </c>
      <c r="I12" s="3">
        <v>27</v>
      </c>
    </row>
    <row r="13" spans="1:9">
      <c r="A13" s="2" t="s">
        <v>15</v>
      </c>
      <c r="B13" s="2" t="s">
        <v>16</v>
      </c>
      <c r="C13" s="2" t="s">
        <v>23</v>
      </c>
      <c r="D13" s="2" t="s">
        <v>24</v>
      </c>
      <c r="E13" s="2" t="s">
        <v>11</v>
      </c>
      <c r="F13" s="24">
        <v>9.8875614111285336E-3</v>
      </c>
      <c r="G13" s="3">
        <v>0.70702179176755453</v>
      </c>
      <c r="H13" s="3">
        <v>18</v>
      </c>
      <c r="I13" s="3">
        <v>4.5</v>
      </c>
    </row>
    <row r="14" spans="1:9">
      <c r="A14" s="2" t="s">
        <v>15</v>
      </c>
      <c r="B14" s="2" t="s">
        <v>16</v>
      </c>
      <c r="C14" s="2" t="s">
        <v>17</v>
      </c>
      <c r="D14" s="2" t="s">
        <v>18</v>
      </c>
      <c r="E14" s="2" t="s">
        <v>14</v>
      </c>
      <c r="F14" s="24">
        <v>1.2019242071737185E-2</v>
      </c>
      <c r="G14" s="3">
        <v>0.391295025728988</v>
      </c>
      <c r="H14" s="3">
        <v>65</v>
      </c>
      <c r="I14" s="3">
        <v>16.2</v>
      </c>
    </row>
    <row r="15" spans="1:9">
      <c r="A15" s="2" t="s">
        <v>15</v>
      </c>
      <c r="B15" s="2" t="s">
        <v>16</v>
      </c>
      <c r="C15" s="2" t="s">
        <v>23</v>
      </c>
      <c r="D15" s="2" t="s">
        <v>24</v>
      </c>
      <c r="E15" s="2" t="s">
        <v>14</v>
      </c>
      <c r="F15" s="24">
        <v>1.6371195084841274E-2</v>
      </c>
      <c r="G15" s="3">
        <v>0.53026634382566584</v>
      </c>
      <c r="H15" s="3">
        <v>36</v>
      </c>
      <c r="I15" s="3">
        <v>12</v>
      </c>
    </row>
    <row r="16" spans="1:9">
      <c r="A16" s="2" t="s">
        <v>15</v>
      </c>
      <c r="B16" s="2" t="s">
        <v>16</v>
      </c>
      <c r="C16" s="2" t="s">
        <v>15</v>
      </c>
      <c r="D16" s="2" t="s">
        <v>16</v>
      </c>
      <c r="E16" s="2" t="s">
        <v>14</v>
      </c>
      <c r="F16" s="24">
        <v>3.7419099975191043E-2</v>
      </c>
      <c r="G16" s="3">
        <v>0.82954545454545447</v>
      </c>
      <c r="H16" s="3">
        <v>47</v>
      </c>
      <c r="I16" s="3">
        <v>23.5</v>
      </c>
    </row>
    <row r="17" spans="1:9">
      <c r="A17" s="2" t="s">
        <v>15</v>
      </c>
      <c r="B17" s="2" t="s">
        <v>16</v>
      </c>
      <c r="C17" s="2" t="s">
        <v>27</v>
      </c>
      <c r="D17" s="2" t="s">
        <v>28</v>
      </c>
      <c r="E17" s="2" t="s">
        <v>29</v>
      </c>
      <c r="F17" s="24">
        <v>4.0477077951859543E-2</v>
      </c>
      <c r="G17" s="3">
        <v>8.9614534740977164E-2</v>
      </c>
      <c r="H17" s="3">
        <v>408</v>
      </c>
      <c r="I17" s="3">
        <v>0</v>
      </c>
    </row>
    <row r="18" spans="1:9">
      <c r="A18" s="2" t="s">
        <v>15</v>
      </c>
      <c r="B18" s="2" t="s">
        <v>16</v>
      </c>
      <c r="C18" s="2" t="s">
        <v>19</v>
      </c>
      <c r="D18" s="2" t="s">
        <v>20</v>
      </c>
      <c r="E18" s="2" t="s">
        <v>29</v>
      </c>
      <c r="F18" s="24">
        <v>7.0703369957277759E-2</v>
      </c>
      <c r="G18" s="3">
        <v>0</v>
      </c>
      <c r="H18" s="3">
        <v>276</v>
      </c>
      <c r="I18" s="3">
        <v>731</v>
      </c>
    </row>
    <row r="19" spans="1:9">
      <c r="A19" s="2" t="s">
        <v>15</v>
      </c>
      <c r="B19" s="2" t="s">
        <v>16</v>
      </c>
      <c r="C19" s="2" t="s">
        <v>21</v>
      </c>
      <c r="D19" s="2" t="s">
        <v>22</v>
      </c>
      <c r="E19" s="2" t="s">
        <v>29</v>
      </c>
      <c r="F19" s="24">
        <v>0.13424252700317676</v>
      </c>
      <c r="G19" s="3">
        <v>0.20436730123180291</v>
      </c>
      <c r="H19" s="3">
        <v>1065</v>
      </c>
      <c r="I19" s="3">
        <v>179</v>
      </c>
    </row>
    <row r="20" spans="1:9">
      <c r="A20" s="2" t="s">
        <v>30</v>
      </c>
      <c r="B20" s="2" t="s">
        <v>31</v>
      </c>
      <c r="C20" s="2" t="s">
        <v>38</v>
      </c>
      <c r="D20" s="2" t="s">
        <v>39</v>
      </c>
      <c r="E20" s="2" t="s">
        <v>11</v>
      </c>
      <c r="F20" s="24">
        <v>3.3136940956735077E-4</v>
      </c>
      <c r="G20" s="3">
        <v>0.10675636150921322</v>
      </c>
      <c r="H20" s="3">
        <v>1</v>
      </c>
      <c r="I20" s="3">
        <v>1</v>
      </c>
    </row>
    <row r="21" spans="1:9">
      <c r="A21" s="2" t="s">
        <v>30</v>
      </c>
      <c r="B21" s="2" t="s">
        <v>31</v>
      </c>
      <c r="C21" s="2" t="s">
        <v>40</v>
      </c>
      <c r="D21" s="2" t="s">
        <v>41</v>
      </c>
      <c r="E21" s="2" t="s">
        <v>29</v>
      </c>
      <c r="F21" s="24">
        <v>2.0291162646747718E-3</v>
      </c>
      <c r="G21" s="3">
        <v>0</v>
      </c>
      <c r="H21" s="3">
        <v>7</v>
      </c>
      <c r="I21" s="3">
        <v>147</v>
      </c>
    </row>
    <row r="22" spans="1:9">
      <c r="A22" s="2" t="s">
        <v>30</v>
      </c>
      <c r="B22" s="2" t="s">
        <v>31</v>
      </c>
      <c r="C22" s="2" t="s">
        <v>38</v>
      </c>
      <c r="D22" s="2" t="s">
        <v>39</v>
      </c>
      <c r="E22" s="2" t="s">
        <v>14</v>
      </c>
      <c r="F22" s="24">
        <v>2.4852705717551306E-3</v>
      </c>
      <c r="G22" s="3">
        <v>0.10675636150921322</v>
      </c>
      <c r="H22" s="3">
        <v>15</v>
      </c>
      <c r="I22" s="3">
        <v>15</v>
      </c>
    </row>
    <row r="23" spans="1:9">
      <c r="A23" s="2" t="s">
        <v>30</v>
      </c>
      <c r="B23" s="2" t="s">
        <v>31</v>
      </c>
      <c r="C23" s="2" t="s">
        <v>32</v>
      </c>
      <c r="D23" s="2" t="s">
        <v>33</v>
      </c>
      <c r="E23" s="2" t="s">
        <v>11</v>
      </c>
      <c r="F23" s="24">
        <v>3.1447300546527828E-3</v>
      </c>
      <c r="G23" s="3">
        <v>0.23263224984066283</v>
      </c>
      <c r="H23" s="3">
        <v>16</v>
      </c>
      <c r="I23" s="3">
        <v>4</v>
      </c>
    </row>
    <row r="24" spans="1:9">
      <c r="A24" s="2" t="s">
        <v>30</v>
      </c>
      <c r="B24" s="2" t="s">
        <v>31</v>
      </c>
      <c r="C24" s="2" t="s">
        <v>36</v>
      </c>
      <c r="D24" s="2" t="s">
        <v>37</v>
      </c>
      <c r="E24" s="2" t="s">
        <v>14</v>
      </c>
      <c r="F24" s="24">
        <v>3.5102884623781031E-3</v>
      </c>
      <c r="G24" s="3">
        <v>0.151578073089701</v>
      </c>
      <c r="H24" s="3">
        <v>8</v>
      </c>
      <c r="I24" s="3">
        <v>8</v>
      </c>
    </row>
    <row r="25" spans="1:9">
      <c r="A25" s="2" t="s">
        <v>30</v>
      </c>
      <c r="B25" s="2" t="s">
        <v>31</v>
      </c>
      <c r="C25" s="2" t="s">
        <v>40</v>
      </c>
      <c r="D25" s="2" t="s">
        <v>41</v>
      </c>
      <c r="E25" s="2" t="s">
        <v>14</v>
      </c>
      <c r="F25" s="24">
        <v>6.4931720469592717E-3</v>
      </c>
      <c r="G25" s="3">
        <v>0.35368217054263568</v>
      </c>
      <c r="H25" s="3">
        <v>8</v>
      </c>
      <c r="I25" s="3">
        <v>8</v>
      </c>
    </row>
    <row r="26" spans="1:9">
      <c r="A26" s="2" t="s">
        <v>30</v>
      </c>
      <c r="B26" s="2" t="s">
        <v>31</v>
      </c>
      <c r="C26" s="2" t="s">
        <v>34</v>
      </c>
      <c r="D26" s="2" t="s">
        <v>35</v>
      </c>
      <c r="E26" s="2" t="s">
        <v>11</v>
      </c>
      <c r="F26" s="24">
        <v>6.8263950568987824E-3</v>
      </c>
      <c r="G26" s="3">
        <v>0.30821194849060585</v>
      </c>
      <c r="H26" s="3">
        <v>33</v>
      </c>
      <c r="I26" s="3">
        <v>4.125</v>
      </c>
    </row>
    <row r="27" spans="1:9">
      <c r="A27" s="2" t="s">
        <v>30</v>
      </c>
      <c r="B27" s="2" t="s">
        <v>31</v>
      </c>
      <c r="C27" s="2" t="s">
        <v>32</v>
      </c>
      <c r="D27" s="2" t="s">
        <v>33</v>
      </c>
      <c r="E27" s="2" t="s">
        <v>14</v>
      </c>
      <c r="F27" s="24">
        <v>7.3907479755960896E-3</v>
      </c>
      <c r="G27" s="3">
        <v>0.29079031230082852</v>
      </c>
      <c r="H27" s="3">
        <v>62</v>
      </c>
      <c r="I27" s="3">
        <v>12.4</v>
      </c>
    </row>
    <row r="28" spans="1:9">
      <c r="A28" s="2" t="s">
        <v>30</v>
      </c>
      <c r="B28" s="2" t="s">
        <v>31</v>
      </c>
      <c r="C28" s="2" t="s">
        <v>40</v>
      </c>
      <c r="D28" s="2" t="s">
        <v>41</v>
      </c>
      <c r="E28" s="2" t="s">
        <v>11</v>
      </c>
      <c r="F28" s="24">
        <v>8.116465058699087E-3</v>
      </c>
      <c r="G28" s="3">
        <v>0.35368217054263568</v>
      </c>
      <c r="H28" s="3">
        <v>7</v>
      </c>
      <c r="I28" s="3">
        <v>7</v>
      </c>
    </row>
    <row r="29" spans="1:9">
      <c r="A29" s="2" t="s">
        <v>30</v>
      </c>
      <c r="B29" s="2" t="s">
        <v>31</v>
      </c>
      <c r="C29" s="2" t="s">
        <v>43</v>
      </c>
      <c r="D29" s="2" t="s">
        <v>44</v>
      </c>
      <c r="E29" s="2" t="s">
        <v>11</v>
      </c>
      <c r="F29" s="24">
        <v>8.4982244654230633E-3</v>
      </c>
      <c r="G29" s="3">
        <v>0.42441860465116277</v>
      </c>
      <c r="H29" s="3">
        <v>13</v>
      </c>
      <c r="I29" s="3">
        <v>6.5</v>
      </c>
    </row>
    <row r="30" spans="1:9">
      <c r="A30" s="2" t="s">
        <v>30</v>
      </c>
      <c r="B30" s="2" t="s">
        <v>31</v>
      </c>
      <c r="C30" s="2" t="s">
        <v>74</v>
      </c>
      <c r="D30" s="2" t="s">
        <v>64</v>
      </c>
      <c r="E30" s="2" t="s">
        <v>11</v>
      </c>
      <c r="F30" s="24">
        <v>9.3023534883162496E-3</v>
      </c>
      <c r="G30" s="3">
        <v>1.0610465116279069</v>
      </c>
      <c r="H30" s="3">
        <v>8</v>
      </c>
      <c r="I30" s="3">
        <v>4</v>
      </c>
    </row>
    <row r="31" spans="1:9">
      <c r="A31" s="2" t="s">
        <v>30</v>
      </c>
      <c r="B31" s="2" t="s">
        <v>31</v>
      </c>
      <c r="C31" s="2" t="s">
        <v>36</v>
      </c>
      <c r="D31" s="2" t="s">
        <v>37</v>
      </c>
      <c r="E31" s="2" t="s">
        <v>11</v>
      </c>
      <c r="F31" s="24">
        <v>9.8864479983650048E-3</v>
      </c>
      <c r="G31" s="3">
        <v>0.75789036544850508</v>
      </c>
      <c r="H31" s="3">
        <v>23</v>
      </c>
      <c r="I31" s="3">
        <v>4.5999999999999996</v>
      </c>
    </row>
    <row r="32" spans="1:9">
      <c r="A32" s="2" t="s">
        <v>30</v>
      </c>
      <c r="B32" s="2" t="s">
        <v>31</v>
      </c>
      <c r="C32" s="2" t="s">
        <v>34</v>
      </c>
      <c r="D32" s="2" t="s">
        <v>35</v>
      </c>
      <c r="E32" s="2" t="s">
        <v>14</v>
      </c>
      <c r="F32" s="24">
        <v>1.0713463454603212E-2</v>
      </c>
      <c r="G32" s="3">
        <v>0.19263246780662865</v>
      </c>
      <c r="H32" s="3">
        <v>64</v>
      </c>
      <c r="I32" s="3">
        <v>12.8</v>
      </c>
    </row>
    <row r="33" spans="1:9">
      <c r="A33" s="2" t="s">
        <v>30</v>
      </c>
      <c r="B33" s="2" t="s">
        <v>31</v>
      </c>
      <c r="C33" s="2" t="s">
        <v>32</v>
      </c>
      <c r="D33" s="2" t="s">
        <v>33</v>
      </c>
      <c r="E33" s="2" t="s">
        <v>29</v>
      </c>
      <c r="F33" s="24">
        <v>1.9107425389836407E-2</v>
      </c>
      <c r="G33" s="3">
        <v>5.8158062460165708E-2</v>
      </c>
      <c r="H33" s="3">
        <v>218</v>
      </c>
      <c r="I33" s="3">
        <v>207</v>
      </c>
    </row>
    <row r="34" spans="1:9">
      <c r="A34" s="2" t="s">
        <v>30</v>
      </c>
      <c r="B34" s="2" t="s">
        <v>31</v>
      </c>
      <c r="C34" s="2" t="s">
        <v>34</v>
      </c>
      <c r="D34" s="2" t="s">
        <v>35</v>
      </c>
      <c r="E34" s="2" t="s">
        <v>29</v>
      </c>
      <c r="F34" s="24">
        <v>2.4708831364140826E-2</v>
      </c>
      <c r="G34" s="3">
        <v>0</v>
      </c>
      <c r="H34" s="3">
        <v>281</v>
      </c>
      <c r="I34" s="3">
        <v>361</v>
      </c>
    </row>
    <row r="35" spans="1:9">
      <c r="A35" s="2" t="s">
        <v>30</v>
      </c>
      <c r="B35" s="2" t="s">
        <v>31</v>
      </c>
      <c r="C35" s="2" t="s">
        <v>38</v>
      </c>
      <c r="D35" s="2" t="s">
        <v>39</v>
      </c>
      <c r="E35" s="2" t="s">
        <v>29</v>
      </c>
      <c r="F35" s="24">
        <v>7.838712381714566E-2</v>
      </c>
      <c r="G35" s="3">
        <v>0.10675636150921322</v>
      </c>
      <c r="H35" s="3">
        <v>376</v>
      </c>
      <c r="I35" s="3">
        <v>119</v>
      </c>
    </row>
    <row r="36" spans="1:9">
      <c r="A36" s="2" t="s">
        <v>45</v>
      </c>
      <c r="B36" s="2" t="s">
        <v>46</v>
      </c>
      <c r="C36" s="2" t="s">
        <v>47</v>
      </c>
      <c r="D36" s="2" t="s">
        <v>48</v>
      </c>
      <c r="E36" s="2" t="s">
        <v>14</v>
      </c>
      <c r="F36" s="24">
        <v>2.7030155823022425E-3</v>
      </c>
      <c r="G36" s="3">
        <v>0.10307822648969218</v>
      </c>
      <c r="H36" s="3">
        <v>37</v>
      </c>
      <c r="I36" s="3">
        <v>12.333333333333334</v>
      </c>
    </row>
    <row r="37" spans="1:9">
      <c r="A37" s="2" t="s">
        <v>45</v>
      </c>
      <c r="B37" s="2" t="s">
        <v>46</v>
      </c>
      <c r="C37" s="2" t="s">
        <v>51</v>
      </c>
      <c r="D37" s="2" t="s">
        <v>52</v>
      </c>
      <c r="E37" s="2" t="s">
        <v>14</v>
      </c>
      <c r="F37" s="24">
        <v>4.0396127918729064E-3</v>
      </c>
      <c r="G37" s="3">
        <v>0.14870645752699124</v>
      </c>
      <c r="H37" s="3">
        <v>28</v>
      </c>
      <c r="I37" s="3">
        <v>14</v>
      </c>
    </row>
    <row r="38" spans="1:9">
      <c r="A38" s="2" t="s">
        <v>45</v>
      </c>
      <c r="B38" s="2" t="s">
        <v>46</v>
      </c>
      <c r="C38" s="2" t="s">
        <v>51</v>
      </c>
      <c r="D38" s="2" t="s">
        <v>52</v>
      </c>
      <c r="E38" s="2" t="s">
        <v>11</v>
      </c>
      <c r="F38" s="24">
        <v>6.9751132284776845E-3</v>
      </c>
      <c r="G38" s="3">
        <v>0.74353228763495627</v>
      </c>
      <c r="H38" s="3">
        <v>32</v>
      </c>
      <c r="I38" s="3">
        <v>3</v>
      </c>
    </row>
    <row r="39" spans="1:9">
      <c r="A39" s="2" t="s">
        <v>45</v>
      </c>
      <c r="B39" s="2" t="s">
        <v>46</v>
      </c>
      <c r="C39" s="2" t="s">
        <v>47</v>
      </c>
      <c r="D39" s="2" t="s">
        <v>48</v>
      </c>
      <c r="E39" s="2" t="s">
        <v>11</v>
      </c>
      <c r="F39" s="24">
        <v>7.4584363534439179E-3</v>
      </c>
      <c r="G39" s="3">
        <v>0.68718817659794784</v>
      </c>
      <c r="H39" s="3">
        <v>70</v>
      </c>
      <c r="I39" s="3">
        <v>3.5</v>
      </c>
    </row>
    <row r="40" spans="1:9">
      <c r="A40" s="2" t="s">
        <v>45</v>
      </c>
      <c r="B40" s="2" t="s">
        <v>46</v>
      </c>
      <c r="C40" s="2" t="s">
        <v>49</v>
      </c>
      <c r="D40" s="2" t="s">
        <v>50</v>
      </c>
      <c r="E40" s="2" t="s">
        <v>14</v>
      </c>
      <c r="F40" s="24">
        <v>8.5590287592132372E-3</v>
      </c>
      <c r="G40" s="3">
        <v>0.10425592687803485</v>
      </c>
      <c r="H40" s="3">
        <v>25</v>
      </c>
      <c r="I40" s="3">
        <v>25</v>
      </c>
    </row>
    <row r="41" spans="1:9">
      <c r="A41" s="2" t="s">
        <v>45</v>
      </c>
      <c r="B41" s="2" t="s">
        <v>46</v>
      </c>
      <c r="C41" s="2" t="s">
        <v>49</v>
      </c>
      <c r="D41" s="2" t="s">
        <v>50</v>
      </c>
      <c r="E41" s="2" t="s">
        <v>11</v>
      </c>
      <c r="F41" s="24">
        <v>1.4569373899788489E-2</v>
      </c>
      <c r="G41" s="3">
        <v>1.3553270494144529</v>
      </c>
      <c r="H41" s="3">
        <v>48</v>
      </c>
      <c r="I41" s="3">
        <v>3.4166666666666665</v>
      </c>
    </row>
    <row r="42" spans="1:9">
      <c r="A42" s="2" t="s">
        <v>45</v>
      </c>
      <c r="B42" s="2" t="s">
        <v>46</v>
      </c>
      <c r="C42" s="2" t="s">
        <v>49</v>
      </c>
      <c r="D42" s="2" t="s">
        <v>50</v>
      </c>
      <c r="E42" s="2" t="s">
        <v>29</v>
      </c>
      <c r="F42" s="24">
        <v>2.8682354366688315E-2</v>
      </c>
      <c r="G42" s="3">
        <v>0.2085118537560697</v>
      </c>
      <c r="H42" s="3">
        <v>132</v>
      </c>
      <c r="I42" s="3">
        <v>66</v>
      </c>
    </row>
    <row r="43" spans="1:9">
      <c r="A43" s="2" t="s">
        <v>45</v>
      </c>
      <c r="B43" s="2" t="s">
        <v>46</v>
      </c>
      <c r="C43" s="2" t="s">
        <v>47</v>
      </c>
      <c r="D43" s="2" t="s">
        <v>48</v>
      </c>
      <c r="E43" s="2" t="s">
        <v>29</v>
      </c>
      <c r="F43" s="24">
        <v>4.5383957599859213E-2</v>
      </c>
      <c r="G43" s="3">
        <v>0.13743763531958958</v>
      </c>
      <c r="H43" s="3">
        <v>898</v>
      </c>
      <c r="I43" s="3">
        <v>575.5</v>
      </c>
    </row>
    <row r="44" spans="1:9">
      <c r="A44" s="2" t="s">
        <v>45</v>
      </c>
      <c r="B44" s="2" t="s">
        <v>46</v>
      </c>
      <c r="C44" s="2" t="s">
        <v>51</v>
      </c>
      <c r="D44" s="2" t="s">
        <v>52</v>
      </c>
      <c r="E44" s="2" t="s">
        <v>29</v>
      </c>
      <c r="F44" s="24">
        <v>5.3255468465828196E-2</v>
      </c>
      <c r="G44" s="3">
        <v>7.4353228763495621E-2</v>
      </c>
      <c r="H44" s="3">
        <v>445</v>
      </c>
      <c r="I44" s="3">
        <v>343</v>
      </c>
    </row>
    <row r="45" spans="1:9">
      <c r="A45" s="2" t="s">
        <v>53</v>
      </c>
      <c r="B45" s="2" t="s">
        <v>54</v>
      </c>
      <c r="C45" s="2" t="s">
        <v>57</v>
      </c>
      <c r="D45" s="2" t="s">
        <v>58</v>
      </c>
      <c r="E45" s="2" t="s">
        <v>14</v>
      </c>
      <c r="F45" s="24">
        <v>2.7742740797872621E-3</v>
      </c>
      <c r="G45" s="3">
        <v>8.939505265735978E-2</v>
      </c>
      <c r="H45" s="3">
        <v>22</v>
      </c>
      <c r="I45" s="3">
        <v>14</v>
      </c>
    </row>
    <row r="46" spans="1:9">
      <c r="A46" s="2" t="s">
        <v>53</v>
      </c>
      <c r="B46" s="2" t="s">
        <v>54</v>
      </c>
      <c r="C46" s="2" t="s">
        <v>55</v>
      </c>
      <c r="D46" s="2" t="s">
        <v>56</v>
      </c>
      <c r="E46" s="2" t="s">
        <v>14</v>
      </c>
      <c r="F46" s="24">
        <v>2.9452668506935752E-3</v>
      </c>
      <c r="G46" s="3">
        <v>0.13316307916818679</v>
      </c>
      <c r="H46" s="3">
        <v>8</v>
      </c>
      <c r="I46" s="3">
        <v>0</v>
      </c>
    </row>
    <row r="47" spans="1:9">
      <c r="A47" s="2" t="s">
        <v>53</v>
      </c>
      <c r="B47" s="2" t="s">
        <v>54</v>
      </c>
      <c r="C47" s="2" t="s">
        <v>57</v>
      </c>
      <c r="D47" s="2" t="s">
        <v>58</v>
      </c>
      <c r="E47" s="2" t="s">
        <v>11</v>
      </c>
      <c r="F47" s="24">
        <v>3.9792623718714424E-3</v>
      </c>
      <c r="G47" s="3">
        <v>0.40227773695811903</v>
      </c>
      <c r="H47" s="3">
        <v>32</v>
      </c>
      <c r="I47" s="3">
        <v>3.5555555555555554</v>
      </c>
    </row>
    <row r="48" spans="1:9">
      <c r="A48" s="2" t="s">
        <v>53</v>
      </c>
      <c r="B48" s="2" t="s">
        <v>54</v>
      </c>
      <c r="C48" s="2" t="s">
        <v>53</v>
      </c>
      <c r="D48" s="2" t="s">
        <v>54</v>
      </c>
      <c r="E48" s="2" t="s">
        <v>11</v>
      </c>
      <c r="F48" s="24">
        <v>4.6449900464499002E-3</v>
      </c>
      <c r="G48" s="3">
        <v>0.24220305242203052</v>
      </c>
      <c r="H48" s="3">
        <v>7</v>
      </c>
      <c r="I48" s="3">
        <v>7</v>
      </c>
    </row>
    <row r="49" spans="1:9">
      <c r="A49" s="2" t="s">
        <v>53</v>
      </c>
      <c r="B49" s="2" t="s">
        <v>54</v>
      </c>
      <c r="C49" s="2" t="s">
        <v>55</v>
      </c>
      <c r="D49" s="2" t="s">
        <v>56</v>
      </c>
      <c r="E49" s="2" t="s">
        <v>11</v>
      </c>
      <c r="F49" s="24">
        <v>8.0994838394073312E-3</v>
      </c>
      <c r="G49" s="3">
        <v>0.53265231667274715</v>
      </c>
      <c r="H49" s="3">
        <v>22</v>
      </c>
      <c r="I49" s="3">
        <v>5.5</v>
      </c>
    </row>
    <row r="50" spans="1:9">
      <c r="A50" s="2" t="s">
        <v>53</v>
      </c>
      <c r="B50" s="2" t="s">
        <v>54</v>
      </c>
      <c r="C50" s="2" t="s">
        <v>59</v>
      </c>
      <c r="D50" s="2" t="s">
        <v>60</v>
      </c>
      <c r="E50" s="2" t="s">
        <v>11</v>
      </c>
      <c r="F50" s="24">
        <v>1.0027771172995503E-2</v>
      </c>
      <c r="G50" s="3">
        <v>0.8826374334999193</v>
      </c>
      <c r="H50" s="3">
        <v>123</v>
      </c>
      <c r="I50" s="3">
        <v>4.0999999999999996</v>
      </c>
    </row>
    <row r="51" spans="1:9">
      <c r="A51" s="2" t="s">
        <v>53</v>
      </c>
      <c r="B51" s="2" t="s">
        <v>54</v>
      </c>
      <c r="C51" s="2" t="s">
        <v>59</v>
      </c>
      <c r="D51" s="2" t="s">
        <v>60</v>
      </c>
      <c r="E51" s="2" t="s">
        <v>14</v>
      </c>
      <c r="F51" s="24">
        <v>1.7163857587684822E-2</v>
      </c>
      <c r="G51" s="3">
        <v>0.32363372561663711</v>
      </c>
      <c r="H51" s="3">
        <v>221</v>
      </c>
      <c r="I51" s="3">
        <v>20.09090909090909</v>
      </c>
    </row>
    <row r="52" spans="1:9">
      <c r="A52" s="2" t="s">
        <v>53</v>
      </c>
      <c r="B52" s="2" t="s">
        <v>54</v>
      </c>
      <c r="C52" s="2" t="s">
        <v>59</v>
      </c>
      <c r="D52" s="2" t="s">
        <v>60</v>
      </c>
      <c r="E52" s="2" t="s">
        <v>29</v>
      </c>
      <c r="F52" s="24">
        <v>1.7468677991816756E-2</v>
      </c>
      <c r="G52" s="3">
        <v>5.8842495566661289E-2</v>
      </c>
      <c r="H52" s="3">
        <v>228</v>
      </c>
      <c r="I52" s="3">
        <v>149.5</v>
      </c>
    </row>
    <row r="53" spans="1:9">
      <c r="A53" s="2" t="s">
        <v>53</v>
      </c>
      <c r="B53" s="2" t="s">
        <v>54</v>
      </c>
      <c r="C53" s="2" t="s">
        <v>57</v>
      </c>
      <c r="D53" s="2" t="s">
        <v>58</v>
      </c>
      <c r="E53" s="2" t="s">
        <v>29</v>
      </c>
      <c r="F53" s="24">
        <v>6.0281646624881544E-2</v>
      </c>
      <c r="G53" s="3">
        <v>8.939505265735978E-2</v>
      </c>
      <c r="H53" s="3">
        <v>702</v>
      </c>
      <c r="I53" s="3">
        <v>294</v>
      </c>
    </row>
    <row r="54" spans="1:9">
      <c r="A54" s="4"/>
      <c r="B54" s="4"/>
      <c r="C54" s="4"/>
      <c r="D54" s="4"/>
      <c r="E54" s="5"/>
      <c r="F54" s="25">
        <v>0.89572631207125197</v>
      </c>
      <c r="G54" s="4">
        <v>18.591207305581143</v>
      </c>
      <c r="H54" s="4">
        <v>6482</v>
      </c>
      <c r="I54" s="4">
        <v>3679.7047979797981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samenvatting</vt:lpstr>
      <vt:lpstr>omvang</vt:lpstr>
      <vt:lpstr>wdx 2022</vt:lpstr>
      <vt:lpstr>afd 2022</vt:lpstr>
      <vt:lpstr>clusters 2022</vt:lpstr>
      <vt:lpstr>wdx 2024</vt:lpstr>
      <vt:lpstr>afd 2024</vt:lpstr>
      <vt:lpstr>clusters 2024</vt:lpstr>
      <vt:lpstr>ZoekWnr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Heijer, Arie den</dc:creator>
  <cp:lastModifiedBy>Monique van Vliet</cp:lastModifiedBy>
  <dcterms:created xsi:type="dcterms:W3CDTF">2024-03-20T14:28:35Z</dcterms:created>
  <dcterms:modified xsi:type="dcterms:W3CDTF">2025-02-10T07:10:12Z</dcterms:modified>
</cp:coreProperties>
</file>