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ilburg.sharepoint.com/sites/TB-ORG-Advies_en_Contracten/Gedeelde documenten/Aanbestedingen/2024 Kantoorartikelen/02. Aanbestedingsdocument/"/>
    </mc:Choice>
  </mc:AlternateContent>
  <xr:revisionPtr revIDLastSave="677" documentId="13_ncr:1_{77A2CFF6-8BE4-4B89-B3CD-10CC2157C7FC}" xr6:coauthVersionLast="47" xr6:coauthVersionMax="47" xr10:uidLastSave="{17F5D6AC-82F7-4F09-B110-0297BEE4107E}"/>
  <bookViews>
    <workbookView xWindow="-38520" yWindow="1560" windowWidth="38640" windowHeight="21120" xr2:uid="{259D90F4-5E3E-485B-9B75-0ED05B8E4EA5}"/>
  </bookViews>
  <sheets>
    <sheet name="Prijzenblad kantoorart. 2025" sheetId="1" r:id="rId1"/>
  </sheets>
  <definedNames>
    <definedName name="_xlnm._FilterDatabase" localSheetId="0" hidden="1">'Prijzenblad kantoorart. 2025'!$D$15:$E$83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6" i="1" l="1"/>
  <c r="K77" i="1"/>
  <c r="K78" i="1"/>
  <c r="K79" i="1"/>
  <c r="K80" i="1"/>
  <c r="K81" i="1"/>
  <c r="M81" i="1" s="1"/>
  <c r="O81" i="1" s="1"/>
  <c r="K82" i="1"/>
  <c r="M82" i="1" s="1"/>
  <c r="O82" i="1" s="1"/>
  <c r="K83" i="1"/>
  <c r="K58" i="1"/>
  <c r="K59" i="1"/>
  <c r="K60" i="1"/>
  <c r="K61" i="1"/>
  <c r="M61" i="1" s="1"/>
  <c r="O61" i="1" s="1"/>
  <c r="K62" i="1"/>
  <c r="M62" i="1" s="1"/>
  <c r="O62" i="1" s="1"/>
  <c r="K63" i="1"/>
  <c r="K64" i="1"/>
  <c r="K65" i="1"/>
  <c r="K66" i="1"/>
  <c r="K67" i="1"/>
  <c r="K68" i="1"/>
  <c r="K69" i="1"/>
  <c r="K70" i="1"/>
  <c r="K71" i="1"/>
  <c r="K72" i="1"/>
  <c r="K73" i="1"/>
  <c r="K74" i="1"/>
  <c r="K75" i="1"/>
  <c r="K5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M53" i="1" s="1"/>
  <c r="O53" i="1" s="1"/>
  <c r="K54" i="1"/>
  <c r="K17" i="1"/>
  <c r="K16" i="1"/>
  <c r="K55" i="1"/>
  <c r="K56" i="1"/>
  <c r="M16" i="1"/>
  <c r="O16" i="1"/>
  <c r="M56" i="1"/>
  <c r="O56" i="1" s="1"/>
  <c r="M55" i="1"/>
  <c r="O55" i="1" s="1"/>
  <c r="O96" i="1"/>
  <c r="E105" i="1" s="1"/>
  <c r="M17" i="1"/>
  <c r="O17" i="1" s="1"/>
  <c r="M18" i="1"/>
  <c r="O18" i="1" s="1"/>
  <c r="M19" i="1"/>
  <c r="O19" i="1" s="1"/>
  <c r="M20" i="1"/>
  <c r="O20" i="1" s="1"/>
  <c r="M21" i="1"/>
  <c r="O21" i="1" s="1"/>
  <c r="M22" i="1"/>
  <c r="O22" i="1" s="1"/>
  <c r="M23" i="1"/>
  <c r="O23" i="1" s="1"/>
  <c r="M24" i="1"/>
  <c r="O24" i="1" s="1"/>
  <c r="M25" i="1"/>
  <c r="O25" i="1" s="1"/>
  <c r="M26" i="1"/>
  <c r="O26" i="1" s="1"/>
  <c r="M27" i="1"/>
  <c r="O27" i="1" s="1"/>
  <c r="M28" i="1"/>
  <c r="O28" i="1" s="1"/>
  <c r="M29" i="1"/>
  <c r="O29" i="1" s="1"/>
  <c r="M30" i="1"/>
  <c r="O30" i="1" s="1"/>
  <c r="M31" i="1"/>
  <c r="O31" i="1" s="1"/>
  <c r="M32" i="1"/>
  <c r="O32" i="1" s="1"/>
  <c r="M33" i="1"/>
  <c r="O33" i="1" s="1"/>
  <c r="M34" i="1"/>
  <c r="O34" i="1" s="1"/>
  <c r="M35" i="1"/>
  <c r="O35" i="1" s="1"/>
  <c r="M36" i="1"/>
  <c r="O36" i="1" s="1"/>
  <c r="M37" i="1"/>
  <c r="O37" i="1" s="1"/>
  <c r="M38" i="1"/>
  <c r="O38" i="1" s="1"/>
  <c r="M39" i="1"/>
  <c r="O39" i="1" s="1"/>
  <c r="M40" i="1"/>
  <c r="O40" i="1" s="1"/>
  <c r="M41" i="1"/>
  <c r="O41" i="1" s="1"/>
  <c r="M42" i="1"/>
  <c r="O42" i="1" s="1"/>
  <c r="M43" i="1"/>
  <c r="O43" i="1" s="1"/>
  <c r="M44" i="1"/>
  <c r="O44" i="1" s="1"/>
  <c r="M45" i="1"/>
  <c r="O45" i="1" s="1"/>
  <c r="M46" i="1"/>
  <c r="O46" i="1" s="1"/>
  <c r="M47" i="1"/>
  <c r="O47" i="1" s="1"/>
  <c r="M48" i="1"/>
  <c r="O48" i="1" s="1"/>
  <c r="M49" i="1"/>
  <c r="O49" i="1" s="1"/>
  <c r="M50" i="1"/>
  <c r="O50" i="1" s="1"/>
  <c r="M51" i="1"/>
  <c r="O51" i="1" s="1"/>
  <c r="M52" i="1"/>
  <c r="O52" i="1" s="1"/>
  <c r="M54" i="1"/>
  <c r="O54" i="1" s="1"/>
  <c r="M57" i="1"/>
  <c r="O57" i="1" s="1"/>
  <c r="M58" i="1"/>
  <c r="O58" i="1" s="1"/>
  <c r="M59" i="1"/>
  <c r="O59" i="1" s="1"/>
  <c r="M60" i="1"/>
  <c r="O60" i="1" s="1"/>
  <c r="M63" i="1"/>
  <c r="O63" i="1" s="1"/>
  <c r="M64" i="1"/>
  <c r="O64" i="1" s="1"/>
  <c r="M65" i="1"/>
  <c r="O65" i="1" s="1"/>
  <c r="M66" i="1"/>
  <c r="O66" i="1" s="1"/>
  <c r="M67" i="1"/>
  <c r="O67" i="1" s="1"/>
  <c r="M68" i="1"/>
  <c r="O68" i="1" s="1"/>
  <c r="M69" i="1"/>
  <c r="O69" i="1" s="1"/>
  <c r="M70" i="1"/>
  <c r="O70" i="1" s="1"/>
  <c r="M71" i="1"/>
  <c r="O71" i="1" s="1"/>
  <c r="M72" i="1"/>
  <c r="O72" i="1" s="1"/>
  <c r="M73" i="1"/>
  <c r="O73" i="1" s="1"/>
  <c r="M74" i="1"/>
  <c r="O74" i="1" s="1"/>
  <c r="M75" i="1"/>
  <c r="O75" i="1" s="1"/>
  <c r="M76" i="1"/>
  <c r="O76" i="1" s="1"/>
  <c r="M77" i="1"/>
  <c r="O77" i="1" s="1"/>
  <c r="M78" i="1"/>
  <c r="O78" i="1" s="1"/>
  <c r="M79" i="1"/>
  <c r="O79" i="1" s="1"/>
  <c r="M80" i="1"/>
  <c r="O80" i="1" s="1"/>
  <c r="M83" i="1"/>
  <c r="O83" i="1" s="1"/>
  <c r="O89" i="1"/>
  <c r="E103" i="1" s="1"/>
  <c r="O84" i="1" l="1"/>
  <c r="E101" i="1" s="1"/>
  <c r="E109" i="1" s="1"/>
</calcChain>
</file>

<file path=xl/sharedStrings.xml><?xml version="1.0" encoding="utf-8"?>
<sst xmlns="http://schemas.openxmlformats.org/spreadsheetml/2006/main" count="184" uniqueCount="109">
  <si>
    <t>Prijzenblad Kantoorartikelen 2025</t>
  </si>
  <si>
    <t>Deel 1: Kernassortiment</t>
  </si>
  <si>
    <t>Nr.</t>
  </si>
  <si>
    <t>Artikelnummer bij Staples (huidige leverancier)</t>
  </si>
  <si>
    <t>Productomschrijving</t>
  </si>
  <si>
    <t>Onderdeel van kastenconcept J/N</t>
  </si>
  <si>
    <t>Artikelnummer inschrijver</t>
  </si>
  <si>
    <t>Productomschrijving Inschrijver</t>
  </si>
  <si>
    <t>Aantal stuks per verpakkingseenheid Inschrijver</t>
  </si>
  <si>
    <t>Prijs per stuk - Inschrijver</t>
  </si>
  <si>
    <t>Kortingspercentage</t>
  </si>
  <si>
    <t>Fictief aantal stuks afname per jaar</t>
  </si>
  <si>
    <t>Fictieve prijs per jaar in € exclusief BTW</t>
  </si>
  <si>
    <t>Balpen blauw</t>
  </si>
  <si>
    <t>J</t>
  </si>
  <si>
    <t>Fineliner blauw</t>
  </si>
  <si>
    <t>Fineliner zwart</t>
  </si>
  <si>
    <t>Insteekmap A4 L-model</t>
  </si>
  <si>
    <t>Lijmroller 8,4mm x 6mm</t>
  </si>
  <si>
    <t>Monsterzak creme 262x371x38</t>
  </si>
  <si>
    <t>Nieten 24/6 verzinkt</t>
  </si>
  <si>
    <t>Notitieblok geel 76x76mm</t>
  </si>
  <si>
    <t>Paperclip 32mm</t>
  </si>
  <si>
    <t>Paperclip 50mm</t>
  </si>
  <si>
    <t>Plakband 19mmx33mm</t>
  </si>
  <si>
    <t>Showtas A4 23R U</t>
  </si>
  <si>
    <t>Spiraalblok A4 4gts lijn</t>
  </si>
  <si>
    <t>Spiraalblok A5+ lijn</t>
  </si>
  <si>
    <t>Tekstmarker geel</t>
  </si>
  <si>
    <t>Tekstmarker roze</t>
  </si>
  <si>
    <t>Tissue 2 laags</t>
  </si>
  <si>
    <t>Whiteboardmarker Rond 1,5 mm Blauw</t>
  </si>
  <si>
    <t>Whiteboardmarker Rond 1,5 mm Groen</t>
  </si>
  <si>
    <t>Whiteboardmarker Rond 1,5 mm Rood</t>
  </si>
  <si>
    <t>Whiteboardmarker Rond 1,5 mm Zwart</t>
  </si>
  <si>
    <t>Afplaktape Masking Tape Basic Afplaktape, 30 mm x 50 m, Lichtcrème</t>
  </si>
  <si>
    <t>N</t>
  </si>
  <si>
    <t>Afrolmechanisme</t>
  </si>
  <si>
    <t>Archiefdoos Loeff Citybox 30+*</t>
  </si>
  <si>
    <t>Balpen zwart</t>
  </si>
  <si>
    <t>Batterij Extreme oplaadbare batterijen, HR6/AA 2300 mAh</t>
  </si>
  <si>
    <t>Batterij Industrial AAA 1,5 volt</t>
  </si>
  <si>
    <t>Batterij Industrial D Batterij, 1,5 V</t>
  </si>
  <si>
    <t>Batterij Max plus AA 1,5 volt</t>
  </si>
  <si>
    <t>Batterij Max plus AAA 1,5 volt</t>
  </si>
  <si>
    <t>Batterij Oplaadbare Power Plus batterijen AA / NH15 2000 mAh</t>
  </si>
  <si>
    <t>Batterij Ultimate Lithium AA Batterij, 1,5 V</t>
  </si>
  <si>
    <t>Batterij Ultimate Lithium AAA Batterij, 1,5 V</t>
  </si>
  <si>
    <t>Bedruktbare naam-/textieletiket 80x50 mm wit</t>
  </si>
  <si>
    <t>Brievenbak A4 blauw Polystyreen, 255 x 70 x 357 mm</t>
  </si>
  <si>
    <t>Brievenbak A4 zwart  Polystyreen, 255 x 37 x 357 mm</t>
  </si>
  <si>
    <t>Buismechaniek Clip Clip</t>
  </si>
  <si>
    <t>DYMO Adres-etiketten, labelwriters, 36 x 89 mm**</t>
  </si>
  <si>
    <t>DYMO D1 Labelcassette, 12 mm x 7 m, Zwart op Wit**</t>
  </si>
  <si>
    <t>Elastiek 155 x 1,5 mm, Naturel (doos 100 gram)</t>
  </si>
  <si>
    <t>100 gram</t>
  </si>
  <si>
    <t>Elastiek, 80 x 1,5 mm (doos 500 gram)</t>
  </si>
  <si>
    <t>500 gram</t>
  </si>
  <si>
    <t>Etiket permanent papieretiket, 105 x 48 mm, 100 vellen, 12 etiketten per A4-vel, wit</t>
  </si>
  <si>
    <t>Etiket Permanent polyester adresetiket, 63,5 x 38,1 mm, 25 vellen, 21 etiketten per A4-vel, transparant</t>
  </si>
  <si>
    <t>Etiket Permanent QR-code-etiket, 40 x 40 mm, 25 vellen, 24 etiketten per A4-vel, ondoorzichtig wit</t>
  </si>
  <si>
    <t>Etiket premium permanent papieretiket, 105 x 148 mm, rechte hoek, wit</t>
  </si>
  <si>
    <t>Flipoverblok Gerecycled 65 x 98 cm Wit</t>
  </si>
  <si>
    <t xml:space="preserve">Hechtmap A4 300 vel Transparant Wit </t>
  </si>
  <si>
    <t>Kaarthouder transparant 54 x 85 mm met afrolmechanisme</t>
  </si>
  <si>
    <t xml:space="preserve">Kaarthouder, Pashouder Zonder Bevestigingsmateriaal, 2 Passen, 85 x 54 mm, Kunststof, Transparant </t>
  </si>
  <si>
    <t>Lamineerhoes A4, 216 x 303 mm 2 x 75 micron, Glanzend</t>
  </si>
  <si>
    <t>Lamineerhoes A4, 216 x 303 mm, 2 x 80 micron, Mat</t>
  </si>
  <si>
    <t>Naambadge combi 40 x 75mm</t>
  </si>
  <si>
    <t>Naambadge magneet 40 x 75mm</t>
  </si>
  <si>
    <t>Nieten 24/8 RVS</t>
  </si>
  <si>
    <t>Permanent Marker rond 1,5 - 3 mm zwart</t>
  </si>
  <si>
    <t>Presentatieringband Panorama Ordner A4 80 mm Plastic Wit</t>
  </si>
  <si>
    <t>Reinigingsdoekjes</t>
  </si>
  <si>
    <t>Scheidingsstrook 105 x 240mm</t>
  </si>
  <si>
    <t>Schrijfblok A4+</t>
  </si>
  <si>
    <t>Schrijfblok A5</t>
  </si>
  <si>
    <t>Stempel Datumstempel Printer</t>
  </si>
  <si>
    <t>Tabblad A4 11R gekleurd</t>
  </si>
  <si>
    <t>Tafelstandaard A5 staand dubbelzijdig</t>
  </si>
  <si>
    <t>Tape DYMO D1 Labelccassette, 24 mm x 7 m , Zwart op Wit**</t>
  </si>
  <si>
    <t>Tape DYMO LetraTag Labeltape, 12 mm x 4 m, Plastic, Zwart op Wit**</t>
  </si>
  <si>
    <t>Tekenpapier 33 cm x 50 m 60 g/m2 Transparant</t>
  </si>
  <si>
    <t>Tekenpapier 91 cm x 20 m 90 g/m2 Transparant</t>
  </si>
  <si>
    <t>Tekstmarker oranje</t>
  </si>
  <si>
    <t>Vergelijkingsprijs kernassortiment</t>
  </si>
  <si>
    <t>Deel 2: Randassortiment</t>
  </si>
  <si>
    <t>Fictieve afname in € per jaar</t>
  </si>
  <si>
    <t>Randassortiment</t>
  </si>
  <si>
    <t>Deel 3: Kastenconcept</t>
  </si>
  <si>
    <t>Prijs per kast per servicebezoek</t>
  </si>
  <si>
    <t>Aantal kasten</t>
  </si>
  <si>
    <t>Fictieve frequentie servicebezoek per kast per jaar</t>
  </si>
  <si>
    <t>Service conform kastenconcept</t>
  </si>
  <si>
    <t>Vergelijkingsprijs deel 1: Kernassortiment</t>
  </si>
  <si>
    <t>Vergelijkingsprijs deel 2: Randassortiment</t>
  </si>
  <si>
    <t>Vergelijkingsprijs deel 3: Kastenconcept</t>
  </si>
  <si>
    <t>Totaal vergelijkingsprijs</t>
  </si>
  <si>
    <t>Bedrijfsnaam:</t>
  </si>
  <si>
    <t>(digitaal invullen)</t>
  </si>
  <si>
    <t>Naam bevoegd vertegenwoordiger:</t>
  </si>
  <si>
    <t>Functie:</t>
  </si>
  <si>
    <t>Handtekening:</t>
  </si>
  <si>
    <t>Plaats en datum:</t>
  </si>
  <si>
    <t>(Bruto) catalogusprijs per verpakkingseenheid Inschrijver ex BTW</t>
  </si>
  <si>
    <t>(Netto)prijs per stuk na korting</t>
  </si>
  <si>
    <t>per meter</t>
  </si>
  <si>
    <t>per vel</t>
  </si>
  <si>
    <t>Inschrijver dient de geel gemarkeerde cellen in te vullen met haar geoffreerde prijs exclusief BTW (afgerond op 2 decimalen). De door de Inschrijver geoffreerde prijzen, vermenigvuldigd met de door de Aanbestedende Dienst verwachte aantallen (waaraan geen rechten kunnen worden ontleend), leiden uiteindelijk tot het 'Totaal vergelijkingsprijs'. Inschrijvingen die voor wat betreft geoffreerde prijzen manipulatief van aard zijn of als niet-marktconform worden verondersteld, worden als ongeldig terzijde gelegd, waardoor Inschrijver niet voor gunning in aanmerking komt. Eventuele afwijkingen op door Aanbestedende Dienst vermelde aantallen zullen worden verrekend tegen de in dit Prijzenblad geoffreerde respectievelijke prijzen. 
Inschrijver dient een vergelijkbaar product aan te bieden. Inschrijver kan dus inschrijven met een zogenaamd huismerk, zolang de kwaliteit / specificaties gelijkwaardig of hoger zijn. Artikelnummers kunnen ingevoerd worden op de website van Staples: https://order.staplesadvantage.nl/easyorder/index
Inschrijver kan geen rechten ontlenen aan de fictief aantal stuks afname per jaar. Deze cijfers zijn gebasseerd op de afname van het jaar 2024.
Indexatie, jaarlijks is een mogelijkheid tot indexeren, zie ook hoofdstuk 6 Programma van eisen. Op Deel 1: Kernassortiment is de cpi van toepassing, op Deel 2: Randassortiment is geen indexatie van toepassing, prijzen zijn immers gebaseerd op de prijslijst van inschrijver, op Deel 3: Kastenconcept is de dpi van toepassing.
*Waar een merk wordt vernoemd, dient Inschrijver aan te geven of het identieke product of een gelijkwaardig alternatief wordt aangeboden en dient Inschrijver haar omschrijving van het aangeboden artikel te vermelden. De vergelijkbaarheid van het aangeboden alternatief dient bij twijfel te worden aangetoond door Inschrijver.
**Waar een merk wordt vernoemd, dient Inschrijver aan te geven of het identieke product of een gelijkwaardig alternatief wordt aangeboden en dient Inschrijver haar omschrijving van het aangeboden artikel te vermelden. De vergelijkbaarheid van het aangeboden alternatief dient bij twijfel te worden aangetoond door Inschrijver.
De geoffreerde prijzen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</si>
</sst>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b/>
      <sz val="16"/>
      <color theme="1"/>
      <name val="Aptos Narrow"/>
      <family val="2"/>
      <scheme val="minor"/>
    </font>
    <font>
      <sz val="11"/>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9">
    <xf numFmtId="0" fontId="0" fillId="0" borderId="0" xfId="0"/>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11" xfId="0" applyFont="1" applyBorder="1"/>
    <xf numFmtId="0" fontId="4" fillId="0" borderId="12" xfId="0" applyFont="1" applyBorder="1"/>
    <xf numFmtId="0" fontId="4" fillId="0" borderId="13" xfId="0" applyFont="1" applyBorder="1"/>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0" fillId="0" borderId="0" xfId="0" applyAlignment="1">
      <alignment horizontal="center" vertical="center"/>
    </xf>
    <xf numFmtId="0" fontId="0" fillId="0" borderId="4" xfId="0" applyBorder="1"/>
    <xf numFmtId="0" fontId="0" fillId="0" borderId="19" xfId="0" applyBorder="1"/>
    <xf numFmtId="0" fontId="4" fillId="0" borderId="0" xfId="0" applyFont="1" applyAlignment="1">
      <alignment horizontal="left"/>
    </xf>
    <xf numFmtId="0" fontId="4" fillId="0" borderId="4" xfId="0" applyFont="1" applyBorder="1"/>
    <xf numFmtId="0" fontId="4" fillId="0" borderId="19" xfId="0" applyFont="1" applyBorder="1"/>
    <xf numFmtId="0" fontId="4" fillId="0" borderId="0" xfId="0" applyFont="1"/>
    <xf numFmtId="0" fontId="0" fillId="0" borderId="0" xfId="0" applyAlignment="1">
      <alignment horizontal="center"/>
    </xf>
    <xf numFmtId="0" fontId="4" fillId="0" borderId="11" xfId="0" applyFont="1" applyBorder="1" applyAlignment="1">
      <alignment horizontal="left"/>
    </xf>
    <xf numFmtId="0" fontId="4" fillId="3" borderId="8" xfId="0" applyFont="1" applyFill="1" applyBorder="1"/>
    <xf numFmtId="0" fontId="4" fillId="3" borderId="6" xfId="0" applyFont="1" applyFill="1" applyBorder="1"/>
    <xf numFmtId="0" fontId="4" fillId="3" borderId="9" xfId="0" applyFont="1" applyFill="1" applyBorder="1"/>
    <xf numFmtId="0" fontId="4" fillId="3" borderId="5" xfId="0" applyFont="1" applyFill="1" applyBorder="1"/>
    <xf numFmtId="0" fontId="4" fillId="3" borderId="10" xfId="0" applyFont="1" applyFill="1" applyBorder="1"/>
    <xf numFmtId="0" fontId="4" fillId="3" borderId="7" xfId="0" applyFont="1" applyFill="1" applyBorder="1"/>
    <xf numFmtId="44" fontId="3" fillId="2" borderId="3" xfId="1" applyFont="1" applyFill="1" applyBorder="1" applyAlignment="1" applyProtection="1">
      <alignment horizontal="center" vertical="center" wrapText="1"/>
      <protection hidden="1"/>
    </xf>
    <xf numFmtId="44" fontId="4" fillId="0" borderId="11" xfId="1" applyFont="1" applyBorder="1"/>
    <xf numFmtId="8" fontId="4" fillId="0" borderId="6" xfId="0" applyNumberFormat="1" applyFont="1" applyBorder="1"/>
    <xf numFmtId="9" fontId="4" fillId="3" borderId="6" xfId="2" applyFont="1" applyFill="1" applyBorder="1"/>
    <xf numFmtId="9" fontId="4" fillId="3" borderId="5" xfId="2" applyFont="1" applyFill="1" applyBorder="1"/>
    <xf numFmtId="9" fontId="4" fillId="3" borderId="7" xfId="2" applyFont="1" applyFill="1" applyBorder="1"/>
    <xf numFmtId="8" fontId="4" fillId="0" borderId="25" xfId="0" applyNumberFormat="1" applyFont="1" applyBorder="1"/>
    <xf numFmtId="44" fontId="4" fillId="3" borderId="6" xfId="1" applyFont="1" applyFill="1" applyBorder="1"/>
    <xf numFmtId="44" fontId="4" fillId="3" borderId="5" xfId="1" applyFont="1" applyFill="1" applyBorder="1"/>
    <xf numFmtId="0" fontId="4" fillId="2" borderId="21" xfId="0" applyFont="1" applyFill="1" applyBorder="1"/>
    <xf numFmtId="0" fontId="4" fillId="2" borderId="2" xfId="0" applyFont="1" applyFill="1" applyBorder="1"/>
    <xf numFmtId="0" fontId="4" fillId="2" borderId="22" xfId="0" applyFont="1" applyFill="1" applyBorder="1"/>
    <xf numFmtId="9" fontId="0" fillId="0" borderId="0" xfId="0" applyNumberFormat="1"/>
    <xf numFmtId="164" fontId="4" fillId="0" borderId="6" xfId="1" applyNumberFormat="1" applyFont="1" applyBorder="1" applyAlignment="1">
      <alignment horizontal="right"/>
    </xf>
    <xf numFmtId="0" fontId="4" fillId="5" borderId="5" xfId="0" applyFont="1" applyFill="1" applyBorder="1"/>
    <xf numFmtId="0" fontId="4" fillId="6" borderId="5" xfId="0" applyFont="1" applyFill="1" applyBorder="1"/>
    <xf numFmtId="0" fontId="3" fillId="2" borderId="21" xfId="0" applyFont="1" applyFill="1" applyBorder="1" applyAlignment="1">
      <alignment horizontal="left" vertical="center"/>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0" fontId="4" fillId="3" borderId="21" xfId="0" applyFont="1" applyFill="1" applyBorder="1" applyProtection="1">
      <protection locked="0"/>
    </xf>
    <xf numFmtId="0" fontId="4" fillId="3" borderId="22" xfId="0" applyFont="1" applyFill="1" applyBorder="1" applyProtection="1">
      <protection locked="0"/>
    </xf>
    <xf numFmtId="0" fontId="4" fillId="3" borderId="14" xfId="0" applyFont="1" applyFill="1" applyBorder="1" applyProtection="1">
      <protection locked="0"/>
    </xf>
    <xf numFmtId="0" fontId="4" fillId="3" borderId="15" xfId="0" applyFont="1" applyFill="1" applyBorder="1" applyProtection="1">
      <protection locked="0"/>
    </xf>
    <xf numFmtId="0" fontId="4" fillId="3" borderId="16" xfId="0" applyFont="1" applyFill="1" applyBorder="1" applyProtection="1">
      <protection locked="0"/>
    </xf>
    <xf numFmtId="0" fontId="4" fillId="3" borderId="17" xfId="0" applyFont="1" applyFill="1" applyBorder="1" applyProtection="1">
      <protection locked="0"/>
    </xf>
    <xf numFmtId="0" fontId="4" fillId="3" borderId="18" xfId="0" applyFont="1" applyFill="1" applyBorder="1" applyProtection="1">
      <protection locked="0"/>
    </xf>
    <xf numFmtId="0" fontId="4" fillId="3" borderId="20" xfId="0" applyFont="1" applyFill="1" applyBorder="1" applyProtection="1">
      <protection locked="0"/>
    </xf>
    <xf numFmtId="0" fontId="3" fillId="2" borderId="14" xfId="0" applyFont="1" applyFill="1" applyBorder="1" applyAlignment="1">
      <alignment horizontal="left" vertical="top"/>
    </xf>
    <xf numFmtId="0" fontId="3" fillId="2" borderId="4" xfId="0" applyFont="1" applyFill="1" applyBorder="1" applyAlignment="1">
      <alignment horizontal="left" vertical="top"/>
    </xf>
    <xf numFmtId="0" fontId="3" fillId="2" borderId="15" xfId="0" applyFont="1" applyFill="1" applyBorder="1" applyAlignment="1">
      <alignment horizontal="left" vertical="top"/>
    </xf>
    <xf numFmtId="0" fontId="3" fillId="2" borderId="16" xfId="0" applyFont="1" applyFill="1" applyBorder="1" applyAlignment="1">
      <alignment horizontal="left" vertical="top"/>
    </xf>
    <xf numFmtId="0" fontId="3" fillId="2" borderId="0" xfId="0" applyFont="1" applyFill="1" applyAlignment="1">
      <alignment horizontal="left" vertical="top"/>
    </xf>
    <xf numFmtId="0" fontId="3" fillId="2" borderId="17" xfId="0" applyFont="1" applyFill="1" applyBorder="1" applyAlignment="1">
      <alignment horizontal="left" vertical="top"/>
    </xf>
    <xf numFmtId="0" fontId="3" fillId="2" borderId="18" xfId="0" applyFont="1" applyFill="1" applyBorder="1" applyAlignment="1">
      <alignment horizontal="left" vertical="top"/>
    </xf>
    <xf numFmtId="0" fontId="3" fillId="2" borderId="19" xfId="0" applyFont="1" applyFill="1" applyBorder="1" applyAlignment="1">
      <alignment horizontal="left" vertical="top"/>
    </xf>
    <xf numFmtId="0" fontId="3" fillId="2" borderId="20" xfId="0" applyFont="1" applyFill="1" applyBorder="1" applyAlignment="1">
      <alignment horizontal="left" vertical="top"/>
    </xf>
    <xf numFmtId="0" fontId="3" fillId="2" borderId="14"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3" fillId="2" borderId="20" xfId="0" applyFont="1" applyFill="1" applyBorder="1" applyAlignment="1" applyProtection="1">
      <alignment horizontal="center" vertical="center" wrapText="1"/>
      <protection hidden="1"/>
    </xf>
    <xf numFmtId="44" fontId="3" fillId="2" borderId="14" xfId="1" applyFont="1" applyFill="1" applyBorder="1" applyAlignment="1" applyProtection="1">
      <alignment horizontal="center" vertical="center" wrapText="1"/>
      <protection hidden="1"/>
    </xf>
    <xf numFmtId="44" fontId="3" fillId="2" borderId="4" xfId="1" applyFont="1" applyFill="1" applyBorder="1" applyAlignment="1" applyProtection="1">
      <alignment horizontal="center" vertical="center" wrapText="1"/>
      <protection hidden="1"/>
    </xf>
    <xf numFmtId="44" fontId="3" fillId="2" borderId="15" xfId="1" applyFont="1" applyFill="1" applyBorder="1" applyAlignment="1" applyProtection="1">
      <alignment horizontal="center" vertical="center" wrapText="1"/>
      <protection hidden="1"/>
    </xf>
    <xf numFmtId="44" fontId="3" fillId="2" borderId="18" xfId="1" applyFont="1" applyFill="1" applyBorder="1" applyAlignment="1" applyProtection="1">
      <alignment horizontal="center" vertical="center" wrapText="1"/>
      <protection hidden="1"/>
    </xf>
    <xf numFmtId="44" fontId="3" fillId="2" borderId="19" xfId="1" applyFont="1" applyFill="1" applyBorder="1" applyAlignment="1" applyProtection="1">
      <alignment horizontal="center" vertical="center" wrapText="1"/>
      <protection hidden="1"/>
    </xf>
    <xf numFmtId="44" fontId="3" fillId="2" borderId="20" xfId="1" applyFont="1" applyFill="1" applyBorder="1" applyAlignment="1" applyProtection="1">
      <alignment horizontal="center" vertical="center" wrapText="1"/>
      <protection hidden="1"/>
    </xf>
    <xf numFmtId="44" fontId="3" fillId="2" borderId="1" xfId="1" applyFont="1" applyFill="1" applyBorder="1" applyAlignment="1" applyProtection="1">
      <alignment horizontal="center" vertical="center" wrapText="1"/>
      <protection hidden="1"/>
    </xf>
    <xf numFmtId="44" fontId="3" fillId="2" borderId="23" xfId="1" applyFont="1" applyFill="1" applyBorder="1" applyAlignment="1" applyProtection="1">
      <alignment horizontal="center" vertical="center" wrapText="1"/>
      <protection hidden="1"/>
    </xf>
    <xf numFmtId="44" fontId="3" fillId="2" borderId="24" xfId="1" applyFont="1" applyFill="1" applyBorder="1" applyAlignment="1" applyProtection="1">
      <alignment horizontal="center" vertical="center" wrapText="1"/>
      <protection hidden="1"/>
    </xf>
    <xf numFmtId="0" fontId="0" fillId="2" borderId="14" xfId="0" applyFill="1" applyBorder="1" applyAlignment="1">
      <alignment horizontal="center" vertical="center"/>
    </xf>
    <xf numFmtId="0" fontId="0" fillId="2" borderId="4" xfId="0" applyFill="1" applyBorder="1" applyAlignment="1">
      <alignment horizontal="center" vertical="center"/>
    </xf>
    <xf numFmtId="0" fontId="0" fillId="2" borderId="15"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44" fontId="0" fillId="3" borderId="14" xfId="1" applyFont="1" applyFill="1" applyBorder="1" applyAlignment="1">
      <alignment horizontal="center" vertical="center"/>
    </xf>
    <xf numFmtId="44" fontId="0" fillId="3" borderId="4" xfId="1" applyFont="1" applyFill="1" applyBorder="1" applyAlignment="1">
      <alignment horizontal="center" vertical="center"/>
    </xf>
    <xf numFmtId="44" fontId="0" fillId="3" borderId="15" xfId="1" applyFont="1" applyFill="1" applyBorder="1" applyAlignment="1">
      <alignment horizontal="center" vertical="center"/>
    </xf>
    <xf numFmtId="44" fontId="0" fillId="3" borderId="16" xfId="1" applyFont="1" applyFill="1" applyBorder="1" applyAlignment="1">
      <alignment horizontal="center" vertical="center"/>
    </xf>
    <xf numFmtId="44" fontId="0" fillId="3" borderId="0" xfId="1" applyFont="1" applyFill="1" applyAlignment="1">
      <alignment horizontal="center" vertical="center"/>
    </xf>
    <xf numFmtId="44" fontId="0" fillId="3" borderId="17" xfId="1" applyFont="1" applyFill="1" applyBorder="1" applyAlignment="1">
      <alignment horizontal="center" vertical="center"/>
    </xf>
    <xf numFmtId="44" fontId="0" fillId="3" borderId="18" xfId="1" applyFont="1" applyFill="1" applyBorder="1" applyAlignment="1">
      <alignment horizontal="center" vertical="center"/>
    </xf>
    <xf numFmtId="44" fontId="0" fillId="3" borderId="19" xfId="1" applyFont="1" applyFill="1" applyBorder="1" applyAlignment="1">
      <alignment horizontal="center" vertical="center"/>
    </xf>
    <xf numFmtId="44" fontId="0" fillId="3" borderId="20" xfId="1" applyFont="1" applyFill="1" applyBorder="1" applyAlignment="1">
      <alignment horizontal="center" vertical="center"/>
    </xf>
    <xf numFmtId="0" fontId="5" fillId="4" borderId="21" xfId="0" applyFont="1" applyFill="1" applyBorder="1" applyAlignment="1">
      <alignment horizontal="center"/>
    </xf>
    <xf numFmtId="0" fontId="0" fillId="4" borderId="2" xfId="0" applyFill="1" applyBorder="1"/>
    <xf numFmtId="0" fontId="0" fillId="4" borderId="22" xfId="0" applyFill="1" applyBorder="1"/>
    <xf numFmtId="0" fontId="3" fillId="2" borderId="21" xfId="0" applyFont="1" applyFill="1" applyBorder="1" applyAlignment="1" applyProtection="1">
      <alignment horizontal="center" vertical="center" wrapText="1"/>
      <protection hidden="1"/>
    </xf>
    <xf numFmtId="0" fontId="3" fillId="2" borderId="22" xfId="0" applyFont="1" applyFill="1" applyBorder="1" applyAlignment="1" applyProtection="1">
      <alignment horizontal="center" vertical="center" wrapText="1"/>
      <protection hidden="1"/>
    </xf>
    <xf numFmtId="0" fontId="4" fillId="3" borderId="27" xfId="0" applyFont="1" applyFill="1" applyBorder="1" applyAlignment="1">
      <alignment horizontal="center"/>
    </xf>
    <xf numFmtId="0" fontId="4" fillId="3" borderId="28" xfId="0" applyFont="1" applyFill="1" applyBorder="1" applyAlignment="1">
      <alignment horizontal="center"/>
    </xf>
    <xf numFmtId="0" fontId="4" fillId="3" borderId="26" xfId="0" applyFont="1" applyFill="1" applyBorder="1" applyAlignment="1">
      <alignment horizontal="center"/>
    </xf>
    <xf numFmtId="0" fontId="4" fillId="3" borderId="9" xfId="0" applyFont="1" applyFill="1" applyBorder="1" applyAlignment="1">
      <alignment horizontal="center"/>
    </xf>
    <xf numFmtId="0" fontId="2" fillId="2" borderId="21" xfId="0" applyFont="1" applyFill="1" applyBorder="1" applyAlignment="1">
      <alignment horizontal="center"/>
    </xf>
    <xf numFmtId="0" fontId="2" fillId="2" borderId="2" xfId="0" applyFont="1" applyFill="1" applyBorder="1" applyAlignment="1">
      <alignment horizontal="center"/>
    </xf>
    <xf numFmtId="0" fontId="2" fillId="2" borderId="22" xfId="0" applyFont="1" applyFill="1" applyBorder="1" applyAlignment="1">
      <alignment horizontal="center"/>
    </xf>
    <xf numFmtId="0" fontId="3" fillId="2" borderId="2" xfId="0" applyFont="1" applyFill="1" applyBorder="1" applyAlignment="1" applyProtection="1">
      <alignment horizontal="center" vertical="center" wrapText="1"/>
      <protection hidden="1"/>
    </xf>
    <xf numFmtId="10" fontId="0" fillId="3" borderId="14" xfId="0" applyNumberFormat="1" applyFill="1" applyBorder="1" applyAlignment="1">
      <alignment horizontal="center" vertical="center"/>
    </xf>
    <xf numFmtId="10" fontId="0" fillId="3" borderId="4" xfId="0" applyNumberFormat="1" applyFill="1" applyBorder="1" applyAlignment="1">
      <alignment horizontal="center" vertical="center"/>
    </xf>
    <xf numFmtId="10" fontId="0" fillId="3" borderId="15" xfId="0" applyNumberFormat="1" applyFill="1" applyBorder="1" applyAlignment="1">
      <alignment horizontal="center" vertical="center"/>
    </xf>
    <xf numFmtId="10" fontId="0" fillId="3" borderId="16" xfId="0" applyNumberFormat="1" applyFill="1" applyBorder="1" applyAlignment="1">
      <alignment horizontal="center" vertical="center"/>
    </xf>
    <xf numFmtId="10" fontId="0" fillId="3" borderId="0" xfId="0" applyNumberFormat="1" applyFill="1" applyAlignment="1">
      <alignment horizontal="center" vertical="center"/>
    </xf>
    <xf numFmtId="10" fontId="0" fillId="3" borderId="17" xfId="0" applyNumberFormat="1" applyFill="1" applyBorder="1" applyAlignment="1">
      <alignment horizontal="center" vertical="center"/>
    </xf>
    <xf numFmtId="10" fontId="0" fillId="3" borderId="18" xfId="0" applyNumberFormat="1" applyFill="1" applyBorder="1" applyAlignment="1">
      <alignment horizontal="center" vertical="center"/>
    </xf>
    <xf numFmtId="10" fontId="0" fillId="3" borderId="19" xfId="0" applyNumberFormat="1" applyFill="1" applyBorder="1" applyAlignment="1">
      <alignment horizontal="center" vertical="center"/>
    </xf>
    <xf numFmtId="10" fontId="0" fillId="3" borderId="20" xfId="0" applyNumberFormat="1" applyFill="1" applyBorder="1" applyAlignment="1">
      <alignment horizontal="center" vertical="center"/>
    </xf>
    <xf numFmtId="44" fontId="0" fillId="0" borderId="14" xfId="1" applyFont="1" applyBorder="1" applyAlignment="1">
      <alignment horizontal="center" vertical="center"/>
    </xf>
    <xf numFmtId="44" fontId="0" fillId="0" borderId="4" xfId="1" applyFont="1" applyBorder="1" applyAlignment="1">
      <alignment horizontal="center" vertical="center"/>
    </xf>
    <xf numFmtId="44" fontId="0" fillId="0" borderId="15" xfId="1" applyFont="1" applyBorder="1" applyAlignment="1">
      <alignment horizontal="center" vertical="center"/>
    </xf>
    <xf numFmtId="44" fontId="0" fillId="0" borderId="16" xfId="1" applyFont="1" applyBorder="1" applyAlignment="1">
      <alignment horizontal="center" vertical="center"/>
    </xf>
    <xf numFmtId="44" fontId="0" fillId="0" borderId="0" xfId="1" applyFont="1" applyAlignment="1">
      <alignment horizontal="center" vertical="center"/>
    </xf>
    <xf numFmtId="44" fontId="0" fillId="0" borderId="17" xfId="1" applyFont="1" applyBorder="1" applyAlignment="1">
      <alignment horizontal="center" vertical="center"/>
    </xf>
    <xf numFmtId="44" fontId="0" fillId="0" borderId="18" xfId="1" applyFont="1" applyBorder="1" applyAlignment="1">
      <alignment horizontal="center" vertical="center"/>
    </xf>
    <xf numFmtId="44" fontId="0" fillId="0" borderId="19" xfId="1" applyFont="1" applyBorder="1" applyAlignment="1">
      <alignment horizontal="center" vertical="center"/>
    </xf>
    <xf numFmtId="44" fontId="0" fillId="0" borderId="20" xfId="1" applyFont="1" applyBorder="1" applyAlignment="1">
      <alignment horizontal="center" vertical="center"/>
    </xf>
    <xf numFmtId="0" fontId="6" fillId="2" borderId="14"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0" xfId="0" applyFont="1" applyFill="1" applyAlignment="1">
      <alignment horizontal="lef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20"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6D9F-61A7-43FE-B6BA-58F8EF7A62B5}">
  <dimension ref="B1:O120"/>
  <sheetViews>
    <sheetView tabSelected="1" topLeftCell="A11" zoomScale="90" zoomScaleNormal="90" workbookViewId="0">
      <selection activeCell="S29" sqref="S29"/>
    </sheetView>
  </sheetViews>
  <sheetFormatPr defaultRowHeight="14.4" x14ac:dyDescent="0.3"/>
  <cols>
    <col min="2" max="2" width="5.109375" customWidth="1"/>
    <col min="3" max="3" width="13.6640625" customWidth="1"/>
    <col min="4" max="4" width="90.88671875" customWidth="1"/>
    <col min="5" max="5" width="16.44140625" customWidth="1"/>
    <col min="6" max="6" width="19.44140625" customWidth="1"/>
    <col min="7" max="7" width="19.109375" customWidth="1"/>
    <col min="8" max="8" width="17.88671875" customWidth="1"/>
    <col min="9" max="9" width="20.109375" customWidth="1"/>
    <col min="10" max="10" width="18.33203125" customWidth="1"/>
    <col min="11" max="11" width="21.88671875" bestFit="1" customWidth="1"/>
    <col min="12" max="12" width="19.44140625" customWidth="1"/>
    <col min="13" max="13" width="17.88671875" customWidth="1"/>
    <col min="14" max="14" width="14.33203125" customWidth="1"/>
    <col min="15" max="15" width="23.6640625" customWidth="1"/>
  </cols>
  <sheetData>
    <row r="1" spans="2:15" ht="21.6" thickBot="1" x14ac:dyDescent="0.45">
      <c r="B1" s="99" t="s">
        <v>0</v>
      </c>
      <c r="C1" s="100"/>
      <c r="D1" s="100"/>
      <c r="E1" s="100"/>
      <c r="F1" s="100"/>
      <c r="G1" s="100"/>
      <c r="H1" s="100"/>
      <c r="I1" s="101"/>
    </row>
    <row r="2" spans="2:15" ht="15" thickBot="1" x14ac:dyDescent="0.35">
      <c r="H2" s="16"/>
    </row>
    <row r="3" spans="2:15" ht="15" customHeight="1" x14ac:dyDescent="0.3">
      <c r="B3" s="130" t="s">
        <v>108</v>
      </c>
      <c r="C3" s="131"/>
      <c r="D3" s="131"/>
      <c r="E3" s="131"/>
      <c r="F3" s="131"/>
      <c r="G3" s="131"/>
      <c r="H3" s="131"/>
      <c r="I3" s="131"/>
      <c r="J3" s="131"/>
      <c r="K3" s="131"/>
      <c r="L3" s="131"/>
      <c r="M3" s="131"/>
      <c r="N3" s="131"/>
      <c r="O3" s="132"/>
    </row>
    <row r="4" spans="2:15" x14ac:dyDescent="0.3">
      <c r="B4" s="133"/>
      <c r="C4" s="134"/>
      <c r="D4" s="134"/>
      <c r="E4" s="134"/>
      <c r="F4" s="134"/>
      <c r="G4" s="134"/>
      <c r="H4" s="134"/>
      <c r="I4" s="134"/>
      <c r="J4" s="134"/>
      <c r="K4" s="134"/>
      <c r="L4" s="134"/>
      <c r="M4" s="134"/>
      <c r="N4" s="134"/>
      <c r="O4" s="135"/>
    </row>
    <row r="5" spans="2:15" x14ac:dyDescent="0.3">
      <c r="B5" s="133"/>
      <c r="C5" s="134"/>
      <c r="D5" s="134"/>
      <c r="E5" s="134"/>
      <c r="F5" s="134"/>
      <c r="G5" s="134"/>
      <c r="H5" s="134"/>
      <c r="I5" s="134"/>
      <c r="J5" s="134"/>
      <c r="K5" s="134"/>
      <c r="L5" s="134"/>
      <c r="M5" s="134"/>
      <c r="N5" s="134"/>
      <c r="O5" s="135"/>
    </row>
    <row r="6" spans="2:15" x14ac:dyDescent="0.3">
      <c r="B6" s="133"/>
      <c r="C6" s="134"/>
      <c r="D6" s="134"/>
      <c r="E6" s="134"/>
      <c r="F6" s="134"/>
      <c r="G6" s="134"/>
      <c r="H6" s="134"/>
      <c r="I6" s="134"/>
      <c r="J6" s="134"/>
      <c r="K6" s="134"/>
      <c r="L6" s="134"/>
      <c r="M6" s="134"/>
      <c r="N6" s="134"/>
      <c r="O6" s="135"/>
    </row>
    <row r="7" spans="2:15" x14ac:dyDescent="0.3">
      <c r="B7" s="133"/>
      <c r="C7" s="134"/>
      <c r="D7" s="134"/>
      <c r="E7" s="134"/>
      <c r="F7" s="134"/>
      <c r="G7" s="134"/>
      <c r="H7" s="134"/>
      <c r="I7" s="134"/>
      <c r="J7" s="134"/>
      <c r="K7" s="134"/>
      <c r="L7" s="134"/>
      <c r="M7" s="134"/>
      <c r="N7" s="134"/>
      <c r="O7" s="135"/>
    </row>
    <row r="8" spans="2:15" x14ac:dyDescent="0.3">
      <c r="B8" s="133"/>
      <c r="C8" s="134"/>
      <c r="D8" s="134"/>
      <c r="E8" s="134"/>
      <c r="F8" s="134"/>
      <c r="G8" s="134"/>
      <c r="H8" s="134"/>
      <c r="I8" s="134"/>
      <c r="J8" s="134"/>
      <c r="K8" s="134"/>
      <c r="L8" s="134"/>
      <c r="M8" s="134"/>
      <c r="N8" s="134"/>
      <c r="O8" s="135"/>
    </row>
    <row r="9" spans="2:15" x14ac:dyDescent="0.3">
      <c r="B9" s="133"/>
      <c r="C9" s="134"/>
      <c r="D9" s="134"/>
      <c r="E9" s="134"/>
      <c r="F9" s="134"/>
      <c r="G9" s="134"/>
      <c r="H9" s="134"/>
      <c r="I9" s="134"/>
      <c r="J9" s="134"/>
      <c r="K9" s="134"/>
      <c r="L9" s="134"/>
      <c r="M9" s="134"/>
      <c r="N9" s="134"/>
      <c r="O9" s="135"/>
    </row>
    <row r="10" spans="2:15" ht="152.25" customHeight="1" thickBot="1" x14ac:dyDescent="0.35">
      <c r="B10" s="136"/>
      <c r="C10" s="137"/>
      <c r="D10" s="137"/>
      <c r="E10" s="137"/>
      <c r="F10" s="137"/>
      <c r="G10" s="137"/>
      <c r="H10" s="137"/>
      <c r="I10" s="137"/>
      <c r="J10" s="137"/>
      <c r="K10" s="137"/>
      <c r="L10" s="137"/>
      <c r="M10" s="137"/>
      <c r="N10" s="137"/>
      <c r="O10" s="138"/>
    </row>
    <row r="13" spans="2:15" ht="15" thickBot="1" x14ac:dyDescent="0.35"/>
    <row r="14" spans="2:15" ht="15" thickBot="1" x14ac:dyDescent="0.35">
      <c r="B14" s="108" t="s">
        <v>1</v>
      </c>
      <c r="C14" s="109"/>
      <c r="D14" s="110"/>
    </row>
    <row r="15" spans="2:15" ht="55.8" thickBot="1" x14ac:dyDescent="0.35">
      <c r="B15" s="2" t="s">
        <v>2</v>
      </c>
      <c r="C15" s="1" t="s">
        <v>3</v>
      </c>
      <c r="D15" s="2" t="s">
        <v>4</v>
      </c>
      <c r="E15" s="2" t="s">
        <v>5</v>
      </c>
      <c r="F15" s="2" t="s">
        <v>6</v>
      </c>
      <c r="G15" s="102" t="s">
        <v>7</v>
      </c>
      <c r="H15" s="103"/>
      <c r="I15" s="2" t="s">
        <v>8</v>
      </c>
      <c r="J15" s="2" t="s">
        <v>104</v>
      </c>
      <c r="K15" s="2" t="s">
        <v>9</v>
      </c>
      <c r="L15" s="1" t="s">
        <v>10</v>
      </c>
      <c r="M15" s="2" t="s">
        <v>105</v>
      </c>
      <c r="N15" s="2" t="s">
        <v>11</v>
      </c>
      <c r="O15" s="2" t="s">
        <v>12</v>
      </c>
    </row>
    <row r="16" spans="2:15" ht="15" thickBot="1" x14ac:dyDescent="0.35">
      <c r="B16" s="17">
        <v>1</v>
      </c>
      <c r="C16" s="6">
        <v>840204</v>
      </c>
      <c r="D16" s="3" t="s">
        <v>13</v>
      </c>
      <c r="E16" s="6" t="s">
        <v>14</v>
      </c>
      <c r="F16" s="18"/>
      <c r="G16" s="104"/>
      <c r="H16" s="105"/>
      <c r="I16" s="19"/>
      <c r="J16" s="31">
        <v>0</v>
      </c>
      <c r="K16" s="26">
        <f>IFERROR(J16/I16,0)</f>
        <v>0</v>
      </c>
      <c r="L16" s="27"/>
      <c r="M16" s="30">
        <f>(K16)-L16*K16</f>
        <v>0</v>
      </c>
      <c r="N16" s="3">
        <v>7540</v>
      </c>
      <c r="O16" s="25">
        <f>N16*M16</f>
        <v>0</v>
      </c>
    </row>
    <row r="17" spans="2:15" ht="15" thickBot="1" x14ac:dyDescent="0.35">
      <c r="B17" s="17">
        <v>2</v>
      </c>
      <c r="C17" s="7">
        <v>342244</v>
      </c>
      <c r="D17" s="4" t="s">
        <v>15</v>
      </c>
      <c r="E17" s="7" t="s">
        <v>14</v>
      </c>
      <c r="F17" s="20"/>
      <c r="G17" s="106"/>
      <c r="H17" s="107"/>
      <c r="I17" s="21"/>
      <c r="J17" s="32">
        <v>0</v>
      </c>
      <c r="K17" s="26">
        <f>IFERROR(J17/I17,0)</f>
        <v>0</v>
      </c>
      <c r="L17" s="28"/>
      <c r="M17" s="30">
        <f>(K17)-L17*K17</f>
        <v>0</v>
      </c>
      <c r="N17" s="4">
        <v>2320</v>
      </c>
      <c r="O17" s="25">
        <f t="shared" ref="O17:O80" si="0">N17*M17</f>
        <v>0</v>
      </c>
    </row>
    <row r="18" spans="2:15" ht="15" thickBot="1" x14ac:dyDescent="0.35">
      <c r="B18" s="17">
        <v>3</v>
      </c>
      <c r="C18" s="7">
        <v>342243</v>
      </c>
      <c r="D18" s="4" t="s">
        <v>16</v>
      </c>
      <c r="E18" s="7" t="s">
        <v>14</v>
      </c>
      <c r="F18" s="20"/>
      <c r="G18" s="106"/>
      <c r="H18" s="107"/>
      <c r="I18" s="21"/>
      <c r="J18" s="32">
        <v>0</v>
      </c>
      <c r="K18" s="26">
        <f t="shared" ref="K18:K54" si="1">IFERROR(J18/I18,0)</f>
        <v>0</v>
      </c>
      <c r="L18" s="28"/>
      <c r="M18" s="30">
        <f t="shared" ref="M18:M80" si="2">(K18)-L18*K18</f>
        <v>0</v>
      </c>
      <c r="N18" s="4">
        <v>1680</v>
      </c>
      <c r="O18" s="25">
        <f t="shared" si="0"/>
        <v>0</v>
      </c>
    </row>
    <row r="19" spans="2:15" ht="15" thickBot="1" x14ac:dyDescent="0.35">
      <c r="B19" s="17">
        <v>4</v>
      </c>
      <c r="C19" s="7">
        <v>471605</v>
      </c>
      <c r="D19" s="4" t="s">
        <v>17</v>
      </c>
      <c r="E19" s="7" t="s">
        <v>14</v>
      </c>
      <c r="F19" s="20"/>
      <c r="G19" s="106"/>
      <c r="H19" s="107"/>
      <c r="I19" s="21"/>
      <c r="J19" s="32">
        <v>0</v>
      </c>
      <c r="K19" s="26">
        <f t="shared" si="1"/>
        <v>0</v>
      </c>
      <c r="L19" s="28"/>
      <c r="M19" s="30">
        <f t="shared" si="2"/>
        <v>0</v>
      </c>
      <c r="N19" s="4">
        <v>10200</v>
      </c>
      <c r="O19" s="25">
        <f t="shared" si="0"/>
        <v>0</v>
      </c>
    </row>
    <row r="20" spans="2:15" ht="15" thickBot="1" x14ac:dyDescent="0.35">
      <c r="B20" s="17">
        <v>5</v>
      </c>
      <c r="C20" s="7">
        <v>376653</v>
      </c>
      <c r="D20" s="4" t="s">
        <v>18</v>
      </c>
      <c r="E20" s="7" t="s">
        <v>14</v>
      </c>
      <c r="F20" s="20"/>
      <c r="G20" s="106"/>
      <c r="H20" s="107"/>
      <c r="I20" s="21"/>
      <c r="J20" s="32">
        <v>0</v>
      </c>
      <c r="K20" s="26">
        <f t="shared" si="1"/>
        <v>0</v>
      </c>
      <c r="L20" s="28"/>
      <c r="M20" s="30">
        <f t="shared" si="2"/>
        <v>0</v>
      </c>
      <c r="N20" s="4">
        <v>590</v>
      </c>
      <c r="O20" s="25">
        <f t="shared" si="0"/>
        <v>0</v>
      </c>
    </row>
    <row r="21" spans="2:15" ht="15" thickBot="1" x14ac:dyDescent="0.35">
      <c r="B21" s="17">
        <v>6</v>
      </c>
      <c r="C21" s="7">
        <v>660222</v>
      </c>
      <c r="D21" s="4" t="s">
        <v>19</v>
      </c>
      <c r="E21" s="7" t="s">
        <v>14</v>
      </c>
      <c r="F21" s="20"/>
      <c r="G21" s="106"/>
      <c r="H21" s="107"/>
      <c r="I21" s="21"/>
      <c r="J21" s="32">
        <v>0</v>
      </c>
      <c r="K21" s="26">
        <f t="shared" si="1"/>
        <v>0</v>
      </c>
      <c r="L21" s="28"/>
      <c r="M21" s="30">
        <f t="shared" si="2"/>
        <v>0</v>
      </c>
      <c r="N21" s="4">
        <v>4250</v>
      </c>
      <c r="O21" s="25">
        <f t="shared" si="0"/>
        <v>0</v>
      </c>
    </row>
    <row r="22" spans="2:15" ht="15" thickBot="1" x14ac:dyDescent="0.35">
      <c r="B22" s="17">
        <v>7</v>
      </c>
      <c r="C22" s="7">
        <v>760100</v>
      </c>
      <c r="D22" s="4" t="s">
        <v>20</v>
      </c>
      <c r="E22" s="7" t="s">
        <v>14</v>
      </c>
      <c r="F22" s="20"/>
      <c r="G22" s="106"/>
      <c r="H22" s="107"/>
      <c r="I22" s="21"/>
      <c r="J22" s="32">
        <v>0</v>
      </c>
      <c r="K22" s="26">
        <f t="shared" si="1"/>
        <v>0</v>
      </c>
      <c r="L22" s="28"/>
      <c r="M22" s="30">
        <f t="shared" si="2"/>
        <v>0</v>
      </c>
      <c r="N22" s="4">
        <v>125000</v>
      </c>
      <c r="O22" s="25">
        <f t="shared" si="0"/>
        <v>0</v>
      </c>
    </row>
    <row r="23" spans="2:15" ht="15" thickBot="1" x14ac:dyDescent="0.35">
      <c r="B23" s="17">
        <v>8</v>
      </c>
      <c r="C23" s="7">
        <v>850619</v>
      </c>
      <c r="D23" s="4" t="s">
        <v>21</v>
      </c>
      <c r="E23" s="7" t="s">
        <v>14</v>
      </c>
      <c r="F23" s="20"/>
      <c r="G23" s="106"/>
      <c r="H23" s="107"/>
      <c r="I23" s="21"/>
      <c r="J23" s="32">
        <v>0</v>
      </c>
      <c r="K23" s="26">
        <f t="shared" si="1"/>
        <v>0</v>
      </c>
      <c r="L23" s="28"/>
      <c r="M23" s="30">
        <f t="shared" si="2"/>
        <v>0</v>
      </c>
      <c r="N23" s="4">
        <v>2604</v>
      </c>
      <c r="O23" s="25">
        <f t="shared" si="0"/>
        <v>0</v>
      </c>
    </row>
    <row r="24" spans="2:15" ht="15" thickBot="1" x14ac:dyDescent="0.35">
      <c r="B24" s="17">
        <v>9</v>
      </c>
      <c r="C24" s="7">
        <v>760201</v>
      </c>
      <c r="D24" s="4" t="s">
        <v>22</v>
      </c>
      <c r="E24" s="7" t="s">
        <v>14</v>
      </c>
      <c r="F24" s="20"/>
      <c r="G24" s="106"/>
      <c r="H24" s="107"/>
      <c r="I24" s="21"/>
      <c r="J24" s="32">
        <v>0</v>
      </c>
      <c r="K24" s="26">
        <f t="shared" si="1"/>
        <v>0</v>
      </c>
      <c r="L24" s="28"/>
      <c r="M24" s="30">
        <f t="shared" si="2"/>
        <v>0</v>
      </c>
      <c r="N24" s="4">
        <v>6400</v>
      </c>
      <c r="O24" s="25">
        <f t="shared" si="0"/>
        <v>0</v>
      </c>
    </row>
    <row r="25" spans="2:15" ht="15" thickBot="1" x14ac:dyDescent="0.35">
      <c r="B25" s="17">
        <v>10</v>
      </c>
      <c r="C25" s="7">
        <v>760204</v>
      </c>
      <c r="D25" s="4" t="s">
        <v>23</v>
      </c>
      <c r="E25" s="7" t="s">
        <v>14</v>
      </c>
      <c r="F25" s="20"/>
      <c r="G25" s="106"/>
      <c r="H25" s="107"/>
      <c r="I25" s="21"/>
      <c r="J25" s="32">
        <v>0</v>
      </c>
      <c r="K25" s="26">
        <f t="shared" si="1"/>
        <v>0</v>
      </c>
      <c r="L25" s="28"/>
      <c r="M25" s="30">
        <f t="shared" si="2"/>
        <v>0</v>
      </c>
      <c r="N25" s="4">
        <v>1900</v>
      </c>
      <c r="O25" s="25">
        <f t="shared" si="0"/>
        <v>0</v>
      </c>
    </row>
    <row r="26" spans="2:15" ht="15" thickBot="1" x14ac:dyDescent="0.35">
      <c r="B26" s="17">
        <v>11</v>
      </c>
      <c r="C26" s="7">
        <v>650215</v>
      </c>
      <c r="D26" s="4" t="s">
        <v>24</v>
      </c>
      <c r="E26" s="7" t="s">
        <v>14</v>
      </c>
      <c r="F26" s="20"/>
      <c r="G26" s="106"/>
      <c r="H26" s="107"/>
      <c r="I26" s="21"/>
      <c r="J26" s="32">
        <v>0</v>
      </c>
      <c r="K26" s="26">
        <f t="shared" si="1"/>
        <v>0</v>
      </c>
      <c r="L26" s="28"/>
      <c r="M26" s="30">
        <f t="shared" si="2"/>
        <v>0</v>
      </c>
      <c r="N26" s="4">
        <v>398</v>
      </c>
      <c r="O26" s="25">
        <f t="shared" si="0"/>
        <v>0</v>
      </c>
    </row>
    <row r="27" spans="2:15" ht="15" thickBot="1" x14ac:dyDescent="0.35">
      <c r="B27" s="17">
        <v>12</v>
      </c>
      <c r="C27" s="7">
        <v>323052</v>
      </c>
      <c r="D27" s="4" t="s">
        <v>25</v>
      </c>
      <c r="E27" s="7" t="s">
        <v>14</v>
      </c>
      <c r="F27" s="20"/>
      <c r="G27" s="106"/>
      <c r="H27" s="107"/>
      <c r="I27" s="21"/>
      <c r="J27" s="32">
        <v>0</v>
      </c>
      <c r="K27" s="26">
        <f t="shared" si="1"/>
        <v>0</v>
      </c>
      <c r="L27" s="28"/>
      <c r="M27" s="30">
        <f t="shared" si="2"/>
        <v>0</v>
      </c>
      <c r="N27" s="4">
        <v>5900</v>
      </c>
      <c r="O27" s="25">
        <f t="shared" si="0"/>
        <v>0</v>
      </c>
    </row>
    <row r="28" spans="2:15" ht="15" thickBot="1" x14ac:dyDescent="0.35">
      <c r="B28" s="17">
        <v>13</v>
      </c>
      <c r="C28" s="7">
        <v>322439</v>
      </c>
      <c r="D28" s="4" t="s">
        <v>26</v>
      </c>
      <c r="E28" s="7" t="s">
        <v>14</v>
      </c>
      <c r="F28" s="20"/>
      <c r="G28" s="106"/>
      <c r="H28" s="107"/>
      <c r="I28" s="21"/>
      <c r="J28" s="32">
        <v>0</v>
      </c>
      <c r="K28" s="26">
        <f t="shared" si="1"/>
        <v>0</v>
      </c>
      <c r="L28" s="28"/>
      <c r="M28" s="30">
        <f t="shared" si="2"/>
        <v>0</v>
      </c>
      <c r="N28" s="4">
        <v>645</v>
      </c>
      <c r="O28" s="25">
        <f t="shared" si="0"/>
        <v>0</v>
      </c>
    </row>
    <row r="29" spans="2:15" ht="15" thickBot="1" x14ac:dyDescent="0.35">
      <c r="B29" s="17">
        <v>14</v>
      </c>
      <c r="C29" s="7">
        <v>364360</v>
      </c>
      <c r="D29" s="4" t="s">
        <v>27</v>
      </c>
      <c r="E29" s="7" t="s">
        <v>14</v>
      </c>
      <c r="F29" s="20"/>
      <c r="G29" s="106"/>
      <c r="H29" s="107"/>
      <c r="I29" s="21"/>
      <c r="J29" s="32">
        <v>0</v>
      </c>
      <c r="K29" s="26">
        <f t="shared" si="1"/>
        <v>0</v>
      </c>
      <c r="L29" s="28"/>
      <c r="M29" s="30">
        <f t="shared" si="2"/>
        <v>0</v>
      </c>
      <c r="N29" s="4">
        <v>1995</v>
      </c>
      <c r="O29" s="25">
        <f t="shared" si="0"/>
        <v>0</v>
      </c>
    </row>
    <row r="30" spans="2:15" ht="15" thickBot="1" x14ac:dyDescent="0.35">
      <c r="B30" s="17">
        <v>15</v>
      </c>
      <c r="C30" s="7">
        <v>841502</v>
      </c>
      <c r="D30" s="4" t="s">
        <v>28</v>
      </c>
      <c r="E30" s="7" t="s">
        <v>14</v>
      </c>
      <c r="F30" s="20"/>
      <c r="G30" s="106"/>
      <c r="H30" s="107"/>
      <c r="I30" s="21"/>
      <c r="J30" s="32">
        <v>0</v>
      </c>
      <c r="K30" s="26">
        <f t="shared" si="1"/>
        <v>0</v>
      </c>
      <c r="L30" s="28"/>
      <c r="M30" s="30">
        <f t="shared" si="2"/>
        <v>0</v>
      </c>
      <c r="N30" s="4">
        <v>570</v>
      </c>
      <c r="O30" s="25">
        <f t="shared" si="0"/>
        <v>0</v>
      </c>
    </row>
    <row r="31" spans="2:15" ht="15" thickBot="1" x14ac:dyDescent="0.35">
      <c r="B31" s="17">
        <v>16</v>
      </c>
      <c r="C31" s="7">
        <v>841505</v>
      </c>
      <c r="D31" s="4" t="s">
        <v>29</v>
      </c>
      <c r="E31" s="7" t="s">
        <v>14</v>
      </c>
      <c r="F31" s="20"/>
      <c r="G31" s="106"/>
      <c r="H31" s="107"/>
      <c r="I31" s="21"/>
      <c r="J31" s="32">
        <v>0</v>
      </c>
      <c r="K31" s="26">
        <f t="shared" si="1"/>
        <v>0</v>
      </c>
      <c r="L31" s="28"/>
      <c r="M31" s="30">
        <f t="shared" si="2"/>
        <v>0</v>
      </c>
      <c r="N31" s="4">
        <v>345</v>
      </c>
      <c r="O31" s="25">
        <f t="shared" si="0"/>
        <v>0</v>
      </c>
    </row>
    <row r="32" spans="2:15" ht="15" thickBot="1" x14ac:dyDescent="0.35">
      <c r="B32" s="17">
        <v>17</v>
      </c>
      <c r="C32" s="7">
        <v>374867</v>
      </c>
      <c r="D32" s="4" t="s">
        <v>30</v>
      </c>
      <c r="E32" s="7" t="s">
        <v>14</v>
      </c>
      <c r="F32" s="20"/>
      <c r="G32" s="106"/>
      <c r="H32" s="107"/>
      <c r="I32" s="21"/>
      <c r="J32" s="32">
        <v>0</v>
      </c>
      <c r="K32" s="26">
        <f t="shared" si="1"/>
        <v>0</v>
      </c>
      <c r="L32" s="28"/>
      <c r="M32" s="30">
        <f t="shared" si="2"/>
        <v>0</v>
      </c>
      <c r="N32" s="4">
        <v>88300</v>
      </c>
      <c r="O32" s="25">
        <f t="shared" si="0"/>
        <v>0</v>
      </c>
    </row>
    <row r="33" spans="2:15" ht="15" thickBot="1" x14ac:dyDescent="0.35">
      <c r="B33" s="17">
        <v>18</v>
      </c>
      <c r="C33" s="7">
        <v>380615</v>
      </c>
      <c r="D33" s="4" t="s">
        <v>31</v>
      </c>
      <c r="E33" s="7" t="s">
        <v>14</v>
      </c>
      <c r="F33" s="20"/>
      <c r="G33" s="106"/>
      <c r="H33" s="107"/>
      <c r="I33" s="21"/>
      <c r="J33" s="32">
        <v>0</v>
      </c>
      <c r="K33" s="26">
        <f t="shared" si="1"/>
        <v>0</v>
      </c>
      <c r="L33" s="28"/>
      <c r="M33" s="30">
        <f t="shared" si="2"/>
        <v>0</v>
      </c>
      <c r="N33" s="4">
        <v>310</v>
      </c>
      <c r="O33" s="25">
        <f t="shared" si="0"/>
        <v>0</v>
      </c>
    </row>
    <row r="34" spans="2:15" ht="15" thickBot="1" x14ac:dyDescent="0.35">
      <c r="B34" s="17">
        <v>19</v>
      </c>
      <c r="C34" s="7">
        <v>380616</v>
      </c>
      <c r="D34" s="4" t="s">
        <v>32</v>
      </c>
      <c r="E34" s="7" t="s">
        <v>14</v>
      </c>
      <c r="F34" s="20"/>
      <c r="G34" s="106"/>
      <c r="H34" s="107"/>
      <c r="I34" s="21"/>
      <c r="J34" s="32">
        <v>0</v>
      </c>
      <c r="K34" s="26">
        <f t="shared" si="1"/>
        <v>0</v>
      </c>
      <c r="L34" s="28"/>
      <c r="M34" s="30">
        <f t="shared" si="2"/>
        <v>0</v>
      </c>
      <c r="N34" s="4">
        <v>200</v>
      </c>
      <c r="O34" s="25">
        <f t="shared" si="0"/>
        <v>0</v>
      </c>
    </row>
    <row r="35" spans="2:15" ht="15" thickBot="1" x14ac:dyDescent="0.35">
      <c r="B35" s="17">
        <v>20</v>
      </c>
      <c r="C35" s="7">
        <v>380614</v>
      </c>
      <c r="D35" s="4" t="s">
        <v>33</v>
      </c>
      <c r="E35" s="7" t="s">
        <v>14</v>
      </c>
      <c r="F35" s="20"/>
      <c r="G35" s="106"/>
      <c r="H35" s="107"/>
      <c r="I35" s="21"/>
      <c r="J35" s="32">
        <v>0</v>
      </c>
      <c r="K35" s="26">
        <f t="shared" si="1"/>
        <v>0</v>
      </c>
      <c r="L35" s="28"/>
      <c r="M35" s="30">
        <f t="shared" si="2"/>
        <v>0</v>
      </c>
      <c r="N35" s="4">
        <v>230</v>
      </c>
      <c r="O35" s="25">
        <f t="shared" si="0"/>
        <v>0</v>
      </c>
    </row>
    <row r="36" spans="2:15" ht="15" thickBot="1" x14ac:dyDescent="0.35">
      <c r="B36" s="17">
        <v>21</v>
      </c>
      <c r="C36" s="7">
        <v>380613</v>
      </c>
      <c r="D36" s="4" t="s">
        <v>34</v>
      </c>
      <c r="E36" s="7" t="s">
        <v>14</v>
      </c>
      <c r="F36" s="20"/>
      <c r="G36" s="106"/>
      <c r="H36" s="107"/>
      <c r="I36" s="21"/>
      <c r="J36" s="32">
        <v>0</v>
      </c>
      <c r="K36" s="26">
        <f t="shared" si="1"/>
        <v>0</v>
      </c>
      <c r="L36" s="28"/>
      <c r="M36" s="30">
        <f t="shared" si="2"/>
        <v>0</v>
      </c>
      <c r="N36" s="4">
        <v>710</v>
      </c>
      <c r="O36" s="25">
        <f t="shared" si="0"/>
        <v>0</v>
      </c>
    </row>
    <row r="37" spans="2:15" ht="15" thickBot="1" x14ac:dyDescent="0.35">
      <c r="B37" s="17">
        <v>22</v>
      </c>
      <c r="C37" s="7">
        <v>500180</v>
      </c>
      <c r="D37" s="4" t="s">
        <v>35</v>
      </c>
      <c r="E37" s="7" t="s">
        <v>36</v>
      </c>
      <c r="F37" s="20"/>
      <c r="G37" s="106"/>
      <c r="H37" s="107"/>
      <c r="I37" s="21"/>
      <c r="J37" s="32">
        <v>0</v>
      </c>
      <c r="K37" s="26">
        <f t="shared" si="1"/>
        <v>0</v>
      </c>
      <c r="L37" s="28"/>
      <c r="M37" s="30">
        <f t="shared" si="2"/>
        <v>0</v>
      </c>
      <c r="N37" s="4">
        <v>10</v>
      </c>
      <c r="O37" s="25">
        <f t="shared" si="0"/>
        <v>0</v>
      </c>
    </row>
    <row r="38" spans="2:15" ht="15" thickBot="1" x14ac:dyDescent="0.35">
      <c r="B38" s="17">
        <v>23</v>
      </c>
      <c r="C38" s="7">
        <v>322188</v>
      </c>
      <c r="D38" s="4" t="s">
        <v>37</v>
      </c>
      <c r="E38" s="7" t="s">
        <v>36</v>
      </c>
      <c r="F38" s="20"/>
      <c r="G38" s="106"/>
      <c r="H38" s="107"/>
      <c r="I38" s="21"/>
      <c r="J38" s="32">
        <v>0</v>
      </c>
      <c r="K38" s="26">
        <f t="shared" si="1"/>
        <v>0</v>
      </c>
      <c r="L38" s="28"/>
      <c r="M38" s="30">
        <f t="shared" si="2"/>
        <v>0</v>
      </c>
      <c r="N38" s="4">
        <v>60</v>
      </c>
      <c r="O38" s="25">
        <f t="shared" si="0"/>
        <v>0</v>
      </c>
    </row>
    <row r="39" spans="2:15" ht="15" thickBot="1" x14ac:dyDescent="0.35">
      <c r="B39" s="17">
        <v>24</v>
      </c>
      <c r="C39" s="7">
        <v>500240</v>
      </c>
      <c r="D39" s="4" t="s">
        <v>38</v>
      </c>
      <c r="E39" s="7" t="s">
        <v>36</v>
      </c>
      <c r="F39" s="20"/>
      <c r="G39" s="106"/>
      <c r="H39" s="107"/>
      <c r="I39" s="21"/>
      <c r="J39" s="32">
        <v>0</v>
      </c>
      <c r="K39" s="26">
        <f t="shared" si="1"/>
        <v>0</v>
      </c>
      <c r="L39" s="28"/>
      <c r="M39" s="30">
        <f t="shared" si="2"/>
        <v>0</v>
      </c>
      <c r="N39" s="4">
        <v>450</v>
      </c>
      <c r="O39" s="25">
        <f t="shared" si="0"/>
        <v>0</v>
      </c>
    </row>
    <row r="40" spans="2:15" ht="15" thickBot="1" x14ac:dyDescent="0.35">
      <c r="B40" s="17">
        <v>25</v>
      </c>
      <c r="C40" s="7">
        <v>840206</v>
      </c>
      <c r="D40" s="4" t="s">
        <v>39</v>
      </c>
      <c r="E40" s="7" t="s">
        <v>36</v>
      </c>
      <c r="F40" s="20"/>
      <c r="G40" s="106"/>
      <c r="H40" s="107"/>
      <c r="I40" s="21"/>
      <c r="J40" s="32">
        <v>0</v>
      </c>
      <c r="K40" s="26">
        <f t="shared" si="1"/>
        <v>0</v>
      </c>
      <c r="L40" s="28"/>
      <c r="M40" s="30">
        <f t="shared" si="2"/>
        <v>0</v>
      </c>
      <c r="N40" s="4">
        <v>120</v>
      </c>
      <c r="O40" s="25">
        <f t="shared" si="0"/>
        <v>0</v>
      </c>
    </row>
    <row r="41" spans="2:15" ht="15" thickBot="1" x14ac:dyDescent="0.35">
      <c r="B41" s="17">
        <v>26</v>
      </c>
      <c r="C41" s="7">
        <v>340842</v>
      </c>
      <c r="D41" s="4" t="s">
        <v>40</v>
      </c>
      <c r="E41" s="7" t="s">
        <v>36</v>
      </c>
      <c r="F41" s="20"/>
      <c r="G41" s="106"/>
      <c r="H41" s="107"/>
      <c r="I41" s="21"/>
      <c r="J41" s="32">
        <v>0</v>
      </c>
      <c r="K41" s="26">
        <f t="shared" si="1"/>
        <v>0</v>
      </c>
      <c r="L41" s="28"/>
      <c r="M41" s="30">
        <f t="shared" si="2"/>
        <v>0</v>
      </c>
      <c r="N41" s="4">
        <v>16</v>
      </c>
      <c r="O41" s="25">
        <f t="shared" si="0"/>
        <v>0</v>
      </c>
    </row>
    <row r="42" spans="2:15" ht="15" thickBot="1" x14ac:dyDescent="0.35">
      <c r="B42" s="17">
        <v>27</v>
      </c>
      <c r="C42" s="7">
        <v>324503</v>
      </c>
      <c r="D42" s="4" t="s">
        <v>41</v>
      </c>
      <c r="E42" s="7" t="s">
        <v>36</v>
      </c>
      <c r="F42" s="20"/>
      <c r="G42" s="106"/>
      <c r="H42" s="107"/>
      <c r="I42" s="21"/>
      <c r="J42" s="32">
        <v>0</v>
      </c>
      <c r="K42" s="26">
        <f t="shared" si="1"/>
        <v>0</v>
      </c>
      <c r="L42" s="28"/>
      <c r="M42" s="30">
        <f t="shared" si="2"/>
        <v>0</v>
      </c>
      <c r="N42" s="4">
        <v>120</v>
      </c>
      <c r="O42" s="25">
        <f t="shared" si="0"/>
        <v>0</v>
      </c>
    </row>
    <row r="43" spans="2:15" ht="15" thickBot="1" x14ac:dyDescent="0.35">
      <c r="B43" s="17">
        <v>28</v>
      </c>
      <c r="C43" s="7">
        <v>327167</v>
      </c>
      <c r="D43" s="4" t="s">
        <v>42</v>
      </c>
      <c r="E43" s="7" t="s">
        <v>36</v>
      </c>
      <c r="F43" s="20"/>
      <c r="G43" s="106"/>
      <c r="H43" s="107"/>
      <c r="I43" s="21"/>
      <c r="J43" s="32">
        <v>0</v>
      </c>
      <c r="K43" s="26">
        <f t="shared" si="1"/>
        <v>0</v>
      </c>
      <c r="L43" s="28"/>
      <c r="M43" s="30">
        <f t="shared" si="2"/>
        <v>0</v>
      </c>
      <c r="N43" s="4">
        <v>24</v>
      </c>
      <c r="O43" s="25">
        <f t="shared" si="0"/>
        <v>0</v>
      </c>
    </row>
    <row r="44" spans="2:15" ht="15" thickBot="1" x14ac:dyDescent="0.35">
      <c r="B44" s="17">
        <v>29</v>
      </c>
      <c r="C44" s="7">
        <v>362267</v>
      </c>
      <c r="D44" s="4" t="s">
        <v>43</v>
      </c>
      <c r="E44" s="7" t="s">
        <v>36</v>
      </c>
      <c r="F44" s="20"/>
      <c r="G44" s="106"/>
      <c r="H44" s="107"/>
      <c r="I44" s="21"/>
      <c r="J44" s="32">
        <v>0</v>
      </c>
      <c r="K44" s="26">
        <f t="shared" si="1"/>
        <v>0</v>
      </c>
      <c r="L44" s="28"/>
      <c r="M44" s="30">
        <f t="shared" si="2"/>
        <v>0</v>
      </c>
      <c r="N44" s="4">
        <v>360</v>
      </c>
      <c r="O44" s="25">
        <f t="shared" si="0"/>
        <v>0</v>
      </c>
    </row>
    <row r="45" spans="2:15" ht="15" thickBot="1" x14ac:dyDescent="0.35">
      <c r="B45" s="17">
        <v>30</v>
      </c>
      <c r="C45" s="7">
        <v>362285</v>
      </c>
      <c r="D45" s="4" t="s">
        <v>44</v>
      </c>
      <c r="E45" s="7" t="s">
        <v>36</v>
      </c>
      <c r="F45" s="20"/>
      <c r="G45" s="106"/>
      <c r="H45" s="107"/>
      <c r="I45" s="21"/>
      <c r="J45" s="32">
        <v>0</v>
      </c>
      <c r="K45" s="26">
        <f t="shared" si="1"/>
        <v>0</v>
      </c>
      <c r="L45" s="28"/>
      <c r="M45" s="30">
        <f t="shared" si="2"/>
        <v>0</v>
      </c>
      <c r="N45" s="4">
        <v>440</v>
      </c>
      <c r="O45" s="25">
        <f t="shared" si="0"/>
        <v>0</v>
      </c>
    </row>
    <row r="46" spans="2:15" ht="15" thickBot="1" x14ac:dyDescent="0.35">
      <c r="B46" s="17">
        <v>31</v>
      </c>
      <c r="C46" s="7">
        <v>340844</v>
      </c>
      <c r="D46" s="4" t="s">
        <v>45</v>
      </c>
      <c r="E46" s="7" t="s">
        <v>36</v>
      </c>
      <c r="F46" s="20"/>
      <c r="G46" s="106"/>
      <c r="H46" s="107"/>
      <c r="I46" s="21"/>
      <c r="J46" s="32">
        <v>0</v>
      </c>
      <c r="K46" s="26">
        <f t="shared" si="1"/>
        <v>0</v>
      </c>
      <c r="L46" s="28"/>
      <c r="M46" s="30">
        <f t="shared" si="2"/>
        <v>0</v>
      </c>
      <c r="N46" s="4">
        <v>40</v>
      </c>
      <c r="O46" s="25">
        <f t="shared" si="0"/>
        <v>0</v>
      </c>
    </row>
    <row r="47" spans="2:15" ht="15" thickBot="1" x14ac:dyDescent="0.35">
      <c r="B47" s="17">
        <v>32</v>
      </c>
      <c r="C47" s="7">
        <v>329755</v>
      </c>
      <c r="D47" s="4" t="s">
        <v>46</v>
      </c>
      <c r="E47" s="7" t="s">
        <v>36</v>
      </c>
      <c r="F47" s="20"/>
      <c r="G47" s="106"/>
      <c r="H47" s="107"/>
      <c r="I47" s="21"/>
      <c r="J47" s="32">
        <v>0</v>
      </c>
      <c r="K47" s="26">
        <f t="shared" si="1"/>
        <v>0</v>
      </c>
      <c r="L47" s="28"/>
      <c r="M47" s="30">
        <f t="shared" si="2"/>
        <v>0</v>
      </c>
      <c r="N47" s="4">
        <v>10</v>
      </c>
      <c r="O47" s="25">
        <f t="shared" si="0"/>
        <v>0</v>
      </c>
    </row>
    <row r="48" spans="2:15" ht="15" thickBot="1" x14ac:dyDescent="0.35">
      <c r="B48" s="17">
        <v>33</v>
      </c>
      <c r="C48" s="7">
        <v>329754</v>
      </c>
      <c r="D48" s="4" t="s">
        <v>47</v>
      </c>
      <c r="E48" s="7" t="s">
        <v>36</v>
      </c>
      <c r="F48" s="20"/>
      <c r="G48" s="106"/>
      <c r="H48" s="107"/>
      <c r="I48" s="21"/>
      <c r="J48" s="32">
        <v>0</v>
      </c>
      <c r="K48" s="26">
        <f t="shared" si="1"/>
        <v>0</v>
      </c>
      <c r="L48" s="28"/>
      <c r="M48" s="30">
        <f t="shared" si="2"/>
        <v>0</v>
      </c>
      <c r="N48" s="4">
        <v>20</v>
      </c>
      <c r="O48" s="25">
        <f t="shared" si="0"/>
        <v>0</v>
      </c>
    </row>
    <row r="49" spans="2:15" ht="15" thickBot="1" x14ac:dyDescent="0.35">
      <c r="B49" s="17">
        <v>34</v>
      </c>
      <c r="C49" s="7">
        <v>329392</v>
      </c>
      <c r="D49" s="4" t="s">
        <v>48</v>
      </c>
      <c r="E49" s="7" t="s">
        <v>36</v>
      </c>
      <c r="F49" s="20"/>
      <c r="G49" s="106"/>
      <c r="H49" s="107"/>
      <c r="I49" s="21"/>
      <c r="J49" s="32">
        <v>0</v>
      </c>
      <c r="K49" s="26">
        <f t="shared" si="1"/>
        <v>0</v>
      </c>
      <c r="L49" s="28"/>
      <c r="M49" s="30">
        <f t="shared" si="2"/>
        <v>0</v>
      </c>
      <c r="N49" s="4">
        <v>1250</v>
      </c>
      <c r="O49" s="25">
        <f t="shared" si="0"/>
        <v>0</v>
      </c>
    </row>
    <row r="50" spans="2:15" ht="15" thickBot="1" x14ac:dyDescent="0.35">
      <c r="B50" s="17">
        <v>35</v>
      </c>
      <c r="C50" s="7">
        <v>461054</v>
      </c>
      <c r="D50" s="4" t="s">
        <v>49</v>
      </c>
      <c r="E50" s="7" t="s">
        <v>36</v>
      </c>
      <c r="F50" s="20"/>
      <c r="G50" s="106"/>
      <c r="H50" s="107"/>
      <c r="I50" s="21"/>
      <c r="J50" s="32">
        <v>0</v>
      </c>
      <c r="K50" s="26">
        <f t="shared" si="1"/>
        <v>0</v>
      </c>
      <c r="L50" s="28"/>
      <c r="M50" s="30">
        <f t="shared" si="2"/>
        <v>0</v>
      </c>
      <c r="N50" s="4">
        <v>10</v>
      </c>
      <c r="O50" s="25">
        <f t="shared" si="0"/>
        <v>0</v>
      </c>
    </row>
    <row r="51" spans="2:15" ht="15" thickBot="1" x14ac:dyDescent="0.35">
      <c r="B51" s="17">
        <v>36</v>
      </c>
      <c r="C51" s="7">
        <v>311432</v>
      </c>
      <c r="D51" s="4" t="s">
        <v>50</v>
      </c>
      <c r="E51" s="7" t="s">
        <v>36</v>
      </c>
      <c r="F51" s="20"/>
      <c r="G51" s="106"/>
      <c r="H51" s="107"/>
      <c r="I51" s="21"/>
      <c r="J51" s="32">
        <v>0</v>
      </c>
      <c r="K51" s="26">
        <f t="shared" si="1"/>
        <v>0</v>
      </c>
      <c r="L51" s="28"/>
      <c r="M51" s="30">
        <f t="shared" si="2"/>
        <v>0</v>
      </c>
      <c r="N51" s="4">
        <v>10</v>
      </c>
      <c r="O51" s="25">
        <f t="shared" si="0"/>
        <v>0</v>
      </c>
    </row>
    <row r="52" spans="2:15" ht="15" thickBot="1" x14ac:dyDescent="0.35">
      <c r="B52" s="17">
        <v>37</v>
      </c>
      <c r="C52" s="7">
        <v>420412</v>
      </c>
      <c r="D52" s="4" t="s">
        <v>51</v>
      </c>
      <c r="E52" s="7" t="s">
        <v>36</v>
      </c>
      <c r="F52" s="20"/>
      <c r="G52" s="106"/>
      <c r="H52" s="107"/>
      <c r="I52" s="21"/>
      <c r="J52" s="32">
        <v>0</v>
      </c>
      <c r="K52" s="26">
        <f t="shared" si="1"/>
        <v>0</v>
      </c>
      <c r="L52" s="28"/>
      <c r="M52" s="30">
        <f t="shared" si="2"/>
        <v>0</v>
      </c>
      <c r="N52" s="4">
        <v>600</v>
      </c>
      <c r="O52" s="25">
        <f t="shared" si="0"/>
        <v>0</v>
      </c>
    </row>
    <row r="53" spans="2:15" ht="15" thickBot="1" x14ac:dyDescent="0.35">
      <c r="B53" s="17">
        <v>38</v>
      </c>
      <c r="C53" s="7">
        <v>730473</v>
      </c>
      <c r="D53" s="4" t="s">
        <v>52</v>
      </c>
      <c r="E53" s="7" t="s">
        <v>36</v>
      </c>
      <c r="F53" s="20"/>
      <c r="G53" s="106"/>
      <c r="H53" s="107"/>
      <c r="I53" s="21"/>
      <c r="J53" s="32">
        <v>0</v>
      </c>
      <c r="K53" s="26">
        <f t="shared" si="1"/>
        <v>0</v>
      </c>
      <c r="L53" s="28"/>
      <c r="M53" s="30">
        <f t="shared" si="2"/>
        <v>0</v>
      </c>
      <c r="N53" s="4">
        <v>24</v>
      </c>
      <c r="O53" s="25">
        <f t="shared" si="0"/>
        <v>0</v>
      </c>
    </row>
    <row r="54" spans="2:15" ht="15" thickBot="1" x14ac:dyDescent="0.35">
      <c r="B54" s="17">
        <v>39</v>
      </c>
      <c r="C54" s="7">
        <v>730563</v>
      </c>
      <c r="D54" s="4" t="s">
        <v>53</v>
      </c>
      <c r="E54" s="7" t="s">
        <v>36</v>
      </c>
      <c r="F54" s="20"/>
      <c r="G54" s="106"/>
      <c r="H54" s="107"/>
      <c r="I54" s="21"/>
      <c r="J54" s="32">
        <v>0</v>
      </c>
      <c r="K54" s="26">
        <f t="shared" si="1"/>
        <v>0</v>
      </c>
      <c r="L54" s="28"/>
      <c r="M54" s="30">
        <f t="shared" si="2"/>
        <v>0</v>
      </c>
      <c r="N54" s="4">
        <v>10</v>
      </c>
      <c r="O54" s="25">
        <f t="shared" si="0"/>
        <v>0</v>
      </c>
    </row>
    <row r="55" spans="2:15" ht="15" thickBot="1" x14ac:dyDescent="0.35">
      <c r="B55" s="17">
        <v>40</v>
      </c>
      <c r="C55" s="7">
        <v>661003</v>
      </c>
      <c r="D55" s="4" t="s">
        <v>54</v>
      </c>
      <c r="E55" s="7" t="s">
        <v>36</v>
      </c>
      <c r="F55" s="20"/>
      <c r="G55" s="106"/>
      <c r="H55" s="107"/>
      <c r="I55" s="38" t="s">
        <v>55</v>
      </c>
      <c r="J55" s="32">
        <v>0</v>
      </c>
      <c r="K55" s="37">
        <f>J55</f>
        <v>0</v>
      </c>
      <c r="L55" s="28"/>
      <c r="M55" s="30">
        <f t="shared" si="2"/>
        <v>0</v>
      </c>
      <c r="N55" s="4">
        <v>2</v>
      </c>
      <c r="O55" s="25">
        <f>N55*M55</f>
        <v>0</v>
      </c>
    </row>
    <row r="56" spans="2:15" ht="15" thickBot="1" x14ac:dyDescent="0.35">
      <c r="B56" s="17">
        <v>41</v>
      </c>
      <c r="C56" s="7">
        <v>661000</v>
      </c>
      <c r="D56" s="4" t="s">
        <v>56</v>
      </c>
      <c r="E56" s="7" t="s">
        <v>36</v>
      </c>
      <c r="F56" s="20"/>
      <c r="G56" s="106"/>
      <c r="H56" s="107"/>
      <c r="I56" s="38" t="s">
        <v>57</v>
      </c>
      <c r="J56" s="32">
        <v>0</v>
      </c>
      <c r="K56" s="37">
        <f>J56</f>
        <v>0</v>
      </c>
      <c r="L56" s="28"/>
      <c r="M56" s="30">
        <f t="shared" si="2"/>
        <v>0</v>
      </c>
      <c r="N56" s="4">
        <v>12</v>
      </c>
      <c r="O56" s="25">
        <f>N56*M56</f>
        <v>0</v>
      </c>
    </row>
    <row r="57" spans="2:15" ht="15" thickBot="1" x14ac:dyDescent="0.35">
      <c r="B57" s="17">
        <v>42</v>
      </c>
      <c r="C57" s="7">
        <v>329098</v>
      </c>
      <c r="D57" s="4" t="s">
        <v>58</v>
      </c>
      <c r="E57" s="7" t="s">
        <v>36</v>
      </c>
      <c r="F57" s="20"/>
      <c r="G57" s="106"/>
      <c r="H57" s="107"/>
      <c r="I57" s="21"/>
      <c r="J57" s="32">
        <v>0</v>
      </c>
      <c r="K57" s="26">
        <f t="shared" ref="K57:K83" si="3">IFERROR(J57/I57,0)</f>
        <v>0</v>
      </c>
      <c r="L57" s="28"/>
      <c r="M57" s="30">
        <f t="shared" si="2"/>
        <v>0</v>
      </c>
      <c r="N57" s="4">
        <v>200</v>
      </c>
      <c r="O57" s="25">
        <f t="shared" si="0"/>
        <v>0</v>
      </c>
    </row>
    <row r="58" spans="2:15" ht="15" thickBot="1" x14ac:dyDescent="0.35">
      <c r="B58" s="17">
        <v>43</v>
      </c>
      <c r="C58" s="7">
        <v>339340</v>
      </c>
      <c r="D58" s="4" t="s">
        <v>59</v>
      </c>
      <c r="E58" s="7" t="s">
        <v>36</v>
      </c>
      <c r="F58" s="20"/>
      <c r="G58" s="106"/>
      <c r="H58" s="107"/>
      <c r="I58" s="21"/>
      <c r="J58" s="32">
        <v>0</v>
      </c>
      <c r="K58" s="26">
        <f t="shared" si="3"/>
        <v>0</v>
      </c>
      <c r="L58" s="28"/>
      <c r="M58" s="30">
        <f t="shared" si="2"/>
        <v>0</v>
      </c>
      <c r="N58" s="4">
        <v>2625</v>
      </c>
      <c r="O58" s="25">
        <f t="shared" si="0"/>
        <v>0</v>
      </c>
    </row>
    <row r="59" spans="2:15" ht="15" thickBot="1" x14ac:dyDescent="0.35">
      <c r="B59" s="17">
        <v>44</v>
      </c>
      <c r="C59" s="7">
        <v>329380</v>
      </c>
      <c r="D59" s="4" t="s">
        <v>60</v>
      </c>
      <c r="E59" s="7" t="s">
        <v>36</v>
      </c>
      <c r="F59" s="20"/>
      <c r="G59" s="106"/>
      <c r="H59" s="107"/>
      <c r="I59" s="21"/>
      <c r="J59" s="32">
        <v>0</v>
      </c>
      <c r="K59" s="26">
        <f t="shared" si="3"/>
        <v>0</v>
      </c>
      <c r="L59" s="28"/>
      <c r="M59" s="30">
        <f t="shared" si="2"/>
        <v>0</v>
      </c>
      <c r="N59" s="4">
        <v>10200</v>
      </c>
      <c r="O59" s="25">
        <f t="shared" si="0"/>
        <v>0</v>
      </c>
    </row>
    <row r="60" spans="2:15" ht="15" thickBot="1" x14ac:dyDescent="0.35">
      <c r="B60" s="17">
        <v>45</v>
      </c>
      <c r="C60" s="7">
        <v>329466</v>
      </c>
      <c r="D60" s="4" t="s">
        <v>61</v>
      </c>
      <c r="E60" s="7" t="s">
        <v>36</v>
      </c>
      <c r="F60" s="20"/>
      <c r="G60" s="106"/>
      <c r="H60" s="107"/>
      <c r="I60" s="21"/>
      <c r="J60" s="32">
        <v>0</v>
      </c>
      <c r="K60" s="26">
        <f t="shared" si="3"/>
        <v>0</v>
      </c>
      <c r="L60" s="28"/>
      <c r="M60" s="30">
        <f t="shared" si="2"/>
        <v>0</v>
      </c>
      <c r="N60" s="4">
        <v>6200</v>
      </c>
      <c r="O60" s="25">
        <f t="shared" si="0"/>
        <v>0</v>
      </c>
    </row>
    <row r="61" spans="2:15" ht="15" thickBot="1" x14ac:dyDescent="0.35">
      <c r="B61" s="17">
        <v>46</v>
      </c>
      <c r="C61" s="7">
        <v>380925</v>
      </c>
      <c r="D61" s="4" t="s">
        <v>62</v>
      </c>
      <c r="E61" s="7" t="s">
        <v>36</v>
      </c>
      <c r="F61" s="20"/>
      <c r="G61" s="106"/>
      <c r="H61" s="107"/>
      <c r="I61" s="39" t="s">
        <v>107</v>
      </c>
      <c r="J61" s="32">
        <v>0</v>
      </c>
      <c r="K61" s="26">
        <f t="shared" si="3"/>
        <v>0</v>
      </c>
      <c r="L61" s="28"/>
      <c r="M61" s="30">
        <f t="shared" si="2"/>
        <v>0</v>
      </c>
      <c r="N61" s="4">
        <v>1000</v>
      </c>
      <c r="O61" s="25">
        <f t="shared" si="0"/>
        <v>0</v>
      </c>
    </row>
    <row r="62" spans="2:15" ht="15" thickBot="1" x14ac:dyDescent="0.35">
      <c r="B62" s="17">
        <v>47</v>
      </c>
      <c r="C62" s="7">
        <v>420425</v>
      </c>
      <c r="D62" s="4" t="s">
        <v>63</v>
      </c>
      <c r="E62" s="7" t="s">
        <v>36</v>
      </c>
      <c r="F62" s="20"/>
      <c r="G62" s="106"/>
      <c r="H62" s="107"/>
      <c r="I62" s="21"/>
      <c r="J62" s="32">
        <v>0</v>
      </c>
      <c r="K62" s="26">
        <f t="shared" si="3"/>
        <v>0</v>
      </c>
      <c r="L62" s="28"/>
      <c r="M62" s="30">
        <f t="shared" si="2"/>
        <v>0</v>
      </c>
      <c r="N62" s="4">
        <v>300</v>
      </c>
      <c r="O62" s="25">
        <f t="shared" si="0"/>
        <v>0</v>
      </c>
    </row>
    <row r="63" spans="2:15" ht="15" thickBot="1" x14ac:dyDescent="0.35">
      <c r="B63" s="17">
        <v>48</v>
      </c>
      <c r="C63" s="7">
        <v>380968</v>
      </c>
      <c r="D63" s="4" t="s">
        <v>64</v>
      </c>
      <c r="E63" s="7" t="s">
        <v>36</v>
      </c>
      <c r="F63" s="20"/>
      <c r="G63" s="106"/>
      <c r="H63" s="107"/>
      <c r="I63" s="21"/>
      <c r="J63" s="32">
        <v>0</v>
      </c>
      <c r="K63" s="26">
        <f t="shared" si="3"/>
        <v>0</v>
      </c>
      <c r="L63" s="28"/>
      <c r="M63" s="30">
        <f t="shared" si="2"/>
        <v>0</v>
      </c>
      <c r="N63" s="4">
        <v>1240</v>
      </c>
      <c r="O63" s="25">
        <f t="shared" si="0"/>
        <v>0</v>
      </c>
    </row>
    <row r="64" spans="2:15" ht="15" thickBot="1" x14ac:dyDescent="0.35">
      <c r="B64" s="17">
        <v>49</v>
      </c>
      <c r="C64" s="7">
        <v>370435</v>
      </c>
      <c r="D64" s="4" t="s">
        <v>65</v>
      </c>
      <c r="E64" s="7" t="s">
        <v>36</v>
      </c>
      <c r="F64" s="20"/>
      <c r="G64" s="106"/>
      <c r="H64" s="107"/>
      <c r="I64" s="21"/>
      <c r="J64" s="32">
        <v>0</v>
      </c>
      <c r="K64" s="26">
        <f t="shared" si="3"/>
        <v>0</v>
      </c>
      <c r="L64" s="28"/>
      <c r="M64" s="30">
        <f t="shared" si="2"/>
        <v>0</v>
      </c>
      <c r="N64" s="4">
        <v>60</v>
      </c>
      <c r="O64" s="25">
        <f t="shared" si="0"/>
        <v>0</v>
      </c>
    </row>
    <row r="65" spans="2:15" ht="15" thickBot="1" x14ac:dyDescent="0.35">
      <c r="B65" s="17">
        <v>50</v>
      </c>
      <c r="C65" s="7">
        <v>742678</v>
      </c>
      <c r="D65" s="4" t="s">
        <v>66</v>
      </c>
      <c r="E65" s="7" t="s">
        <v>36</v>
      </c>
      <c r="F65" s="20"/>
      <c r="G65" s="106"/>
      <c r="H65" s="107"/>
      <c r="I65" s="21"/>
      <c r="J65" s="32">
        <v>0</v>
      </c>
      <c r="K65" s="26">
        <f t="shared" si="3"/>
        <v>0</v>
      </c>
      <c r="L65" s="28"/>
      <c r="M65" s="30">
        <f t="shared" si="2"/>
        <v>0</v>
      </c>
      <c r="N65" s="4">
        <v>700</v>
      </c>
      <c r="O65" s="25">
        <f t="shared" si="0"/>
        <v>0</v>
      </c>
    </row>
    <row r="66" spans="2:15" ht="15" thickBot="1" x14ac:dyDescent="0.35">
      <c r="B66" s="17">
        <v>51</v>
      </c>
      <c r="C66" s="7">
        <v>341860</v>
      </c>
      <c r="D66" s="4" t="s">
        <v>67</v>
      </c>
      <c r="E66" s="7" t="s">
        <v>36</v>
      </c>
      <c r="F66" s="20"/>
      <c r="G66" s="106"/>
      <c r="H66" s="107"/>
      <c r="I66" s="21"/>
      <c r="J66" s="32">
        <v>0</v>
      </c>
      <c r="K66" s="26">
        <f t="shared" si="3"/>
        <v>0</v>
      </c>
      <c r="L66" s="28"/>
      <c r="M66" s="30">
        <f t="shared" si="2"/>
        <v>0</v>
      </c>
      <c r="N66" s="4">
        <v>500</v>
      </c>
      <c r="O66" s="25">
        <f t="shared" si="0"/>
        <v>0</v>
      </c>
    </row>
    <row r="67" spans="2:15" ht="15" thickBot="1" x14ac:dyDescent="0.35">
      <c r="B67" s="17">
        <v>52</v>
      </c>
      <c r="C67" s="7">
        <v>380969</v>
      </c>
      <c r="D67" s="4" t="s">
        <v>68</v>
      </c>
      <c r="E67" s="7" t="s">
        <v>36</v>
      </c>
      <c r="F67" s="20"/>
      <c r="G67" s="106"/>
      <c r="H67" s="107"/>
      <c r="I67" s="21"/>
      <c r="J67" s="32">
        <v>0</v>
      </c>
      <c r="K67" s="26">
        <f t="shared" si="3"/>
        <v>0</v>
      </c>
      <c r="L67" s="28"/>
      <c r="M67" s="30">
        <f t="shared" si="2"/>
        <v>0</v>
      </c>
      <c r="N67" s="4">
        <v>300</v>
      </c>
      <c r="O67" s="25">
        <f t="shared" si="0"/>
        <v>0</v>
      </c>
    </row>
    <row r="68" spans="2:15" ht="15" thickBot="1" x14ac:dyDescent="0.35">
      <c r="B68" s="17">
        <v>53</v>
      </c>
      <c r="C68" s="7">
        <v>323939</v>
      </c>
      <c r="D68" s="4" t="s">
        <v>69</v>
      </c>
      <c r="E68" s="7" t="s">
        <v>36</v>
      </c>
      <c r="F68" s="20"/>
      <c r="G68" s="106"/>
      <c r="H68" s="107"/>
      <c r="I68" s="21"/>
      <c r="J68" s="32">
        <v>0</v>
      </c>
      <c r="K68" s="26">
        <f t="shared" si="3"/>
        <v>0</v>
      </c>
      <c r="L68" s="28"/>
      <c r="M68" s="30">
        <f t="shared" si="2"/>
        <v>0</v>
      </c>
      <c r="N68" s="4">
        <v>230</v>
      </c>
      <c r="O68" s="25">
        <f t="shared" si="0"/>
        <v>0</v>
      </c>
    </row>
    <row r="69" spans="2:15" ht="15" thickBot="1" x14ac:dyDescent="0.35">
      <c r="B69" s="17">
        <v>54</v>
      </c>
      <c r="C69" s="7">
        <v>312775</v>
      </c>
      <c r="D69" s="4" t="s">
        <v>70</v>
      </c>
      <c r="E69" s="7" t="s">
        <v>36</v>
      </c>
      <c r="F69" s="20"/>
      <c r="G69" s="106"/>
      <c r="H69" s="107"/>
      <c r="I69" s="21"/>
      <c r="J69" s="32">
        <v>0</v>
      </c>
      <c r="K69" s="26">
        <f t="shared" si="3"/>
        <v>0</v>
      </c>
      <c r="L69" s="28"/>
      <c r="M69" s="30">
        <f t="shared" si="2"/>
        <v>0</v>
      </c>
      <c r="N69" s="4">
        <v>20000</v>
      </c>
      <c r="O69" s="25">
        <f t="shared" si="0"/>
        <v>0</v>
      </c>
    </row>
    <row r="70" spans="2:15" ht="15" thickBot="1" x14ac:dyDescent="0.35">
      <c r="B70" s="17">
        <v>55</v>
      </c>
      <c r="C70" s="7">
        <v>380359</v>
      </c>
      <c r="D70" s="4" t="s">
        <v>71</v>
      </c>
      <c r="E70" s="7" t="s">
        <v>36</v>
      </c>
      <c r="F70" s="20"/>
      <c r="G70" s="106"/>
      <c r="H70" s="107"/>
      <c r="I70" s="21"/>
      <c r="J70" s="32">
        <v>0</v>
      </c>
      <c r="K70" s="26">
        <f t="shared" si="3"/>
        <v>0</v>
      </c>
      <c r="L70" s="28"/>
      <c r="M70" s="30">
        <f t="shared" si="2"/>
        <v>0</v>
      </c>
      <c r="N70" s="4">
        <v>20</v>
      </c>
      <c r="O70" s="25">
        <f t="shared" si="0"/>
        <v>0</v>
      </c>
    </row>
    <row r="71" spans="2:15" ht="15" thickBot="1" x14ac:dyDescent="0.35">
      <c r="B71" s="17">
        <v>56</v>
      </c>
      <c r="C71" s="7">
        <v>500145</v>
      </c>
      <c r="D71" s="4" t="s">
        <v>72</v>
      </c>
      <c r="E71" s="7" t="s">
        <v>36</v>
      </c>
      <c r="F71" s="20"/>
      <c r="G71" s="106"/>
      <c r="H71" s="107"/>
      <c r="I71" s="21"/>
      <c r="J71" s="32">
        <v>0</v>
      </c>
      <c r="K71" s="26">
        <f t="shared" si="3"/>
        <v>0</v>
      </c>
      <c r="L71" s="28"/>
      <c r="M71" s="30">
        <f t="shared" si="2"/>
        <v>0</v>
      </c>
      <c r="N71" s="4">
        <v>15</v>
      </c>
      <c r="O71" s="25">
        <f t="shared" si="0"/>
        <v>0</v>
      </c>
    </row>
    <row r="72" spans="2:15" ht="15" thickBot="1" x14ac:dyDescent="0.35">
      <c r="B72" s="17">
        <v>57</v>
      </c>
      <c r="C72" s="7">
        <v>720497</v>
      </c>
      <c r="D72" s="4" t="s">
        <v>73</v>
      </c>
      <c r="E72" s="7" t="s">
        <v>36</v>
      </c>
      <c r="F72" s="20"/>
      <c r="G72" s="106"/>
      <c r="H72" s="107"/>
      <c r="I72" s="21"/>
      <c r="J72" s="32">
        <v>0</v>
      </c>
      <c r="K72" s="26">
        <f t="shared" si="3"/>
        <v>0</v>
      </c>
      <c r="L72" s="28"/>
      <c r="M72" s="30">
        <f t="shared" si="2"/>
        <v>0</v>
      </c>
      <c r="N72" s="4">
        <v>23200</v>
      </c>
      <c r="O72" s="25">
        <f t="shared" si="0"/>
        <v>0</v>
      </c>
    </row>
    <row r="73" spans="2:15" ht="15" thickBot="1" x14ac:dyDescent="0.35">
      <c r="B73" s="17">
        <v>58</v>
      </c>
      <c r="C73" s="7">
        <v>420146</v>
      </c>
      <c r="D73" s="4" t="s">
        <v>74</v>
      </c>
      <c r="E73" s="7" t="s">
        <v>36</v>
      </c>
      <c r="F73" s="20"/>
      <c r="G73" s="106"/>
      <c r="H73" s="107"/>
      <c r="I73" s="21"/>
      <c r="J73" s="32">
        <v>0</v>
      </c>
      <c r="K73" s="26">
        <f t="shared" si="3"/>
        <v>0</v>
      </c>
      <c r="L73" s="28"/>
      <c r="M73" s="30">
        <f t="shared" si="2"/>
        <v>0</v>
      </c>
      <c r="N73" s="4">
        <v>6000</v>
      </c>
      <c r="O73" s="25">
        <f t="shared" si="0"/>
        <v>0</v>
      </c>
    </row>
    <row r="74" spans="2:15" ht="15" thickBot="1" x14ac:dyDescent="0.35">
      <c r="B74" s="17">
        <v>59</v>
      </c>
      <c r="C74" s="7">
        <v>850218</v>
      </c>
      <c r="D74" s="4" t="s">
        <v>75</v>
      </c>
      <c r="E74" s="7" t="s">
        <v>36</v>
      </c>
      <c r="F74" s="20"/>
      <c r="G74" s="106"/>
      <c r="H74" s="107"/>
      <c r="I74" s="21"/>
      <c r="J74" s="32">
        <v>0</v>
      </c>
      <c r="K74" s="26">
        <f t="shared" si="3"/>
        <v>0</v>
      </c>
      <c r="L74" s="28"/>
      <c r="M74" s="30">
        <f t="shared" si="2"/>
        <v>0</v>
      </c>
      <c r="N74" s="4">
        <v>220</v>
      </c>
      <c r="O74" s="25">
        <f>N74*M74</f>
        <v>0</v>
      </c>
    </row>
    <row r="75" spans="2:15" ht="15" thickBot="1" x14ac:dyDescent="0.35">
      <c r="B75" s="17">
        <v>60</v>
      </c>
      <c r="C75" s="7">
        <v>362938</v>
      </c>
      <c r="D75" s="4" t="s">
        <v>76</v>
      </c>
      <c r="E75" s="7" t="s">
        <v>36</v>
      </c>
      <c r="F75" s="20"/>
      <c r="G75" s="106"/>
      <c r="H75" s="107"/>
      <c r="I75" s="21"/>
      <c r="J75" s="32">
        <v>0</v>
      </c>
      <c r="K75" s="26">
        <f t="shared" si="3"/>
        <v>0</v>
      </c>
      <c r="L75" s="28"/>
      <c r="M75" s="30">
        <f t="shared" si="2"/>
        <v>0</v>
      </c>
      <c r="N75" s="4">
        <v>1935</v>
      </c>
      <c r="O75" s="25">
        <f t="shared" si="0"/>
        <v>0</v>
      </c>
    </row>
    <row r="76" spans="2:15" ht="15" thickBot="1" x14ac:dyDescent="0.35">
      <c r="B76" s="17">
        <v>61</v>
      </c>
      <c r="C76" s="7">
        <v>319344</v>
      </c>
      <c r="D76" s="4" t="s">
        <v>77</v>
      </c>
      <c r="E76" s="7" t="s">
        <v>36</v>
      </c>
      <c r="F76" s="20"/>
      <c r="G76" s="106"/>
      <c r="H76" s="107"/>
      <c r="I76" s="21"/>
      <c r="J76" s="32">
        <v>0</v>
      </c>
      <c r="K76" s="26">
        <f t="shared" si="3"/>
        <v>0</v>
      </c>
      <c r="L76" s="28"/>
      <c r="M76" s="30">
        <f t="shared" si="2"/>
        <v>0</v>
      </c>
      <c r="N76" s="4">
        <v>30</v>
      </c>
      <c r="O76" s="25">
        <f t="shared" si="0"/>
        <v>0</v>
      </c>
    </row>
    <row r="77" spans="2:15" ht="15" thickBot="1" x14ac:dyDescent="0.35">
      <c r="B77" s="17">
        <v>62</v>
      </c>
      <c r="C77" s="7">
        <v>321290</v>
      </c>
      <c r="D77" s="4" t="s">
        <v>78</v>
      </c>
      <c r="E77" s="7" t="s">
        <v>36</v>
      </c>
      <c r="F77" s="20"/>
      <c r="G77" s="106"/>
      <c r="H77" s="107"/>
      <c r="I77" s="21"/>
      <c r="J77" s="32">
        <v>0</v>
      </c>
      <c r="K77" s="26">
        <f t="shared" si="3"/>
        <v>0</v>
      </c>
      <c r="L77" s="28"/>
      <c r="M77" s="30">
        <f t="shared" si="2"/>
        <v>0</v>
      </c>
      <c r="N77" s="4">
        <v>80</v>
      </c>
      <c r="O77" s="25">
        <f t="shared" si="0"/>
        <v>0</v>
      </c>
    </row>
    <row r="78" spans="2:15" ht="15" thickBot="1" x14ac:dyDescent="0.35">
      <c r="B78" s="17">
        <v>63</v>
      </c>
      <c r="C78" s="7">
        <v>376454</v>
      </c>
      <c r="D78" s="4" t="s">
        <v>79</v>
      </c>
      <c r="E78" s="7" t="s">
        <v>36</v>
      </c>
      <c r="F78" s="20"/>
      <c r="G78" s="106"/>
      <c r="H78" s="107"/>
      <c r="I78" s="21"/>
      <c r="J78" s="32">
        <v>0</v>
      </c>
      <c r="K78" s="26">
        <f t="shared" si="3"/>
        <v>0</v>
      </c>
      <c r="L78" s="28"/>
      <c r="M78" s="30">
        <f t="shared" si="2"/>
        <v>0</v>
      </c>
      <c r="N78" s="4">
        <v>10</v>
      </c>
      <c r="O78" s="25">
        <f t="shared" si="0"/>
        <v>0</v>
      </c>
    </row>
    <row r="79" spans="2:15" ht="15" thickBot="1" x14ac:dyDescent="0.35">
      <c r="B79" s="17">
        <v>64</v>
      </c>
      <c r="C79" s="7">
        <v>730540</v>
      </c>
      <c r="D79" s="4" t="s">
        <v>80</v>
      </c>
      <c r="E79" s="7" t="s">
        <v>36</v>
      </c>
      <c r="F79" s="20"/>
      <c r="G79" s="106"/>
      <c r="H79" s="107"/>
      <c r="I79" s="21"/>
      <c r="J79" s="32">
        <v>0</v>
      </c>
      <c r="K79" s="26">
        <f t="shared" si="3"/>
        <v>0</v>
      </c>
      <c r="L79" s="28"/>
      <c r="M79" s="30">
        <f t="shared" si="2"/>
        <v>0</v>
      </c>
      <c r="N79" s="4">
        <v>15</v>
      </c>
      <c r="O79" s="25">
        <f t="shared" si="0"/>
        <v>0</v>
      </c>
    </row>
    <row r="80" spans="2:15" ht="15" thickBot="1" x14ac:dyDescent="0.35">
      <c r="B80" s="17">
        <v>65</v>
      </c>
      <c r="C80" s="7">
        <v>348210</v>
      </c>
      <c r="D80" s="4" t="s">
        <v>81</v>
      </c>
      <c r="E80" s="7" t="s">
        <v>36</v>
      </c>
      <c r="F80" s="20"/>
      <c r="G80" s="106"/>
      <c r="H80" s="107"/>
      <c r="I80" s="21"/>
      <c r="J80" s="32">
        <v>0</v>
      </c>
      <c r="K80" s="26">
        <f t="shared" si="3"/>
        <v>0</v>
      </c>
      <c r="L80" s="28"/>
      <c r="M80" s="30">
        <f t="shared" si="2"/>
        <v>0</v>
      </c>
      <c r="N80" s="4">
        <v>10</v>
      </c>
      <c r="O80" s="25">
        <f t="shared" si="0"/>
        <v>0</v>
      </c>
    </row>
    <row r="81" spans="2:15" ht="15" thickBot="1" x14ac:dyDescent="0.35">
      <c r="B81" s="17">
        <v>66</v>
      </c>
      <c r="C81" s="7">
        <v>379684</v>
      </c>
      <c r="D81" s="4" t="s">
        <v>82</v>
      </c>
      <c r="E81" s="7" t="s">
        <v>36</v>
      </c>
      <c r="F81" s="20"/>
      <c r="G81" s="106"/>
      <c r="H81" s="107"/>
      <c r="I81" s="39" t="s">
        <v>106</v>
      </c>
      <c r="J81" s="32">
        <v>0</v>
      </c>
      <c r="K81" s="26">
        <f t="shared" si="3"/>
        <v>0</v>
      </c>
      <c r="L81" s="28"/>
      <c r="M81" s="30">
        <f t="shared" ref="M81:M83" si="4">(K81)-L81*K81</f>
        <v>0</v>
      </c>
      <c r="N81" s="4">
        <v>20</v>
      </c>
      <c r="O81" s="25">
        <f t="shared" ref="O81:O83" si="5">N81*M81</f>
        <v>0</v>
      </c>
    </row>
    <row r="82" spans="2:15" ht="15" thickBot="1" x14ac:dyDescent="0.35">
      <c r="B82" s="17">
        <v>67</v>
      </c>
      <c r="C82" s="7">
        <v>571013</v>
      </c>
      <c r="D82" s="4" t="s">
        <v>83</v>
      </c>
      <c r="E82" s="7" t="s">
        <v>36</v>
      </c>
      <c r="F82" s="20"/>
      <c r="G82" s="106"/>
      <c r="H82" s="107"/>
      <c r="I82" s="39" t="s">
        <v>106</v>
      </c>
      <c r="J82" s="32">
        <v>0</v>
      </c>
      <c r="K82" s="26">
        <f t="shared" si="3"/>
        <v>0</v>
      </c>
      <c r="L82" s="28"/>
      <c r="M82" s="30">
        <f t="shared" si="4"/>
        <v>0</v>
      </c>
      <c r="N82" s="4">
        <v>7</v>
      </c>
      <c r="O82" s="25">
        <f t="shared" si="5"/>
        <v>0</v>
      </c>
    </row>
    <row r="83" spans="2:15" ht="15" thickBot="1" x14ac:dyDescent="0.35">
      <c r="B83" s="17">
        <v>68</v>
      </c>
      <c r="C83" s="8">
        <v>841503</v>
      </c>
      <c r="D83" s="5" t="s">
        <v>84</v>
      </c>
      <c r="E83" s="8" t="s">
        <v>36</v>
      </c>
      <c r="F83" s="22"/>
      <c r="G83" s="106"/>
      <c r="H83" s="107"/>
      <c r="I83" s="23"/>
      <c r="J83" s="32">
        <v>0</v>
      </c>
      <c r="K83" s="26">
        <f t="shared" si="3"/>
        <v>0</v>
      </c>
      <c r="L83" s="29"/>
      <c r="M83" s="30">
        <f t="shared" si="4"/>
        <v>0</v>
      </c>
      <c r="N83" s="5">
        <v>50</v>
      </c>
      <c r="O83" s="25">
        <f t="shared" si="5"/>
        <v>0</v>
      </c>
    </row>
    <row r="84" spans="2:15" ht="15.75" customHeight="1" thickBot="1" x14ac:dyDescent="0.35">
      <c r="B84" s="33"/>
      <c r="C84" s="34"/>
      <c r="D84" s="34"/>
      <c r="E84" s="34"/>
      <c r="F84" s="34"/>
      <c r="G84" s="34"/>
      <c r="H84" s="34"/>
      <c r="I84" s="34"/>
      <c r="J84" s="34"/>
      <c r="K84" s="35"/>
      <c r="L84" s="102" t="s">
        <v>85</v>
      </c>
      <c r="M84" s="111"/>
      <c r="N84" s="103"/>
      <c r="O84" s="24">
        <f>SUM(O16:O83)</f>
        <v>0</v>
      </c>
    </row>
    <row r="85" spans="2:15" x14ac:dyDescent="0.3">
      <c r="B85" s="13"/>
      <c r="C85" s="13"/>
      <c r="D85" s="13"/>
      <c r="E85" s="13"/>
      <c r="F85" s="13"/>
      <c r="G85" s="13"/>
      <c r="H85" s="13"/>
      <c r="I85" s="13"/>
      <c r="J85" s="13"/>
      <c r="K85" s="13"/>
      <c r="L85" s="13"/>
      <c r="M85" s="13"/>
      <c r="N85" s="13"/>
      <c r="O85" s="13"/>
    </row>
    <row r="86" spans="2:15" ht="15" thickBot="1" x14ac:dyDescent="0.35">
      <c r="B86" s="14"/>
      <c r="C86" s="14"/>
      <c r="D86" s="14"/>
      <c r="E86" s="15"/>
      <c r="F86" s="15"/>
      <c r="G86" s="15"/>
      <c r="H86" s="15"/>
      <c r="I86" s="15"/>
      <c r="J86" s="15"/>
      <c r="K86" s="15"/>
      <c r="L86" s="15"/>
      <c r="M86" s="15"/>
      <c r="N86" s="15"/>
      <c r="O86" s="15"/>
    </row>
    <row r="87" spans="2:15" ht="15" thickBot="1" x14ac:dyDescent="0.35">
      <c r="B87" s="108" t="s">
        <v>86</v>
      </c>
      <c r="C87" s="109"/>
      <c r="D87" s="110"/>
      <c r="E87" s="14"/>
      <c r="F87" s="14"/>
      <c r="G87" s="14"/>
      <c r="H87" s="14"/>
      <c r="I87" s="14"/>
      <c r="J87" s="14"/>
      <c r="K87" s="14"/>
      <c r="L87" s="14"/>
      <c r="M87" s="14"/>
      <c r="N87" s="14"/>
      <c r="O87" s="14"/>
    </row>
    <row r="88" spans="2:15" ht="68.25" customHeight="1" thickBot="1" x14ac:dyDescent="0.35">
      <c r="B88" s="102" t="s">
        <v>4</v>
      </c>
      <c r="C88" s="111"/>
      <c r="D88" s="103"/>
      <c r="E88" s="102" t="s">
        <v>10</v>
      </c>
      <c r="F88" s="111"/>
      <c r="G88" s="111"/>
      <c r="H88" s="111"/>
      <c r="I88" s="103"/>
      <c r="J88" s="102" t="s">
        <v>87</v>
      </c>
      <c r="K88" s="111"/>
      <c r="L88" s="111"/>
      <c r="M88" s="111"/>
      <c r="N88" s="103"/>
      <c r="O88" s="2" t="s">
        <v>12</v>
      </c>
    </row>
    <row r="89" spans="2:15" x14ac:dyDescent="0.3">
      <c r="B89" s="81" t="s">
        <v>88</v>
      </c>
      <c r="C89" s="82"/>
      <c r="D89" s="83"/>
      <c r="E89" s="112"/>
      <c r="F89" s="113"/>
      <c r="G89" s="113"/>
      <c r="H89" s="113"/>
      <c r="I89" s="114"/>
      <c r="J89" s="121">
        <v>12000</v>
      </c>
      <c r="K89" s="122"/>
      <c r="L89" s="122"/>
      <c r="M89" s="122"/>
      <c r="N89" s="123"/>
      <c r="O89" s="72">
        <f>(J89)-J89*E89</f>
        <v>12000</v>
      </c>
    </row>
    <row r="90" spans="2:15" x14ac:dyDescent="0.3">
      <c r="B90" s="84"/>
      <c r="C90" s="85"/>
      <c r="D90" s="86"/>
      <c r="E90" s="115"/>
      <c r="F90" s="116"/>
      <c r="G90" s="116"/>
      <c r="H90" s="116"/>
      <c r="I90" s="117"/>
      <c r="J90" s="124"/>
      <c r="K90" s="125"/>
      <c r="L90" s="125"/>
      <c r="M90" s="125"/>
      <c r="N90" s="126"/>
      <c r="O90" s="73"/>
    </row>
    <row r="91" spans="2:15" ht="9" customHeight="1" thickBot="1" x14ac:dyDescent="0.35">
      <c r="B91" s="87"/>
      <c r="C91" s="88"/>
      <c r="D91" s="89"/>
      <c r="E91" s="118"/>
      <c r="F91" s="119"/>
      <c r="G91" s="119"/>
      <c r="H91" s="119"/>
      <c r="I91" s="120"/>
      <c r="J91" s="127"/>
      <c r="K91" s="128"/>
      <c r="L91" s="128"/>
      <c r="M91" s="128"/>
      <c r="N91" s="129"/>
      <c r="O91" s="74"/>
    </row>
    <row r="92" spans="2:15" x14ac:dyDescent="0.3">
      <c r="B92" s="10"/>
      <c r="C92" s="10"/>
      <c r="D92" s="10"/>
      <c r="E92" s="10"/>
      <c r="F92" s="10"/>
      <c r="G92" s="10"/>
      <c r="H92" s="10"/>
      <c r="I92" s="10"/>
      <c r="J92" s="10"/>
      <c r="K92" s="10"/>
      <c r="L92" s="10"/>
      <c r="M92" s="10"/>
      <c r="N92" s="10"/>
      <c r="O92" s="10"/>
    </row>
    <row r="93" spans="2:15" ht="15" thickBot="1" x14ac:dyDescent="0.35"/>
    <row r="94" spans="2:15" ht="15" thickBot="1" x14ac:dyDescent="0.35">
      <c r="B94" s="108" t="s">
        <v>89</v>
      </c>
      <c r="C94" s="109"/>
      <c r="D94" s="110"/>
    </row>
    <row r="95" spans="2:15" ht="68.25" customHeight="1" thickBot="1" x14ac:dyDescent="0.35">
      <c r="B95" s="102" t="s">
        <v>4</v>
      </c>
      <c r="C95" s="111"/>
      <c r="D95" s="103"/>
      <c r="E95" s="102" t="s">
        <v>90</v>
      </c>
      <c r="F95" s="111"/>
      <c r="G95" s="103"/>
      <c r="H95" s="102" t="s">
        <v>91</v>
      </c>
      <c r="I95" s="103"/>
      <c r="J95" s="102" t="s">
        <v>92</v>
      </c>
      <c r="K95" s="111"/>
      <c r="L95" s="111"/>
      <c r="M95" s="111"/>
      <c r="N95" s="103"/>
      <c r="O95" s="2" t="s">
        <v>12</v>
      </c>
    </row>
    <row r="96" spans="2:15" x14ac:dyDescent="0.3">
      <c r="B96" s="81" t="s">
        <v>93</v>
      </c>
      <c r="C96" s="82"/>
      <c r="D96" s="83"/>
      <c r="E96" s="90"/>
      <c r="F96" s="91"/>
      <c r="G96" s="92"/>
      <c r="H96" s="81">
        <v>16</v>
      </c>
      <c r="I96" s="83"/>
      <c r="J96" s="81">
        <v>6</v>
      </c>
      <c r="K96" s="82"/>
      <c r="L96" s="82"/>
      <c r="M96" s="82"/>
      <c r="N96" s="83"/>
      <c r="O96" s="72">
        <f>E96*H96*J96</f>
        <v>0</v>
      </c>
    </row>
    <row r="97" spans="2:15" x14ac:dyDescent="0.3">
      <c r="B97" s="84"/>
      <c r="C97" s="85"/>
      <c r="D97" s="86"/>
      <c r="E97" s="93"/>
      <c r="F97" s="94"/>
      <c r="G97" s="95"/>
      <c r="H97" s="84"/>
      <c r="I97" s="86"/>
      <c r="J97" s="84"/>
      <c r="K97" s="85"/>
      <c r="L97" s="85"/>
      <c r="M97" s="85"/>
      <c r="N97" s="86"/>
      <c r="O97" s="73"/>
    </row>
    <row r="98" spans="2:15" ht="15" thickBot="1" x14ac:dyDescent="0.35">
      <c r="B98" s="87"/>
      <c r="C98" s="88"/>
      <c r="D98" s="89"/>
      <c r="E98" s="96"/>
      <c r="F98" s="97"/>
      <c r="G98" s="98"/>
      <c r="H98" s="87"/>
      <c r="I98" s="89"/>
      <c r="J98" s="87"/>
      <c r="K98" s="88"/>
      <c r="L98" s="88"/>
      <c r="M98" s="88"/>
      <c r="N98" s="89"/>
      <c r="O98" s="74"/>
    </row>
    <row r="99" spans="2:15" x14ac:dyDescent="0.3">
      <c r="B99" s="9"/>
      <c r="C99" s="9"/>
      <c r="D99" s="9"/>
      <c r="E99" s="9"/>
      <c r="F99" s="9"/>
      <c r="G99" s="9"/>
      <c r="H99" s="9"/>
      <c r="I99" s="9"/>
      <c r="J99" s="9"/>
      <c r="K99" s="9"/>
      <c r="L99" s="9"/>
      <c r="M99" s="9"/>
      <c r="N99" s="9"/>
      <c r="O99" s="9"/>
    </row>
    <row r="100" spans="2:15" ht="15" thickBot="1" x14ac:dyDescent="0.35">
      <c r="B100" s="11"/>
      <c r="C100" s="11"/>
      <c r="D100" s="11"/>
      <c r="E100" s="11"/>
      <c r="F100" s="11"/>
      <c r="G100" s="11"/>
      <c r="H100" s="11"/>
    </row>
    <row r="101" spans="2:15" x14ac:dyDescent="0.3">
      <c r="B101" s="75" t="s">
        <v>94</v>
      </c>
      <c r="C101" s="76"/>
      <c r="D101" s="77"/>
      <c r="E101" s="66">
        <f>O84</f>
        <v>0</v>
      </c>
      <c r="F101" s="67"/>
      <c r="G101" s="67"/>
      <c r="H101" s="68"/>
    </row>
    <row r="102" spans="2:15" ht="15" thickBot="1" x14ac:dyDescent="0.35">
      <c r="B102" s="78"/>
      <c r="C102" s="79"/>
      <c r="D102" s="80"/>
      <c r="E102" s="69"/>
      <c r="F102" s="70"/>
      <c r="G102" s="70"/>
      <c r="H102" s="71"/>
    </row>
    <row r="103" spans="2:15" x14ac:dyDescent="0.3">
      <c r="B103" s="75" t="s">
        <v>95</v>
      </c>
      <c r="C103" s="76"/>
      <c r="D103" s="77"/>
      <c r="E103" s="66">
        <f>O89</f>
        <v>12000</v>
      </c>
      <c r="F103" s="67"/>
      <c r="G103" s="67"/>
      <c r="H103" s="68"/>
    </row>
    <row r="104" spans="2:15" ht="15" thickBot="1" x14ac:dyDescent="0.35">
      <c r="B104" s="78"/>
      <c r="C104" s="79"/>
      <c r="D104" s="80"/>
      <c r="E104" s="69"/>
      <c r="F104" s="70"/>
      <c r="G104" s="70"/>
      <c r="H104" s="71"/>
    </row>
    <row r="105" spans="2:15" x14ac:dyDescent="0.3">
      <c r="B105" s="75" t="s">
        <v>96</v>
      </c>
      <c r="C105" s="76"/>
      <c r="D105" s="77"/>
      <c r="E105" s="66">
        <f>O96</f>
        <v>0</v>
      </c>
      <c r="F105" s="67"/>
      <c r="G105" s="67"/>
      <c r="H105" s="68"/>
    </row>
    <row r="106" spans="2:15" ht="15" thickBot="1" x14ac:dyDescent="0.35">
      <c r="B106" s="78"/>
      <c r="C106" s="79"/>
      <c r="D106" s="80"/>
      <c r="E106" s="69"/>
      <c r="F106" s="70"/>
      <c r="G106" s="70"/>
      <c r="H106" s="71"/>
    </row>
    <row r="108" spans="2:15" ht="15" thickBot="1" x14ac:dyDescent="0.35"/>
    <row r="109" spans="2:15" ht="15.75" customHeight="1" x14ac:dyDescent="0.3">
      <c r="B109" s="60" t="s">
        <v>97</v>
      </c>
      <c r="C109" s="61"/>
      <c r="D109" s="62"/>
      <c r="E109" s="66">
        <f>E101+E103+E105</f>
        <v>12000</v>
      </c>
      <c r="F109" s="67"/>
      <c r="G109" s="67"/>
      <c r="H109" s="68"/>
      <c r="K109" s="36"/>
    </row>
    <row r="110" spans="2:15" ht="15" thickBot="1" x14ac:dyDescent="0.35">
      <c r="B110" s="63"/>
      <c r="C110" s="64"/>
      <c r="D110" s="65"/>
      <c r="E110" s="69"/>
      <c r="F110" s="70"/>
      <c r="G110" s="70"/>
      <c r="H110" s="71"/>
    </row>
    <row r="112" spans="2:15" ht="15" thickBot="1" x14ac:dyDescent="0.35"/>
    <row r="113" spans="2:7" ht="15" thickBot="1" x14ac:dyDescent="0.35">
      <c r="B113" s="40" t="s">
        <v>98</v>
      </c>
      <c r="C113" s="41"/>
      <c r="D113" s="42"/>
      <c r="E113" s="43"/>
      <c r="F113" s="44"/>
      <c r="G113" s="12" t="s">
        <v>99</v>
      </c>
    </row>
    <row r="114" spans="2:7" ht="15" thickBot="1" x14ac:dyDescent="0.35">
      <c r="B114" s="40" t="s">
        <v>100</v>
      </c>
      <c r="C114" s="41"/>
      <c r="D114" s="42"/>
      <c r="E114" s="43"/>
      <c r="F114" s="44"/>
      <c r="G114" s="12" t="s">
        <v>99</v>
      </c>
    </row>
    <row r="115" spans="2:7" ht="15" thickBot="1" x14ac:dyDescent="0.35">
      <c r="B115" s="40" t="s">
        <v>101</v>
      </c>
      <c r="C115" s="41"/>
      <c r="D115" s="42"/>
      <c r="E115" s="43"/>
      <c r="F115" s="44"/>
      <c r="G115" s="12" t="s">
        <v>99</v>
      </c>
    </row>
    <row r="116" spans="2:7" x14ac:dyDescent="0.3">
      <c r="B116" s="51" t="s">
        <v>102</v>
      </c>
      <c r="C116" s="52"/>
      <c r="D116" s="53"/>
      <c r="E116" s="45"/>
      <c r="F116" s="46"/>
      <c r="G116" s="12"/>
    </row>
    <row r="117" spans="2:7" x14ac:dyDescent="0.3">
      <c r="B117" s="54"/>
      <c r="C117" s="55"/>
      <c r="D117" s="56"/>
      <c r="E117" s="47"/>
      <c r="F117" s="48"/>
      <c r="G117" s="12"/>
    </row>
    <row r="118" spans="2:7" x14ac:dyDescent="0.3">
      <c r="B118" s="54"/>
      <c r="C118" s="55"/>
      <c r="D118" s="56"/>
      <c r="E118" s="47"/>
      <c r="F118" s="48"/>
      <c r="G118" s="12"/>
    </row>
    <row r="119" spans="2:7" ht="15" thickBot="1" x14ac:dyDescent="0.35">
      <c r="B119" s="57"/>
      <c r="C119" s="58"/>
      <c r="D119" s="59"/>
      <c r="E119" s="49"/>
      <c r="F119" s="50"/>
      <c r="G119" s="12"/>
    </row>
    <row r="120" spans="2:7" ht="15" thickBot="1" x14ac:dyDescent="0.35">
      <c r="B120" s="40" t="s">
        <v>103</v>
      </c>
      <c r="C120" s="41"/>
      <c r="D120" s="42"/>
      <c r="E120" s="43"/>
      <c r="F120" s="44"/>
      <c r="G120" s="12" t="s">
        <v>99</v>
      </c>
    </row>
  </sheetData>
  <sheetProtection algorithmName="SHA-512" hashValue="iYHdRwB4c8+S1Rjw2IsjakCrWpCDxELMqqvTg+UkXcLf2/WsprExXGC8qqZBp+/klY9MAlkmBXU456Qht43DIA==" saltValue="s51EVK5mV8OPIMx0CQqFiQ==" spinCount="100000" sheet="1" objects="1" scenarios="1"/>
  <protectedRanges>
    <protectedRange sqref="E113:F120" name="Bereik2"/>
    <protectedRange sqref="E96:G98" name="Bereik3"/>
    <protectedRange sqref="E89:I91" name="Bereik4"/>
    <protectedRange sqref="L16:L83" name="Bereik6"/>
    <protectedRange sqref="F16:H83" name="Bereik5"/>
    <protectedRange sqref="J16:J83" name="Bereik7"/>
    <protectedRange sqref="I16:I54" name="Bereik8"/>
    <protectedRange sqref="I57:I60" name="Bereik9"/>
    <protectedRange sqref="I62:I80" name="Bereik10"/>
    <protectedRange sqref="I83" name="Bereik11"/>
  </protectedRanges>
  <mergeCells count="109">
    <mergeCell ref="B3:O10"/>
    <mergeCell ref="G81:H81"/>
    <mergeCell ref="G82:H82"/>
    <mergeCell ref="G83:H83"/>
    <mergeCell ref="G76:H76"/>
    <mergeCell ref="G77:H77"/>
    <mergeCell ref="G78:H78"/>
    <mergeCell ref="G79:H79"/>
    <mergeCell ref="G80:H80"/>
    <mergeCell ref="G71:H71"/>
    <mergeCell ref="G72:H72"/>
    <mergeCell ref="G73:H73"/>
    <mergeCell ref="G74:H74"/>
    <mergeCell ref="G75:H75"/>
    <mergeCell ref="G66:H66"/>
    <mergeCell ref="G67:H67"/>
    <mergeCell ref="G68:H68"/>
    <mergeCell ref="G69:H69"/>
    <mergeCell ref="G70:H70"/>
    <mergeCell ref="G61:H61"/>
    <mergeCell ref="G62:H62"/>
    <mergeCell ref="G63:H63"/>
    <mergeCell ref="G64:H64"/>
    <mergeCell ref="G65:H65"/>
    <mergeCell ref="G56:H56"/>
    <mergeCell ref="G57:H57"/>
    <mergeCell ref="G58:H58"/>
    <mergeCell ref="G59:H59"/>
    <mergeCell ref="G60:H60"/>
    <mergeCell ref="G51:H51"/>
    <mergeCell ref="G52:H52"/>
    <mergeCell ref="G53:H53"/>
    <mergeCell ref="G54:H54"/>
    <mergeCell ref="G55:H55"/>
    <mergeCell ref="G46:H46"/>
    <mergeCell ref="G47:H47"/>
    <mergeCell ref="G48:H48"/>
    <mergeCell ref="G49:H49"/>
    <mergeCell ref="G50:H50"/>
    <mergeCell ref="G41:H41"/>
    <mergeCell ref="G42:H42"/>
    <mergeCell ref="G43:H43"/>
    <mergeCell ref="G44:H44"/>
    <mergeCell ref="G45:H45"/>
    <mergeCell ref="G36:H36"/>
    <mergeCell ref="G37:H37"/>
    <mergeCell ref="G38:H38"/>
    <mergeCell ref="G39:H39"/>
    <mergeCell ref="G40:H40"/>
    <mergeCell ref="G31:H31"/>
    <mergeCell ref="G32:H32"/>
    <mergeCell ref="G33:H33"/>
    <mergeCell ref="G34:H34"/>
    <mergeCell ref="G35:H35"/>
    <mergeCell ref="G26:H26"/>
    <mergeCell ref="G27:H27"/>
    <mergeCell ref="G28:H28"/>
    <mergeCell ref="G29:H29"/>
    <mergeCell ref="G30:H30"/>
    <mergeCell ref="G21:H21"/>
    <mergeCell ref="G22:H22"/>
    <mergeCell ref="G23:H23"/>
    <mergeCell ref="G24:H24"/>
    <mergeCell ref="G25:H25"/>
    <mergeCell ref="B1:I1"/>
    <mergeCell ref="G15:H15"/>
    <mergeCell ref="G16:H16"/>
    <mergeCell ref="G17:H17"/>
    <mergeCell ref="H96:I98"/>
    <mergeCell ref="J96:N98"/>
    <mergeCell ref="O89:O91"/>
    <mergeCell ref="B14:D14"/>
    <mergeCell ref="B87:D87"/>
    <mergeCell ref="B94:D94"/>
    <mergeCell ref="L84:N84"/>
    <mergeCell ref="B89:D91"/>
    <mergeCell ref="B88:D88"/>
    <mergeCell ref="E88:I88"/>
    <mergeCell ref="E89:I91"/>
    <mergeCell ref="J88:N88"/>
    <mergeCell ref="J89:N91"/>
    <mergeCell ref="G18:H18"/>
    <mergeCell ref="G19:H19"/>
    <mergeCell ref="G20:H20"/>
    <mergeCell ref="B95:D95"/>
    <mergeCell ref="E95:G95"/>
    <mergeCell ref="H95:I95"/>
    <mergeCell ref="J95:N95"/>
    <mergeCell ref="B109:D110"/>
    <mergeCell ref="E109:H110"/>
    <mergeCell ref="O96:O98"/>
    <mergeCell ref="B101:D102"/>
    <mergeCell ref="E101:H102"/>
    <mergeCell ref="B103:D104"/>
    <mergeCell ref="E103:H104"/>
    <mergeCell ref="B105:D106"/>
    <mergeCell ref="E105:H106"/>
    <mergeCell ref="B96:D98"/>
    <mergeCell ref="E96:G98"/>
    <mergeCell ref="B120:D120"/>
    <mergeCell ref="E113:F113"/>
    <mergeCell ref="E114:F114"/>
    <mergeCell ref="E115:F115"/>
    <mergeCell ref="E116:F119"/>
    <mergeCell ref="E120:F120"/>
    <mergeCell ref="B113:D113"/>
    <mergeCell ref="B114:D114"/>
    <mergeCell ref="B115:D115"/>
    <mergeCell ref="B116:D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497a34c47b059d662fba0567eafe1ce0">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71b7fcfd6347db71a8022b1957b3ba8e"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9E070F-A940-40DD-B521-612C7B8C7E91}">
  <ds:schemaRefs>
    <ds:schemaRef ds:uri="http://schemas.microsoft.com/sharepoint/v3/contenttype/forms"/>
  </ds:schemaRefs>
</ds:datastoreItem>
</file>

<file path=customXml/itemProps2.xml><?xml version="1.0" encoding="utf-8"?>
<ds:datastoreItem xmlns:ds="http://schemas.openxmlformats.org/officeDocument/2006/customXml" ds:itemID="{1C77CFF1-6BC9-4FB6-A6DD-9A32E9735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5AF376-3BE8-4C7D-83EE-111F583904E6}">
  <ds:schemaRefs>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d8fbd44e-a4fe-41f8-ad6d-1eca962a1b2f"/>
    <ds:schemaRef ds:uri="420e448e-77db-4f6e-8c47-704a6cafc22f"/>
    <ds:schemaRef ds:uri="a0cf0202-a5c5-484a-8f56-a5c31f00845a"/>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kantoorart.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Ven, Robin van de</dc:creator>
  <cp:keywords/>
  <dc:description/>
  <cp:lastModifiedBy>Voigt, Marietje</cp:lastModifiedBy>
  <cp:revision/>
  <dcterms:created xsi:type="dcterms:W3CDTF">2025-02-07T07:10:19Z</dcterms:created>
  <dcterms:modified xsi:type="dcterms:W3CDTF">2025-03-20T14:25:18Z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