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14"/>
  <workbookPr filterPrivacy="1" codeName="ThisWorkbook" autoCompressPictures="0"/>
  <xr:revisionPtr revIDLastSave="133" documentId="13_ncr:1_{03E762B6-6D16-714B-B06D-80EEA92190DE}" xr6:coauthVersionLast="47" xr6:coauthVersionMax="47" xr10:uidLastSave="{2A84DFEA-799C-E146-AB0F-6D30658FC668}"/>
  <bookViews>
    <workbookView xWindow="34040" yWindow="500" windowWidth="36960" windowHeight="19380" xr2:uid="{00000000-000D-0000-FFFF-FFFF00000000}"/>
  </bookViews>
  <sheets>
    <sheet name="Open vragen" sheetId="21" r:id="rId1"/>
    <sheet name="Beoordelaar 1" sheetId="7" r:id="rId2"/>
    <sheet name="Beoordelaar 2" sheetId="15" r:id="rId3"/>
    <sheet name="Beoordelaar 3" sheetId="16" r:id="rId4"/>
    <sheet name="Beoordelaar 4" sheetId="23" r:id="rId5"/>
    <sheet name="Beoordelaar 5" sheetId="24" r:id="rId6"/>
    <sheet name="Consensus" sheetId="9" r:id="rId7"/>
    <sheet name="Eindscore" sheetId="22" r:id="rId8"/>
  </sheets>
  <definedNames>
    <definedName name="SCORE">'Open vragen'!$A$21:$A$26</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J36" i="9" l="1"/>
  <c r="J35" i="9"/>
  <c r="G36" i="9"/>
  <c r="G35" i="9"/>
  <c r="D36" i="9"/>
  <c r="D35" i="9"/>
  <c r="D34" i="9"/>
  <c r="B36" i="9"/>
  <c r="B35" i="9"/>
  <c r="J29" i="9"/>
  <c r="J28" i="9"/>
  <c r="G29" i="9"/>
  <c r="G28" i="9"/>
  <c r="D29" i="9"/>
  <c r="D28" i="9"/>
  <c r="D27" i="9"/>
  <c r="B29" i="9"/>
  <c r="B28" i="9"/>
  <c r="D31" i="9"/>
  <c r="G31" i="9"/>
  <c r="J31" i="9"/>
  <c r="J22" i="9"/>
  <c r="J21" i="9"/>
  <c r="G22" i="9"/>
  <c r="G21" i="9"/>
  <c r="D22" i="9"/>
  <c r="D21" i="9"/>
  <c r="D20" i="9"/>
  <c r="B22" i="9"/>
  <c r="B21" i="9"/>
  <c r="J15" i="9"/>
  <c r="J14" i="9"/>
  <c r="G15" i="9"/>
  <c r="G14" i="9"/>
  <c r="D15" i="9"/>
  <c r="D14" i="9"/>
  <c r="D13" i="9"/>
  <c r="B15" i="9"/>
  <c r="B14" i="9"/>
  <c r="J8" i="9"/>
  <c r="J7" i="9"/>
  <c r="G8" i="9"/>
  <c r="G7" i="9"/>
  <c r="D8" i="9"/>
  <c r="D7" i="9"/>
  <c r="D6" i="9"/>
  <c r="A12" i="24"/>
  <c r="A11" i="24"/>
  <c r="A10" i="24"/>
  <c r="A9" i="24"/>
  <c r="A8" i="24"/>
  <c r="A7" i="24"/>
  <c r="A6" i="24"/>
  <c r="A5" i="24"/>
  <c r="A4" i="24"/>
  <c r="A3" i="24"/>
  <c r="A2" i="24"/>
  <c r="I1" i="24"/>
  <c r="F1" i="24"/>
  <c r="C1" i="24"/>
  <c r="A12" i="23"/>
  <c r="A11" i="23"/>
  <c r="A10" i="23"/>
  <c r="A9" i="23"/>
  <c r="A8" i="23"/>
  <c r="A7" i="23"/>
  <c r="A6" i="23"/>
  <c r="A5" i="23"/>
  <c r="A4" i="23"/>
  <c r="A3" i="23"/>
  <c r="A2" i="23"/>
  <c r="I1" i="23"/>
  <c r="F1" i="23"/>
  <c r="C1" i="23"/>
  <c r="J38" i="9"/>
  <c r="G38" i="9"/>
  <c r="D38" i="9"/>
  <c r="J34" i="9"/>
  <c r="J33" i="9"/>
  <c r="J32" i="9"/>
  <c r="G34" i="9"/>
  <c r="G33" i="9"/>
  <c r="G32" i="9"/>
  <c r="D33" i="9"/>
  <c r="D32" i="9"/>
  <c r="J10" i="9"/>
  <c r="J17" i="9"/>
  <c r="J24" i="9"/>
  <c r="J40" i="9"/>
  <c r="G10" i="9"/>
  <c r="G17" i="9"/>
  <c r="G24" i="9"/>
  <c r="G40" i="9"/>
  <c r="D10" i="9"/>
  <c r="D17" i="9"/>
  <c r="D24" i="9"/>
  <c r="D40" i="9"/>
  <c r="A32" i="9"/>
  <c r="B13" i="9"/>
  <c r="B34" i="9"/>
  <c r="B12" i="9"/>
  <c r="B33" i="9"/>
  <c r="B11" i="9"/>
  <c r="B32" i="9"/>
  <c r="A12" i="16"/>
  <c r="A11" i="16"/>
  <c r="A12" i="15"/>
  <c r="A11" i="15"/>
  <c r="A12" i="7"/>
  <c r="A11" i="7"/>
  <c r="A3" i="22"/>
  <c r="G3" i="22"/>
  <c r="G4" i="22"/>
  <c r="G8" i="22"/>
  <c r="E3" i="22"/>
  <c r="E4" i="22"/>
  <c r="E8" i="22"/>
  <c r="C3" i="22"/>
  <c r="C4" i="22"/>
  <c r="C8" i="22"/>
  <c r="J27" i="9"/>
  <c r="J26" i="9"/>
  <c r="J25" i="9"/>
  <c r="J20" i="9"/>
  <c r="J19" i="9"/>
  <c r="J18" i="9"/>
  <c r="G27" i="9"/>
  <c r="G26" i="9"/>
  <c r="G25" i="9"/>
  <c r="G20" i="9"/>
  <c r="G19" i="9"/>
  <c r="G18" i="9"/>
  <c r="D26" i="9"/>
  <c r="D25" i="9"/>
  <c r="D19" i="9"/>
  <c r="D18" i="9"/>
  <c r="B27" i="9"/>
  <c r="B26" i="9"/>
  <c r="B25" i="9"/>
  <c r="B20" i="9"/>
  <c r="B19" i="9"/>
  <c r="B18" i="9"/>
  <c r="A25" i="9"/>
  <c r="A18" i="9"/>
  <c r="A4" i="9"/>
  <c r="A11" i="9"/>
  <c r="I1" i="15"/>
  <c r="I1" i="16"/>
  <c r="F1" i="15"/>
  <c r="F1" i="16"/>
  <c r="C1" i="15"/>
  <c r="C1" i="16"/>
  <c r="A10" i="16"/>
  <c r="A9" i="16"/>
  <c r="A8" i="16"/>
  <c r="A7" i="16"/>
  <c r="A6" i="16"/>
  <c r="A5" i="16"/>
  <c r="A3" i="16"/>
  <c r="A4" i="16"/>
  <c r="A10" i="15"/>
  <c r="A9" i="15"/>
  <c r="A8" i="15"/>
  <c r="A7" i="15"/>
  <c r="A6" i="15"/>
  <c r="A5" i="15"/>
  <c r="A4" i="15"/>
  <c r="A3" i="15"/>
  <c r="A10" i="7"/>
  <c r="A9" i="7"/>
  <c r="A8" i="7"/>
  <c r="A7" i="7"/>
  <c r="A6" i="7"/>
  <c r="A5" i="7"/>
  <c r="A3" i="7"/>
  <c r="A4" i="7"/>
  <c r="A2" i="16"/>
  <c r="A2" i="15"/>
  <c r="J13" i="9"/>
  <c r="J12" i="9"/>
  <c r="J11" i="9"/>
  <c r="G13" i="9"/>
  <c r="G12" i="9"/>
  <c r="G11" i="9"/>
  <c r="D12" i="9"/>
  <c r="D11" i="9"/>
  <c r="J6" i="9"/>
  <c r="J5" i="9"/>
  <c r="G6" i="9"/>
  <c r="G5" i="9"/>
  <c r="G4" i="9"/>
  <c r="D5" i="9"/>
  <c r="D4" i="9"/>
  <c r="J4" i="9"/>
  <c r="J1" i="9"/>
  <c r="G1" i="9"/>
  <c r="A2" i="7"/>
  <c r="A3" i="9"/>
  <c r="D1" i="9"/>
</calcChain>
</file>

<file path=xl/sharedStrings.xml><?xml version="1.0" encoding="utf-8"?>
<sst xmlns="http://schemas.openxmlformats.org/spreadsheetml/2006/main" count="235" uniqueCount="40">
  <si>
    <t>Beoordelaar 1: &lt;&lt;&gt;&gt;</t>
  </si>
  <si>
    <t>Beoordelaar 2: &lt;&lt;&gt;&gt;</t>
  </si>
  <si>
    <t>&lt;MOTIVATIE&gt;</t>
  </si>
  <si>
    <t>Consensus</t>
  </si>
  <si>
    <t>Totaalwaardes</t>
  </si>
  <si>
    <t>Inschrijver 1</t>
  </si>
  <si>
    <t>Inschrijver 2</t>
  </si>
  <si>
    <t>Inschrijver 3</t>
  </si>
  <si>
    <t>Motivatie consensus:</t>
  </si>
  <si>
    <t>Beoordelaar 3: &lt;&lt;&gt;&gt;</t>
  </si>
  <si>
    <t>BEOORDELING OPEN VRAGEN</t>
  </si>
  <si>
    <t>Totale score Open vragen:</t>
  </si>
  <si>
    <t>SCORE:</t>
  </si>
  <si>
    <t>Uitmuntend</t>
  </si>
  <si>
    <t>Goed</t>
  </si>
  <si>
    <t>Voldoende</t>
  </si>
  <si>
    <t>Matig</t>
  </si>
  <si>
    <t>Onvoldoende</t>
  </si>
  <si>
    <t xml:space="preserve">Matig </t>
  </si>
  <si>
    <t>Wijze van de beoordeling:</t>
  </si>
  <si>
    <t>Beoordelaar 1</t>
  </si>
  <si>
    <t>Beoordelaar 2</t>
  </si>
  <si>
    <t>Beoordelaar 3</t>
  </si>
  <si>
    <t>Totaalwaarde criterium kwaliteit</t>
  </si>
  <si>
    <t>Onderdeel</t>
  </si>
  <si>
    <t>Totaal behaalde waarde criterium kwaliteit:</t>
  </si>
  <si>
    <t>Totaal behaalde waarde criterium prijs:</t>
  </si>
  <si>
    <t>FICTIEVE EINDWAARDE (prijs -/- kwaliteit):</t>
  </si>
  <si>
    <t xml:space="preserve">Inschrijver 3 </t>
  </si>
  <si>
    <t xml:space="preserve">Om de kwaliteit en toegevoegde waarde van de Inschrijver(s) te kunnen beoordelen dient Inschrijver zijn kwaliteit aan te tonen en meerwaarde uit te werken conform het onderstaande. 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kwaliteit scoort. </t>
  </si>
  <si>
    <t xml:space="preserve">Zie bijlage 7 'kwaliteit'. </t>
  </si>
  <si>
    <t>1. 	Plan van aanpak aanvang dienstverlening</t>
  </si>
  <si>
    <t>2.	 Afvalscheiding en ambitie duurzaamheid</t>
  </si>
  <si>
    <t xml:space="preserve">3.	 Transportbewegingen </t>
  </si>
  <si>
    <t xml:space="preserve">4. 	Informatievoorziening </t>
  </si>
  <si>
    <t>5.	 Samenwerking met locaties (en scholieren en studenten)</t>
  </si>
  <si>
    <t>Beoordelaar 4: &lt;&lt;&gt;&gt;</t>
  </si>
  <si>
    <t>Beoordelaar 5: &lt;&lt;&gt;&gt;</t>
  </si>
  <si>
    <t>Beoordelaar 4</t>
  </si>
  <si>
    <t>Beoordelaar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</si>
</sst>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_-;&quot;€&quot;\ #,##0.00\-"/>
    <numFmt numFmtId="165" formatCode="&quot;€&quot;\ #,##0_-"/>
    <numFmt numFmtId="166" formatCode="&quot;€&quot;\ #,##0.00"/>
  </numFmts>
  <fonts count="17" x14ac:knownFonts="1">
    <font>
      <sz val="11"/>
      <color theme="1"/>
      <name val="Calibri"/>
      <family val="2"/>
      <scheme val="minor"/>
    </font>
    <font>
      <sz val="10"/>
      <color theme="1"/>
      <name val="Verdana"/>
      <family val="2"/>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0"/>
      <color theme="1"/>
      <name val="Calibri"/>
      <family val="2"/>
      <scheme val="minor"/>
    </font>
    <font>
      <b/>
      <sz val="10"/>
      <color theme="0"/>
      <name val="Verdana"/>
      <family val="2"/>
    </font>
    <font>
      <sz val="8"/>
      <name val="Calibri"/>
      <family val="2"/>
      <scheme val="minor"/>
    </font>
    <font>
      <b/>
      <sz val="18"/>
      <color theme="0"/>
      <name val="Verdana"/>
      <family val="2"/>
    </font>
    <font>
      <sz val="11"/>
      <color theme="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49998474074526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s>
  <cellStyleXfs count="57">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87">
    <xf numFmtId="0" fontId="0" fillId="0" borderId="0" xfId="0"/>
    <xf numFmtId="0" fontId="2" fillId="0" borderId="0" xfId="0" applyFont="1"/>
    <xf numFmtId="0" fontId="3" fillId="0" borderId="0" xfId="0" applyFont="1"/>
    <xf numFmtId="165" fontId="3" fillId="0" borderId="0" xfId="0" applyNumberFormat="1" applyFont="1" applyAlignment="1">
      <alignment horizontal="center"/>
    </xf>
    <xf numFmtId="165" fontId="4" fillId="2" borderId="3" xfId="0" applyNumberFormat="1" applyFont="1" applyFill="1" applyBorder="1" applyAlignment="1">
      <alignment horizontal="center" vertical="center"/>
    </xf>
    <xf numFmtId="0" fontId="3" fillId="2" borderId="0" xfId="0" applyFont="1" applyFill="1"/>
    <xf numFmtId="165" fontId="4" fillId="2" borderId="4" xfId="0" applyNumberFormat="1" applyFont="1" applyFill="1" applyBorder="1" applyAlignment="1" applyProtection="1">
      <alignment horizontal="center" vertical="center"/>
      <protection locked="0"/>
    </xf>
    <xf numFmtId="0" fontId="4" fillId="2" borderId="6" xfId="0" applyFont="1" applyFill="1" applyBorder="1" applyAlignment="1">
      <alignment horizontal="left" vertical="center" indent="1"/>
    </xf>
    <xf numFmtId="0" fontId="3" fillId="2" borderId="6" xfId="0" applyFont="1" applyFill="1" applyBorder="1" applyAlignment="1">
      <alignment horizontal="left" vertical="center" wrapText="1" indent="1"/>
    </xf>
    <xf numFmtId="0" fontId="3" fillId="2" borderId="6" xfId="0" applyFont="1" applyFill="1" applyBorder="1"/>
    <xf numFmtId="0" fontId="5" fillId="2" borderId="6" xfId="0" applyFont="1" applyFill="1" applyBorder="1" applyAlignment="1">
      <alignment horizontal="left" vertical="center" indent="1"/>
    </xf>
    <xf numFmtId="0" fontId="5" fillId="2" borderId="6" xfId="0" applyFont="1" applyFill="1" applyBorder="1" applyAlignment="1">
      <alignment horizontal="center" vertical="center"/>
    </xf>
    <xf numFmtId="0" fontId="4" fillId="2" borderId="6" xfId="0" applyFont="1" applyFill="1" applyBorder="1" applyAlignment="1">
      <alignment horizontal="center" vertical="center"/>
    </xf>
    <xf numFmtId="0" fontId="12" fillId="0" borderId="0" xfId="0" applyFont="1"/>
    <xf numFmtId="166" fontId="3" fillId="2" borderId="6" xfId="0" applyNumberFormat="1" applyFont="1" applyFill="1" applyBorder="1" applyAlignment="1">
      <alignment horizontal="left" vertical="center" wrapText="1" indent="1"/>
    </xf>
    <xf numFmtId="0" fontId="5" fillId="4" borderId="2" xfId="0" applyFont="1" applyFill="1" applyBorder="1" applyAlignment="1" applyProtection="1">
      <alignment horizontal="left" vertical="center" indent="1"/>
      <protection locked="0"/>
    </xf>
    <xf numFmtId="0" fontId="2" fillId="3" borderId="2" xfId="0" applyFont="1" applyFill="1" applyBorder="1" applyAlignment="1">
      <alignment horizontal="left" vertical="center" indent="1"/>
    </xf>
    <xf numFmtId="0" fontId="3" fillId="4" borderId="2" xfId="0" applyFont="1" applyFill="1" applyBorder="1"/>
    <xf numFmtId="0" fontId="3" fillId="4" borderId="4" xfId="0" applyFont="1" applyFill="1" applyBorder="1"/>
    <xf numFmtId="0" fontId="3" fillId="4" borderId="3" xfId="0" applyFont="1" applyFill="1" applyBorder="1"/>
    <xf numFmtId="0" fontId="8" fillId="3" borderId="2" xfId="0" applyFont="1" applyFill="1" applyBorder="1" applyAlignment="1">
      <alignment vertical="center"/>
    </xf>
    <xf numFmtId="0" fontId="8" fillId="3" borderId="1" xfId="0" applyFont="1" applyFill="1" applyBorder="1" applyAlignment="1">
      <alignment horizontal="center" vertical="center"/>
    </xf>
    <xf numFmtId="164" fontId="3" fillId="5"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0" fontId="3" fillId="7" borderId="1" xfId="0" applyFont="1" applyFill="1" applyBorder="1" applyAlignment="1">
      <alignment horizontal="center" vertical="center"/>
    </xf>
    <xf numFmtId="166" fontId="13" fillId="4" borderId="5" xfId="0" applyNumberFormat="1" applyFont="1" applyFill="1" applyBorder="1" applyAlignment="1">
      <alignment vertical="center" wrapText="1"/>
    </xf>
    <xf numFmtId="166" fontId="13" fillId="4" borderId="9" xfId="0" applyNumberFormat="1" applyFont="1" applyFill="1" applyBorder="1" applyAlignment="1">
      <alignment vertical="center" wrapText="1"/>
    </xf>
    <xf numFmtId="0" fontId="4" fillId="0" borderId="6" xfId="0" applyFont="1" applyBorder="1" applyAlignment="1">
      <alignment horizontal="left" vertical="center" indent="1"/>
    </xf>
    <xf numFmtId="0" fontId="3" fillId="0" borderId="6" xfId="0" applyFont="1" applyBorder="1" applyAlignment="1">
      <alignment horizontal="left" vertical="center" wrapText="1" indent="1"/>
    </xf>
    <xf numFmtId="165" fontId="4" fillId="6" borderId="4"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indent="1"/>
    </xf>
    <xf numFmtId="0" fontId="9" fillId="0" borderId="0" xfId="0" applyFont="1" applyAlignment="1">
      <alignment horizontal="center" vertical="center" wrapText="1"/>
    </xf>
    <xf numFmtId="164" fontId="3" fillId="0" borderId="0" xfId="0" applyNumberFormat="1" applyFont="1" applyAlignment="1" applyProtection="1">
      <alignment horizontal="center" vertical="center" wrapText="1"/>
      <protection locked="0"/>
    </xf>
    <xf numFmtId="0" fontId="13" fillId="0" borderId="0" xfId="0" applyFont="1" applyAlignment="1">
      <alignment horizontal="right" vertical="center" wrapText="1"/>
    </xf>
    <xf numFmtId="165" fontId="9" fillId="0" borderId="0" xfId="0" applyNumberFormat="1" applyFont="1" applyAlignment="1">
      <alignment horizontal="center" vertical="center" wrapText="1"/>
    </xf>
    <xf numFmtId="0" fontId="8" fillId="3" borderId="3" xfId="0" applyFont="1" applyFill="1" applyBorder="1" applyAlignment="1">
      <alignment vertical="center"/>
    </xf>
    <xf numFmtId="0" fontId="3" fillId="6" borderId="5" xfId="0" applyFont="1" applyFill="1" applyBorder="1" applyAlignment="1">
      <alignment vertical="center" wrapText="1"/>
    </xf>
    <xf numFmtId="0" fontId="3" fillId="6" borderId="8" xfId="0" applyFont="1" applyFill="1" applyBorder="1" applyAlignment="1">
      <alignment vertical="center" wrapText="1"/>
    </xf>
    <xf numFmtId="0" fontId="4" fillId="0" borderId="0" xfId="0" applyFont="1"/>
    <xf numFmtId="0" fontId="3" fillId="6" borderId="1" xfId="0" applyFont="1" applyFill="1" applyBorder="1"/>
    <xf numFmtId="0" fontId="0" fillId="4" borderId="0" xfId="0" applyFill="1"/>
    <xf numFmtId="0" fontId="4" fillId="7" borderId="1" xfId="0" applyFont="1" applyFill="1" applyBorder="1" applyAlignment="1">
      <alignment wrapText="1"/>
    </xf>
    <xf numFmtId="0" fontId="3" fillId="6" borderId="1" xfId="0" applyFont="1" applyFill="1" applyBorder="1" applyAlignment="1">
      <alignment vertical="center" wrapText="1"/>
    </xf>
    <xf numFmtId="0" fontId="5" fillId="4" borderId="2" xfId="0" applyFont="1" applyFill="1" applyBorder="1" applyAlignment="1">
      <alignment vertical="center"/>
    </xf>
    <xf numFmtId="0" fontId="2" fillId="3" borderId="1" xfId="0" applyFont="1" applyFill="1" applyBorder="1" applyAlignment="1">
      <alignment horizontal="left" vertical="center"/>
    </xf>
    <xf numFmtId="0" fontId="2" fillId="7" borderId="1" xfId="0" applyFont="1" applyFill="1" applyBorder="1" applyAlignment="1">
      <alignment vertical="center" wrapText="1"/>
    </xf>
    <xf numFmtId="0" fontId="2" fillId="3" borderId="1" xfId="0" applyFont="1" applyFill="1" applyBorder="1" applyAlignment="1">
      <alignment horizontal="right" vertical="center"/>
    </xf>
    <xf numFmtId="0" fontId="15" fillId="4" borderId="1" xfId="0" applyFont="1" applyFill="1" applyBorder="1" applyAlignment="1">
      <alignment horizontal="center" vertical="center"/>
    </xf>
    <xf numFmtId="0" fontId="2" fillId="3" borderId="1" xfId="0" applyFont="1" applyFill="1" applyBorder="1" applyAlignment="1">
      <alignment horizontal="center" vertical="center"/>
    </xf>
    <xf numFmtId="0" fontId="0" fillId="0" borderId="0" xfId="0" applyAlignment="1">
      <alignment horizontal="center"/>
    </xf>
    <xf numFmtId="166" fontId="15" fillId="4" borderId="1" xfId="0" applyNumberFormat="1" applyFont="1" applyFill="1" applyBorder="1" applyAlignment="1">
      <alignment horizontal="center" vertical="center"/>
    </xf>
    <xf numFmtId="0" fontId="2" fillId="7" borderId="1" xfId="0" applyFont="1" applyFill="1" applyBorder="1" applyAlignment="1">
      <alignment horizontal="center" vertical="center" wrapText="1"/>
    </xf>
    <xf numFmtId="166" fontId="2" fillId="3" borderId="1" xfId="0" applyNumberFormat="1" applyFont="1" applyFill="1" applyBorder="1" applyAlignment="1">
      <alignment horizontal="center" vertical="center"/>
    </xf>
    <xf numFmtId="166" fontId="0" fillId="0" borderId="0" xfId="0" applyNumberFormat="1" applyAlignment="1">
      <alignment horizontal="center"/>
    </xf>
    <xf numFmtId="0" fontId="16" fillId="0" borderId="0" xfId="0" applyFont="1"/>
    <xf numFmtId="0" fontId="0" fillId="4" borderId="1" xfId="0" applyFill="1" applyBorder="1" applyAlignment="1">
      <alignment horizontal="center"/>
    </xf>
    <xf numFmtId="0" fontId="5" fillId="3" borderId="1" xfId="0" applyFont="1" applyFill="1" applyBorder="1" applyAlignment="1">
      <alignment horizontal="center" vertical="center" wrapText="1"/>
    </xf>
    <xf numFmtId="0" fontId="4" fillId="7"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1" fillId="5" borderId="1" xfId="0" applyFont="1" applyFill="1" applyBorder="1" applyAlignment="1">
      <alignment horizontal="left" vertical="center" wrapText="1"/>
    </xf>
    <xf numFmtId="164" fontId="3" fillId="5" borderId="4" xfId="0" applyNumberFormat="1" applyFont="1" applyFill="1" applyBorder="1" applyAlignment="1">
      <alignment horizontal="center" vertical="center" wrapText="1"/>
    </xf>
    <xf numFmtId="0" fontId="1" fillId="7" borderId="1" xfId="0" applyFont="1" applyFill="1" applyBorder="1" applyAlignment="1">
      <alignment horizontal="center" vertical="center"/>
    </xf>
    <xf numFmtId="165" fontId="4" fillId="5" borderId="4" xfId="0" applyNumberFormat="1" applyFont="1" applyFill="1" applyBorder="1" applyAlignment="1" applyProtection="1">
      <alignment horizontal="center" vertical="center" wrapText="1"/>
      <protection locked="0"/>
    </xf>
    <xf numFmtId="165" fontId="4" fillId="5" borderId="3" xfId="0" applyNumberFormat="1" applyFont="1" applyFill="1" applyBorder="1" applyAlignment="1" applyProtection="1">
      <alignment horizontal="center" vertical="center" wrapText="1"/>
      <protection locked="0"/>
    </xf>
    <xf numFmtId="165" fontId="4" fillId="5" borderId="2" xfId="0" applyNumberFormat="1" applyFont="1" applyFill="1" applyBorder="1" applyAlignment="1" applyProtection="1">
      <alignment horizontal="center" vertical="center" wrapText="1"/>
      <protection locked="0"/>
    </xf>
    <xf numFmtId="165" fontId="5" fillId="4" borderId="2" xfId="0" applyNumberFormat="1" applyFont="1" applyFill="1" applyBorder="1" applyAlignment="1" applyProtection="1">
      <alignment horizontal="center" vertical="center"/>
      <protection locked="0"/>
    </xf>
    <xf numFmtId="165" fontId="5" fillId="4" borderId="3" xfId="0" applyNumberFormat="1" applyFont="1" applyFill="1" applyBorder="1" applyAlignment="1" applyProtection="1">
      <alignment horizontal="center" vertical="center"/>
      <protection locked="0"/>
    </xf>
    <xf numFmtId="165" fontId="5" fillId="4" borderId="4" xfId="0" applyNumberFormat="1" applyFont="1" applyFill="1" applyBorder="1" applyAlignment="1" applyProtection="1">
      <alignment horizontal="center" vertical="center"/>
      <protection locked="0"/>
    </xf>
    <xf numFmtId="165" fontId="4" fillId="3" borderId="4" xfId="0" applyNumberFormat="1" applyFont="1" applyFill="1" applyBorder="1" applyAlignment="1">
      <alignment horizontal="center" vertical="center"/>
    </xf>
    <xf numFmtId="165" fontId="4" fillId="3" borderId="3" xfId="0" applyNumberFormat="1" applyFont="1" applyFill="1" applyBorder="1" applyAlignment="1">
      <alignment horizontal="center" vertical="center"/>
    </xf>
    <xf numFmtId="165" fontId="5" fillId="4" borderId="4" xfId="0" applyNumberFormat="1" applyFont="1" applyFill="1" applyBorder="1" applyAlignment="1">
      <alignment horizontal="center" vertical="center"/>
    </xf>
    <xf numFmtId="165" fontId="5" fillId="4" borderId="3" xfId="0" applyNumberFormat="1" applyFont="1" applyFill="1" applyBorder="1" applyAlignment="1">
      <alignment horizontal="center" vertical="center"/>
    </xf>
    <xf numFmtId="164" fontId="3" fillId="5" borderId="1" xfId="0" applyNumberFormat="1" applyFont="1" applyFill="1" applyBorder="1" applyAlignment="1" applyProtection="1">
      <alignment horizontal="center" vertical="center" wrapText="1"/>
      <protection locked="0"/>
    </xf>
    <xf numFmtId="0" fontId="5" fillId="4" borderId="5" xfId="0" applyFont="1" applyFill="1" applyBorder="1" applyAlignment="1">
      <alignment horizontal="center" vertical="center"/>
    </xf>
    <xf numFmtId="0" fontId="5" fillId="4" borderId="9" xfId="0" applyFont="1" applyFill="1" applyBorder="1" applyAlignment="1">
      <alignment horizontal="center" vertical="center"/>
    </xf>
    <xf numFmtId="0" fontId="13" fillId="4" borderId="1" xfId="0" applyFont="1" applyFill="1" applyBorder="1" applyAlignment="1">
      <alignment horizontal="right" vertical="center" wrapText="1"/>
    </xf>
    <xf numFmtId="0" fontId="5" fillId="4" borderId="2" xfId="0" applyFont="1" applyFill="1" applyBorder="1" applyAlignment="1">
      <alignment horizontal="left" vertical="center"/>
    </xf>
    <xf numFmtId="0" fontId="5" fillId="4" borderId="3" xfId="0" applyFont="1" applyFill="1" applyBorder="1" applyAlignment="1">
      <alignment horizontal="left" vertical="center"/>
    </xf>
    <xf numFmtId="0" fontId="10" fillId="3" borderId="1" xfId="0" applyFont="1" applyFill="1" applyBorder="1" applyAlignment="1">
      <alignment horizontal="right" vertical="center" wrapText="1"/>
    </xf>
    <xf numFmtId="0" fontId="11" fillId="4" borderId="1" xfId="0" applyFont="1" applyFill="1" applyBorder="1" applyAlignment="1">
      <alignment horizontal="right" vertical="center" wrapText="1"/>
    </xf>
    <xf numFmtId="0" fontId="11" fillId="4" borderId="2" xfId="0" applyFont="1" applyFill="1" applyBorder="1" applyAlignment="1">
      <alignment horizontal="right" vertical="center" wrapText="1"/>
    </xf>
    <xf numFmtId="0" fontId="11" fillId="4" borderId="3" xfId="0" applyFont="1" applyFill="1" applyBorder="1" applyAlignment="1">
      <alignment horizontal="right" vertical="center" wrapText="1"/>
    </xf>
    <xf numFmtId="0" fontId="3" fillId="7" borderId="7" xfId="0" applyFont="1" applyFill="1" applyBorder="1" applyAlignment="1">
      <alignment horizontal="left" vertical="center" wrapText="1"/>
    </xf>
    <xf numFmtId="0" fontId="3" fillId="7" borderId="6" xfId="0" applyFont="1" applyFill="1" applyBorder="1" applyAlignment="1">
      <alignment horizontal="left" vertical="center" wrapText="1"/>
    </xf>
    <xf numFmtId="0" fontId="3" fillId="7" borderId="8" xfId="0" applyFont="1" applyFill="1" applyBorder="1" applyAlignment="1">
      <alignment horizontal="left" vertical="center" wrapText="1"/>
    </xf>
    <xf numFmtId="0" fontId="10" fillId="3" borderId="2" xfId="0" applyFont="1" applyFill="1" applyBorder="1" applyAlignment="1">
      <alignment horizontal="right" vertical="center" wrapText="1"/>
    </xf>
    <xf numFmtId="0" fontId="10" fillId="3" borderId="3" xfId="0" applyFont="1" applyFill="1" applyBorder="1" applyAlignment="1">
      <alignment horizontal="right"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A26"/>
  <sheetViews>
    <sheetView showGridLines="0" tabSelected="1" topLeftCell="A2" zoomScaleNormal="100" workbookViewId="0">
      <selection activeCell="A2" sqref="A2"/>
    </sheetView>
  </sheetViews>
  <sheetFormatPr baseColWidth="10" defaultRowHeight="15" x14ac:dyDescent="0.2"/>
  <cols>
    <col min="1" max="1" width="100.83203125" customWidth="1"/>
  </cols>
  <sheetData>
    <row r="1" spans="1:1" ht="33" customHeight="1" x14ac:dyDescent="0.2">
      <c r="A1" s="56" t="s">
        <v>10</v>
      </c>
    </row>
    <row r="2" spans="1:1" ht="118" customHeight="1" x14ac:dyDescent="0.2">
      <c r="A2" s="57" t="s">
        <v>29</v>
      </c>
    </row>
    <row r="3" spans="1:1" ht="30" customHeight="1" x14ac:dyDescent="0.2">
      <c r="A3" s="58" t="s">
        <v>31</v>
      </c>
    </row>
    <row r="4" spans="1:1" ht="50" customHeight="1" x14ac:dyDescent="0.2">
      <c r="A4" s="59" t="s">
        <v>30</v>
      </c>
    </row>
    <row r="5" spans="1:1" ht="30" customHeight="1" x14ac:dyDescent="0.2">
      <c r="A5" s="58" t="s">
        <v>32</v>
      </c>
    </row>
    <row r="6" spans="1:1" ht="50" customHeight="1" x14ac:dyDescent="0.2">
      <c r="A6" s="59" t="s">
        <v>30</v>
      </c>
    </row>
    <row r="7" spans="1:1" ht="33" customHeight="1" x14ac:dyDescent="0.2">
      <c r="A7" s="58" t="s">
        <v>33</v>
      </c>
    </row>
    <row r="8" spans="1:1" ht="50" customHeight="1" x14ac:dyDescent="0.2">
      <c r="A8" s="59" t="s">
        <v>30</v>
      </c>
    </row>
    <row r="9" spans="1:1" ht="30" customHeight="1" x14ac:dyDescent="0.2">
      <c r="A9" s="58" t="s">
        <v>34</v>
      </c>
    </row>
    <row r="10" spans="1:1" ht="50" customHeight="1" x14ac:dyDescent="0.2">
      <c r="A10" s="59" t="s">
        <v>30</v>
      </c>
    </row>
    <row r="11" spans="1:1" ht="30" customHeight="1" x14ac:dyDescent="0.2">
      <c r="A11" s="58" t="s">
        <v>35</v>
      </c>
    </row>
    <row r="12" spans="1:1" ht="50" customHeight="1" x14ac:dyDescent="0.2">
      <c r="A12" s="59" t="s">
        <v>30</v>
      </c>
    </row>
    <row r="13" spans="1:1" s="38" customFormat="1" ht="29" customHeight="1" x14ac:dyDescent="0.15">
      <c r="A13" s="41" t="s">
        <v>19</v>
      </c>
    </row>
    <row r="14" spans="1:1" s="2" customFormat="1" ht="20" customHeight="1" x14ac:dyDescent="0.15">
      <c r="A14" s="39" t="s">
        <v>13</v>
      </c>
    </row>
    <row r="15" spans="1:1" s="2" customFormat="1" ht="20" customHeight="1" x14ac:dyDescent="0.15">
      <c r="A15" s="39" t="s">
        <v>14</v>
      </c>
    </row>
    <row r="16" spans="1:1" s="2" customFormat="1" ht="20" customHeight="1" x14ac:dyDescent="0.15">
      <c r="A16" s="39" t="s">
        <v>15</v>
      </c>
    </row>
    <row r="17" spans="1:1" s="2" customFormat="1" ht="20" customHeight="1" x14ac:dyDescent="0.15">
      <c r="A17" s="39" t="s">
        <v>18</v>
      </c>
    </row>
    <row r="18" spans="1:1" s="2" customFormat="1" ht="20" customHeight="1" x14ac:dyDescent="0.15">
      <c r="A18" s="39" t="s">
        <v>17</v>
      </c>
    </row>
    <row r="19" spans="1:1" ht="19" customHeight="1" x14ac:dyDescent="0.2">
      <c r="A19" s="55"/>
    </row>
    <row r="21" spans="1:1" x14ac:dyDescent="0.2">
      <c r="A21" s="54" t="s">
        <v>12</v>
      </c>
    </row>
    <row r="22" spans="1:1" x14ac:dyDescent="0.2">
      <c r="A22" s="54" t="s">
        <v>13</v>
      </c>
    </row>
    <row r="23" spans="1:1" x14ac:dyDescent="0.2">
      <c r="A23" s="54" t="s">
        <v>14</v>
      </c>
    </row>
    <row r="24" spans="1:1" x14ac:dyDescent="0.2">
      <c r="A24" s="54" t="s">
        <v>15</v>
      </c>
    </row>
    <row r="25" spans="1:1" x14ac:dyDescent="0.2">
      <c r="A25" s="54" t="s">
        <v>16</v>
      </c>
    </row>
    <row r="26" spans="1:1" x14ac:dyDescent="0.2">
      <c r="A26" s="54" t="s">
        <v>17</v>
      </c>
    </row>
  </sheetData>
  <sheetProtection algorithmName="SHA-512" hashValue="qqEBU9vd8mzbTBtoFm+Q/TqqUnOolOSkq7tjxF7JQ3D/RR9+o4C+8nnh7XPzS5JOdFKzjlmUcX36ftVpUXH3UA==" saltValue="G1GMw0ybOKzdaKjYcopuAw==" spinCount="100000" sheet="1" objects="1" scenarios="1"/>
  <phoneticPr fontId="1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14"/>
  <sheetViews>
    <sheetView showGridLines="0" zoomScale="90" zoomScaleNormal="90" zoomScalePageLayoutView="85" workbookViewId="0">
      <pane ySplit="1" topLeftCell="A6" activePane="bottomLeft" state="frozen"/>
      <selection pane="bottomLeft" activeCell="C11" sqref="C11"/>
    </sheetView>
  </sheetViews>
  <sheetFormatPr baseColWidth="10" defaultColWidth="8.83203125" defaultRowHeight="13" x14ac:dyDescent="0.15"/>
  <cols>
    <col min="1" max="1" width="84" style="2" customWidth="1"/>
    <col min="2" max="2" width="2.83203125" style="5" customWidth="1"/>
    <col min="3" max="3" width="35.83203125" style="3" customWidth="1"/>
    <col min="4" max="4" width="3.83203125" style="3" customWidth="1"/>
    <col min="5" max="5" width="2.83203125" style="3" customWidth="1"/>
    <col min="6" max="6" width="35.83203125" style="3" customWidth="1"/>
    <col min="7" max="7" width="3.83203125" style="3" customWidth="1"/>
    <col min="8" max="8" width="2.83203125" style="3" customWidth="1"/>
    <col min="9" max="9" width="35.83203125" style="2" customWidth="1"/>
    <col min="10" max="10" width="3.83203125" style="2" customWidth="1"/>
    <col min="11" max="11" width="11.6640625" style="2" bestFit="1" customWidth="1"/>
    <col min="12" max="16384" width="8.83203125" style="2"/>
  </cols>
  <sheetData>
    <row r="1" spans="1:11" ht="50" customHeight="1" x14ac:dyDescent="0.2">
      <c r="A1" s="15" t="s">
        <v>0</v>
      </c>
      <c r="B1" s="10"/>
      <c r="C1" s="67" t="s">
        <v>5</v>
      </c>
      <c r="D1" s="66"/>
      <c r="E1" s="10"/>
      <c r="F1" s="65" t="s">
        <v>6</v>
      </c>
      <c r="G1" s="66"/>
      <c r="H1" s="10"/>
      <c r="I1" s="65" t="s">
        <v>7</v>
      </c>
      <c r="J1" s="66"/>
      <c r="K1" s="1"/>
    </row>
    <row r="2" spans="1:11" ht="40" customHeight="1" x14ac:dyDescent="0.15">
      <c r="A2" s="16" t="str">
        <f>'Open vragen'!A1:A1</f>
        <v>BEOORDELING OPEN VRAGEN</v>
      </c>
      <c r="B2" s="7"/>
      <c r="C2" s="68"/>
      <c r="D2" s="69"/>
      <c r="E2" s="27"/>
      <c r="F2" s="68"/>
      <c r="G2" s="69"/>
      <c r="H2" s="7"/>
      <c r="I2" s="68"/>
      <c r="J2" s="69"/>
    </row>
    <row r="3" spans="1:11" ht="30" customHeight="1" x14ac:dyDescent="0.15">
      <c r="A3" s="42" t="str">
        <f>'Open vragen'!A3</f>
        <v>1. 	Plan van aanpak aanvang dienstverlening</v>
      </c>
      <c r="B3" s="8"/>
      <c r="C3" s="6" t="s">
        <v>12</v>
      </c>
      <c r="D3" s="4"/>
      <c r="E3" s="28"/>
      <c r="F3" s="6" t="s">
        <v>12</v>
      </c>
      <c r="G3" s="4"/>
      <c r="H3" s="8"/>
      <c r="I3" s="6" t="s">
        <v>12</v>
      </c>
      <c r="J3" s="4"/>
    </row>
    <row r="4" spans="1:11" ht="150" customHeight="1" x14ac:dyDescent="0.15">
      <c r="A4" s="36" t="str">
        <f>'Open vragen'!A4</f>
        <v xml:space="preserve">Zie bijlage 7 'kwaliteit'. </v>
      </c>
      <c r="B4" s="8"/>
      <c r="C4" s="62" t="s">
        <v>2</v>
      </c>
      <c r="D4" s="63"/>
      <c r="E4" s="28"/>
      <c r="F4" s="64" t="s">
        <v>2</v>
      </c>
      <c r="G4" s="63"/>
      <c r="H4" s="8"/>
      <c r="I4" s="64" t="s">
        <v>2</v>
      </c>
      <c r="J4" s="63"/>
    </row>
    <row r="5" spans="1:11" ht="30" customHeight="1" x14ac:dyDescent="0.15">
      <c r="A5" s="42" t="str">
        <f>'Open vragen'!A5</f>
        <v>2.	 Afvalscheiding en ambitie duurzaamheid</v>
      </c>
      <c r="B5" s="8"/>
      <c r="C5" s="6" t="s">
        <v>12</v>
      </c>
      <c r="D5" s="4"/>
      <c r="E5" s="28"/>
      <c r="F5" s="6" t="s">
        <v>12</v>
      </c>
      <c r="G5" s="4"/>
      <c r="H5" s="8"/>
      <c r="I5" s="6" t="s">
        <v>12</v>
      </c>
      <c r="J5" s="4"/>
    </row>
    <row r="6" spans="1:11" ht="150" customHeight="1" x14ac:dyDescent="0.15">
      <c r="A6" s="36" t="str">
        <f>'Open vragen'!A6</f>
        <v xml:space="preserve">Zie bijlage 7 'kwaliteit'. </v>
      </c>
      <c r="B6" s="8"/>
      <c r="C6" s="62" t="s">
        <v>2</v>
      </c>
      <c r="D6" s="63"/>
      <c r="E6" s="28"/>
      <c r="F6" s="64" t="s">
        <v>2</v>
      </c>
      <c r="G6" s="63"/>
      <c r="H6" s="8"/>
      <c r="I6" s="64" t="s">
        <v>2</v>
      </c>
      <c r="J6" s="63"/>
    </row>
    <row r="7" spans="1:11" ht="30" customHeight="1" x14ac:dyDescent="0.15">
      <c r="A7" s="42" t="str">
        <f>'Open vragen'!A7</f>
        <v xml:space="preserve">3.	 Transportbewegingen </v>
      </c>
      <c r="B7" s="8"/>
      <c r="C7" s="6" t="s">
        <v>12</v>
      </c>
      <c r="D7" s="4"/>
      <c r="E7" s="28"/>
      <c r="F7" s="6" t="s">
        <v>12</v>
      </c>
      <c r="G7" s="4"/>
      <c r="H7" s="8"/>
      <c r="I7" s="6" t="s">
        <v>12</v>
      </c>
      <c r="J7" s="4"/>
    </row>
    <row r="8" spans="1:11" ht="150" customHeight="1" x14ac:dyDescent="0.15">
      <c r="A8" s="36" t="str">
        <f>'Open vragen'!A8</f>
        <v xml:space="preserve">Zie bijlage 7 'kwaliteit'. </v>
      </c>
      <c r="B8" s="8"/>
      <c r="C8" s="62" t="s">
        <v>2</v>
      </c>
      <c r="D8" s="63"/>
      <c r="E8" s="28"/>
      <c r="F8" s="64" t="s">
        <v>2</v>
      </c>
      <c r="G8" s="63"/>
      <c r="H8" s="8"/>
      <c r="I8" s="64" t="s">
        <v>2</v>
      </c>
      <c r="J8" s="63"/>
    </row>
    <row r="9" spans="1:11" ht="30" customHeight="1" x14ac:dyDescent="0.15">
      <c r="A9" s="42" t="str">
        <f>'Open vragen'!A9</f>
        <v xml:space="preserve">4. 	Informatievoorziening </v>
      </c>
      <c r="B9" s="8"/>
      <c r="C9" s="6" t="s">
        <v>12</v>
      </c>
      <c r="D9" s="4"/>
      <c r="E9" s="28"/>
      <c r="F9" s="6" t="s">
        <v>12</v>
      </c>
      <c r="G9" s="4"/>
      <c r="H9" s="8"/>
      <c r="I9" s="6" t="s">
        <v>12</v>
      </c>
      <c r="J9" s="4"/>
    </row>
    <row r="10" spans="1:11" ht="150" customHeight="1" x14ac:dyDescent="0.15">
      <c r="A10" s="36" t="str">
        <f>'Open vragen'!A10</f>
        <v xml:space="preserve">Zie bijlage 7 'kwaliteit'. </v>
      </c>
      <c r="B10" s="8"/>
      <c r="C10" s="62" t="s">
        <v>2</v>
      </c>
      <c r="D10" s="63"/>
      <c r="E10" s="28"/>
      <c r="F10" s="64" t="s">
        <v>2</v>
      </c>
      <c r="G10" s="63"/>
      <c r="H10" s="8"/>
      <c r="I10" s="64" t="s">
        <v>2</v>
      </c>
      <c r="J10" s="63"/>
    </row>
    <row r="11" spans="1:11" ht="30" customHeight="1" x14ac:dyDescent="0.15">
      <c r="A11" s="42" t="str">
        <f>'Open vragen'!A11</f>
        <v>5.	 Samenwerking met locaties (en scholieren en studenten)</v>
      </c>
      <c r="B11" s="8"/>
      <c r="C11" s="6" t="s">
        <v>12</v>
      </c>
      <c r="D11" s="4"/>
      <c r="E11" s="28"/>
      <c r="F11" s="6" t="s">
        <v>12</v>
      </c>
      <c r="G11" s="4"/>
      <c r="H11" s="8"/>
      <c r="I11" s="6" t="s">
        <v>12</v>
      </c>
      <c r="J11" s="4"/>
    </row>
    <row r="12" spans="1:11" ht="150" customHeight="1" x14ac:dyDescent="0.15">
      <c r="A12" s="36" t="str">
        <f>'Open vragen'!A12</f>
        <v xml:space="preserve">Zie bijlage 7 'kwaliteit'. </v>
      </c>
      <c r="B12" s="8"/>
      <c r="C12" s="62" t="s">
        <v>2</v>
      </c>
      <c r="D12" s="63"/>
      <c r="E12" s="28"/>
      <c r="F12" s="64" t="s">
        <v>2</v>
      </c>
      <c r="G12" s="63"/>
      <c r="H12" s="8"/>
      <c r="I12" s="64" t="s">
        <v>2</v>
      </c>
      <c r="J12" s="63"/>
    </row>
    <row r="13" spans="1:11" ht="20" customHeight="1" x14ac:dyDescent="0.15">
      <c r="A13" s="17"/>
      <c r="B13" s="9"/>
      <c r="C13" s="18"/>
      <c r="D13" s="18"/>
      <c r="E13" s="9"/>
      <c r="F13" s="18"/>
      <c r="G13" s="18"/>
      <c r="H13" s="9"/>
      <c r="I13" s="18"/>
      <c r="J13" s="19"/>
    </row>
    <row r="14" spans="1:11" x14ac:dyDescent="0.15">
      <c r="A14" s="5"/>
      <c r="B14" s="3"/>
      <c r="H14" s="2"/>
    </row>
  </sheetData>
  <sheetProtection algorithmName="SHA-512" hashValue="dV6lEoTbtts7gasx8NSmgMsyMtCxJ5CEiGCn5Qwas7JIR/7/uymSkvtholRfpaqlr69GYdYt8Zy6D0+l2wT5lA==" saltValue="1IneWjRakC9MVFhFrja3wg==" spinCount="100000" sheet="1" objects="1" scenarios="1"/>
  <mergeCells count="21">
    <mergeCell ref="C12:D12"/>
    <mergeCell ref="F12:G12"/>
    <mergeCell ref="I12:J12"/>
    <mergeCell ref="C8:D8"/>
    <mergeCell ref="F8:G8"/>
    <mergeCell ref="I8:J8"/>
    <mergeCell ref="C10:D10"/>
    <mergeCell ref="F10:G10"/>
    <mergeCell ref="I10:J10"/>
    <mergeCell ref="I1:J1"/>
    <mergeCell ref="C1:D1"/>
    <mergeCell ref="F1:G1"/>
    <mergeCell ref="C2:D2"/>
    <mergeCell ref="F2:G2"/>
    <mergeCell ref="I2:J2"/>
    <mergeCell ref="C4:D4"/>
    <mergeCell ref="F4:G4"/>
    <mergeCell ref="I4:J4"/>
    <mergeCell ref="C6:D6"/>
    <mergeCell ref="F6:G6"/>
    <mergeCell ref="I6:J6"/>
  </mergeCells>
  <dataValidations count="1">
    <dataValidation type="list" errorStyle="warning" allowBlank="1" showErrorMessage="1" error="Voer juiste waarde in. " sqref="C3 F3 I7 F5 C5 I3 I5 C7 F7 F9 C9 I9 F11 C11 I11" xr:uid="{12C48A4E-1744-A844-A64D-87DB7E369E95}">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4"/>
  <sheetViews>
    <sheetView showGridLines="0" zoomScale="90" zoomScaleNormal="90" zoomScalePageLayoutView="85" workbookViewId="0">
      <pane ySplit="1" topLeftCell="A4" activePane="bottomLeft" state="frozen"/>
      <selection pane="bottomLeft" activeCell="A11" sqref="A11:XFD12"/>
    </sheetView>
  </sheetViews>
  <sheetFormatPr baseColWidth="10" defaultColWidth="8.83203125" defaultRowHeight="13" x14ac:dyDescent="0.15"/>
  <cols>
    <col min="1" max="1" width="84" style="2" customWidth="1"/>
    <col min="2" max="2" width="2.83203125" style="5" customWidth="1"/>
    <col min="3" max="3" width="35.83203125" style="3" customWidth="1"/>
    <col min="4" max="4" width="3.83203125" style="3" customWidth="1"/>
    <col min="5" max="5" width="2.83203125" style="3" customWidth="1"/>
    <col min="6" max="6" width="35.83203125" style="3" customWidth="1"/>
    <col min="7" max="7" width="3.83203125" style="3" customWidth="1"/>
    <col min="8" max="8" width="2.83203125" style="3" customWidth="1"/>
    <col min="9" max="9" width="35.83203125" style="2" customWidth="1"/>
    <col min="10" max="10" width="3.83203125" style="2" customWidth="1"/>
    <col min="11" max="11" width="11.6640625" style="2" bestFit="1" customWidth="1"/>
    <col min="12" max="16384" width="8.83203125" style="2"/>
  </cols>
  <sheetData>
    <row r="1" spans="1:11" ht="50" customHeight="1" x14ac:dyDescent="0.2">
      <c r="A1" s="15" t="s">
        <v>1</v>
      </c>
      <c r="B1" s="10"/>
      <c r="C1" s="70" t="str">
        <f>'Beoordelaar 1'!C1</f>
        <v>Inschrijver 1</v>
      </c>
      <c r="D1" s="71"/>
      <c r="E1" s="10"/>
      <c r="F1" s="70" t="str">
        <f>'Beoordelaar 1'!F1</f>
        <v>Inschrijver 2</v>
      </c>
      <c r="G1" s="71"/>
      <c r="H1" s="10"/>
      <c r="I1" s="70" t="str">
        <f>'Beoordelaar 1'!I1</f>
        <v>Inschrijver 3</v>
      </c>
      <c r="J1" s="71"/>
      <c r="K1" s="1"/>
    </row>
    <row r="2" spans="1:11" ht="40" customHeight="1" x14ac:dyDescent="0.15">
      <c r="A2" s="16" t="str">
        <f>'Open vragen'!A1:A1</f>
        <v>BEOORDELING OPEN VRAGEN</v>
      </c>
      <c r="B2" s="7"/>
      <c r="C2" s="68"/>
      <c r="D2" s="69"/>
      <c r="E2" s="27"/>
      <c r="F2" s="68"/>
      <c r="G2" s="69"/>
      <c r="H2" s="7"/>
      <c r="I2" s="68"/>
      <c r="J2" s="69"/>
    </row>
    <row r="3" spans="1:11" ht="30" customHeight="1" x14ac:dyDescent="0.15">
      <c r="A3" s="42" t="str">
        <f>'Open vragen'!A3</f>
        <v>1. 	Plan van aanpak aanvang dienstverlening</v>
      </c>
      <c r="B3" s="8"/>
      <c r="C3" s="6" t="s">
        <v>12</v>
      </c>
      <c r="D3" s="4"/>
      <c r="E3" s="28"/>
      <c r="F3" s="6" t="s">
        <v>12</v>
      </c>
      <c r="G3" s="4"/>
      <c r="H3" s="8"/>
      <c r="I3" s="6" t="s">
        <v>12</v>
      </c>
      <c r="J3" s="4"/>
    </row>
    <row r="4" spans="1:11" ht="160" customHeight="1" x14ac:dyDescent="0.15">
      <c r="A4" s="37" t="str">
        <f>'Open vragen'!A4</f>
        <v xml:space="preserve">Zie bijlage 7 'kwaliteit'. </v>
      </c>
      <c r="B4" s="8"/>
      <c r="C4" s="62" t="s">
        <v>2</v>
      </c>
      <c r="D4" s="63"/>
      <c r="E4" s="28"/>
      <c r="F4" s="64" t="s">
        <v>2</v>
      </c>
      <c r="G4" s="63"/>
      <c r="H4" s="8"/>
      <c r="I4" s="64" t="s">
        <v>2</v>
      </c>
      <c r="J4" s="63"/>
    </row>
    <row r="5" spans="1:11" ht="30" customHeight="1" x14ac:dyDescent="0.15">
      <c r="A5" s="42" t="str">
        <f>'Open vragen'!A5</f>
        <v>2.	 Afvalscheiding en ambitie duurzaamheid</v>
      </c>
      <c r="B5" s="8"/>
      <c r="C5" s="6" t="s">
        <v>12</v>
      </c>
      <c r="D5" s="4"/>
      <c r="E5" s="28"/>
      <c r="F5" s="6" t="s">
        <v>12</v>
      </c>
      <c r="G5" s="4"/>
      <c r="H5" s="8"/>
      <c r="I5" s="6" t="s">
        <v>12</v>
      </c>
      <c r="J5" s="4"/>
    </row>
    <row r="6" spans="1:11" ht="150" customHeight="1" x14ac:dyDescent="0.15">
      <c r="A6" s="37" t="str">
        <f>'Open vragen'!A6</f>
        <v xml:space="preserve">Zie bijlage 7 'kwaliteit'. </v>
      </c>
      <c r="B6" s="8"/>
      <c r="C6" s="62" t="s">
        <v>2</v>
      </c>
      <c r="D6" s="63"/>
      <c r="E6" s="28"/>
      <c r="F6" s="64" t="s">
        <v>2</v>
      </c>
      <c r="G6" s="63"/>
      <c r="H6" s="8"/>
      <c r="I6" s="64" t="s">
        <v>2</v>
      </c>
      <c r="J6" s="63"/>
    </row>
    <row r="7" spans="1:11" ht="30" customHeight="1" x14ac:dyDescent="0.15">
      <c r="A7" s="42" t="str">
        <f>'Open vragen'!A7</f>
        <v xml:space="preserve">3.	 Transportbewegingen </v>
      </c>
      <c r="B7" s="8"/>
      <c r="C7" s="6" t="s">
        <v>12</v>
      </c>
      <c r="D7" s="4"/>
      <c r="E7" s="28"/>
      <c r="F7" s="6" t="s">
        <v>12</v>
      </c>
      <c r="G7" s="4"/>
      <c r="H7" s="8"/>
      <c r="I7" s="6" t="s">
        <v>12</v>
      </c>
      <c r="J7" s="4"/>
    </row>
    <row r="8" spans="1:11" ht="159" customHeight="1" x14ac:dyDescent="0.15">
      <c r="A8" s="37" t="str">
        <f>'Open vragen'!A8</f>
        <v xml:space="preserve">Zie bijlage 7 'kwaliteit'. </v>
      </c>
      <c r="B8" s="8"/>
      <c r="C8" s="62" t="s">
        <v>2</v>
      </c>
      <c r="D8" s="63"/>
      <c r="E8" s="28"/>
      <c r="F8" s="64" t="s">
        <v>2</v>
      </c>
      <c r="G8" s="63"/>
      <c r="H8" s="8"/>
      <c r="I8" s="64" t="s">
        <v>2</v>
      </c>
      <c r="J8" s="63"/>
    </row>
    <row r="9" spans="1:11" ht="30" customHeight="1" x14ac:dyDescent="0.15">
      <c r="A9" s="42" t="str">
        <f>'Open vragen'!A9</f>
        <v xml:space="preserve">4. 	Informatievoorziening </v>
      </c>
      <c r="B9" s="8"/>
      <c r="C9" s="6" t="s">
        <v>12</v>
      </c>
      <c r="D9" s="4"/>
      <c r="E9" s="28"/>
      <c r="F9" s="6" t="s">
        <v>12</v>
      </c>
      <c r="G9" s="4"/>
      <c r="H9" s="8"/>
      <c r="I9" s="6" t="s">
        <v>12</v>
      </c>
      <c r="J9" s="4"/>
    </row>
    <row r="10" spans="1:11" ht="150" customHeight="1" x14ac:dyDescent="0.15">
      <c r="A10" s="37" t="str">
        <f>'Open vragen'!A10</f>
        <v xml:space="preserve">Zie bijlage 7 'kwaliteit'. </v>
      </c>
      <c r="B10" s="8"/>
      <c r="C10" s="62" t="s">
        <v>2</v>
      </c>
      <c r="D10" s="63"/>
      <c r="E10" s="28"/>
      <c r="F10" s="64" t="s">
        <v>2</v>
      </c>
      <c r="G10" s="63"/>
      <c r="H10" s="8"/>
      <c r="I10" s="64" t="s">
        <v>2</v>
      </c>
      <c r="J10" s="63"/>
    </row>
    <row r="11" spans="1:11" ht="30" customHeight="1" x14ac:dyDescent="0.15">
      <c r="A11" s="42" t="str">
        <f>'Open vragen'!A11</f>
        <v>5.	 Samenwerking met locaties (en scholieren en studenten)</v>
      </c>
      <c r="B11" s="8"/>
      <c r="C11" s="6" t="s">
        <v>12</v>
      </c>
      <c r="D11" s="4"/>
      <c r="E11" s="28"/>
      <c r="F11" s="6" t="s">
        <v>12</v>
      </c>
      <c r="G11" s="4"/>
      <c r="H11" s="8"/>
      <c r="I11" s="6" t="s">
        <v>12</v>
      </c>
      <c r="J11" s="4"/>
    </row>
    <row r="12" spans="1:11" ht="150" customHeight="1" x14ac:dyDescent="0.15">
      <c r="A12" s="37" t="str">
        <f>'Open vragen'!A12</f>
        <v xml:space="preserve">Zie bijlage 7 'kwaliteit'. </v>
      </c>
      <c r="B12" s="8"/>
      <c r="C12" s="62" t="s">
        <v>2</v>
      </c>
      <c r="D12" s="63"/>
      <c r="E12" s="28"/>
      <c r="F12" s="64" t="s">
        <v>2</v>
      </c>
      <c r="G12" s="63"/>
      <c r="H12" s="8"/>
      <c r="I12" s="64" t="s">
        <v>2</v>
      </c>
      <c r="J12" s="63"/>
    </row>
    <row r="13" spans="1:11" ht="20" customHeight="1" x14ac:dyDescent="0.15">
      <c r="A13" s="17"/>
      <c r="B13" s="9"/>
      <c r="C13" s="18"/>
      <c r="D13" s="18"/>
      <c r="E13" s="9"/>
      <c r="F13" s="18"/>
      <c r="G13" s="18"/>
      <c r="H13" s="9"/>
      <c r="I13" s="18"/>
      <c r="J13" s="19"/>
    </row>
    <row r="14" spans="1:11" x14ac:dyDescent="0.15">
      <c r="A14" s="5"/>
      <c r="B14" s="3"/>
      <c r="H14" s="2"/>
    </row>
  </sheetData>
  <sheetProtection algorithmName="SHA-512" hashValue="gKE4yzWa7ZPMTzLuKNY1DkPs2Jq2E88CH9gSy6Jr8thqpe8KHfcxEEnqKA0vD7Ec6qyEW8LK4MPWhkkEGCjnDA==" saltValue="B/n4ZbRSbc3uoCh1uvp7kw==" spinCount="100000" sheet="1" objects="1" scenarios="1"/>
  <mergeCells count="21">
    <mergeCell ref="I1:J1"/>
    <mergeCell ref="C1:D1"/>
    <mergeCell ref="F1:G1"/>
    <mergeCell ref="C12:D12"/>
    <mergeCell ref="F12:G12"/>
    <mergeCell ref="I12:J12"/>
    <mergeCell ref="C10:D10"/>
    <mergeCell ref="F10:G10"/>
    <mergeCell ref="I10:J10"/>
    <mergeCell ref="C8:D8"/>
    <mergeCell ref="F8:G8"/>
    <mergeCell ref="I8:J8"/>
    <mergeCell ref="C2:D2"/>
    <mergeCell ref="F2:G2"/>
    <mergeCell ref="I2:J2"/>
    <mergeCell ref="C4:D4"/>
    <mergeCell ref="F4:G4"/>
    <mergeCell ref="I4:J4"/>
    <mergeCell ref="C6:D6"/>
    <mergeCell ref="F6:G6"/>
    <mergeCell ref="I6:J6"/>
  </mergeCells>
  <dataValidations count="1">
    <dataValidation type="list" errorStyle="warning" allowBlank="1" showErrorMessage="1" error="Voer juiste waarde in. " sqref="I7 C3 F3 F5 C5 I3 I5 C7 F7 F9 C9 I9 F11 C11 I11" xr:uid="{9197FC72-02CA-D749-986F-2DA9A1DE487C}">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4"/>
  <sheetViews>
    <sheetView showGridLines="0" zoomScale="90" zoomScaleNormal="90" zoomScalePageLayoutView="85" workbookViewId="0">
      <pane ySplit="1" topLeftCell="A2" activePane="bottomLeft" state="frozen"/>
      <selection pane="bottomLeft" activeCell="A13" sqref="A1:XFD13"/>
    </sheetView>
  </sheetViews>
  <sheetFormatPr baseColWidth="10" defaultColWidth="8.83203125" defaultRowHeight="13" x14ac:dyDescent="0.15"/>
  <cols>
    <col min="1" max="1" width="84" style="2" customWidth="1"/>
    <col min="2" max="2" width="2.83203125" style="5" customWidth="1"/>
    <col min="3" max="3" width="35.83203125" style="3" customWidth="1"/>
    <col min="4" max="4" width="3.83203125" style="3" customWidth="1"/>
    <col min="5" max="5" width="2.83203125" style="3" customWidth="1"/>
    <col min="6" max="6" width="35.83203125" style="3" customWidth="1"/>
    <col min="7" max="7" width="3.83203125" style="3" customWidth="1"/>
    <col min="8" max="8" width="2.83203125" style="3" customWidth="1"/>
    <col min="9" max="9" width="35.83203125" style="2" customWidth="1"/>
    <col min="10" max="10" width="3.83203125" style="2" customWidth="1"/>
    <col min="11" max="11" width="11.6640625" style="2" bestFit="1" customWidth="1"/>
    <col min="12" max="16384" width="8.83203125" style="2"/>
  </cols>
  <sheetData>
    <row r="1" spans="1:11" ht="50" customHeight="1" x14ac:dyDescent="0.2">
      <c r="A1" s="15" t="s">
        <v>9</v>
      </c>
      <c r="B1" s="10"/>
      <c r="C1" s="70" t="str">
        <f>'Beoordelaar 2'!C1</f>
        <v>Inschrijver 1</v>
      </c>
      <c r="D1" s="71"/>
      <c r="E1" s="10"/>
      <c r="F1" s="70" t="str">
        <f>'Beoordelaar 2'!F1</f>
        <v>Inschrijver 2</v>
      </c>
      <c r="G1" s="71"/>
      <c r="H1" s="10"/>
      <c r="I1" s="70" t="str">
        <f>'Beoordelaar 2'!I1</f>
        <v>Inschrijver 3</v>
      </c>
      <c r="J1" s="71"/>
      <c r="K1" s="1"/>
    </row>
    <row r="2" spans="1:11" ht="40" customHeight="1" x14ac:dyDescent="0.15">
      <c r="A2" s="16" t="str">
        <f>'Open vragen'!A1:A1</f>
        <v>BEOORDELING OPEN VRAGEN</v>
      </c>
      <c r="B2" s="7"/>
      <c r="C2" s="68"/>
      <c r="D2" s="69"/>
      <c r="E2" s="27"/>
      <c r="F2" s="68"/>
      <c r="G2" s="69"/>
      <c r="H2" s="7"/>
      <c r="I2" s="68"/>
      <c r="J2" s="69"/>
    </row>
    <row r="3" spans="1:11" ht="30" customHeight="1" x14ac:dyDescent="0.15">
      <c r="A3" s="42" t="str">
        <f>'Open vragen'!A3</f>
        <v>1. 	Plan van aanpak aanvang dienstverlening</v>
      </c>
      <c r="B3" s="8"/>
      <c r="C3" s="6" t="s">
        <v>12</v>
      </c>
      <c r="D3" s="4"/>
      <c r="E3" s="28"/>
      <c r="F3" s="6" t="s">
        <v>12</v>
      </c>
      <c r="G3" s="4"/>
      <c r="H3" s="8"/>
      <c r="I3" s="6" t="s">
        <v>12</v>
      </c>
      <c r="J3" s="4"/>
    </row>
    <row r="4" spans="1:11" ht="171" customHeight="1" x14ac:dyDescent="0.15">
      <c r="A4" s="37" t="str">
        <f>'Open vragen'!A4</f>
        <v xml:space="preserve">Zie bijlage 7 'kwaliteit'. </v>
      </c>
      <c r="B4" s="8"/>
      <c r="C4" s="62" t="s">
        <v>2</v>
      </c>
      <c r="D4" s="63"/>
      <c r="E4" s="28"/>
      <c r="F4" s="64" t="s">
        <v>2</v>
      </c>
      <c r="G4" s="63"/>
      <c r="H4" s="8"/>
      <c r="I4" s="64" t="s">
        <v>2</v>
      </c>
      <c r="J4" s="63"/>
    </row>
    <row r="5" spans="1:11" ht="30" customHeight="1" x14ac:dyDescent="0.15">
      <c r="A5" s="42" t="str">
        <f>'Open vragen'!A5</f>
        <v>2.	 Afvalscheiding en ambitie duurzaamheid</v>
      </c>
      <c r="B5" s="8"/>
      <c r="C5" s="6" t="s">
        <v>12</v>
      </c>
      <c r="D5" s="4"/>
      <c r="E5" s="28"/>
      <c r="F5" s="6" t="s">
        <v>12</v>
      </c>
      <c r="G5" s="4"/>
      <c r="H5" s="8"/>
      <c r="I5" s="6" t="s">
        <v>12</v>
      </c>
      <c r="J5" s="4"/>
    </row>
    <row r="6" spans="1:11" ht="150" customHeight="1" x14ac:dyDescent="0.15">
      <c r="A6" s="37" t="str">
        <f>'Open vragen'!A6</f>
        <v xml:space="preserve">Zie bijlage 7 'kwaliteit'. </v>
      </c>
      <c r="B6" s="8"/>
      <c r="C6" s="62" t="s">
        <v>2</v>
      </c>
      <c r="D6" s="63"/>
      <c r="E6" s="28"/>
      <c r="F6" s="64" t="s">
        <v>2</v>
      </c>
      <c r="G6" s="63"/>
      <c r="H6" s="8"/>
      <c r="I6" s="64" t="s">
        <v>2</v>
      </c>
      <c r="J6" s="63"/>
    </row>
    <row r="7" spans="1:11" ht="30" customHeight="1" x14ac:dyDescent="0.15">
      <c r="A7" s="42" t="str">
        <f>'Open vragen'!A7</f>
        <v xml:space="preserve">3.	 Transportbewegingen </v>
      </c>
      <c r="B7" s="8"/>
      <c r="C7" s="6" t="s">
        <v>12</v>
      </c>
      <c r="D7" s="4"/>
      <c r="E7" s="28"/>
      <c r="F7" s="6" t="s">
        <v>12</v>
      </c>
      <c r="G7" s="4"/>
      <c r="H7" s="8"/>
      <c r="I7" s="6" t="s">
        <v>12</v>
      </c>
      <c r="J7" s="4"/>
    </row>
    <row r="8" spans="1:11" ht="150" customHeight="1" x14ac:dyDescent="0.15">
      <c r="A8" s="37" t="str">
        <f>'Open vragen'!A8</f>
        <v xml:space="preserve">Zie bijlage 7 'kwaliteit'. </v>
      </c>
      <c r="B8" s="8"/>
      <c r="C8" s="62" t="s">
        <v>2</v>
      </c>
      <c r="D8" s="63"/>
      <c r="E8" s="28"/>
      <c r="F8" s="64" t="s">
        <v>2</v>
      </c>
      <c r="G8" s="63"/>
      <c r="H8" s="8"/>
      <c r="I8" s="64" t="s">
        <v>2</v>
      </c>
      <c r="J8" s="63"/>
    </row>
    <row r="9" spans="1:11" ht="30" customHeight="1" x14ac:dyDescent="0.15">
      <c r="A9" s="42" t="str">
        <f>'Open vragen'!A9</f>
        <v xml:space="preserve">4. 	Informatievoorziening </v>
      </c>
      <c r="B9" s="8"/>
      <c r="C9" s="6" t="s">
        <v>12</v>
      </c>
      <c r="D9" s="4"/>
      <c r="E9" s="28"/>
      <c r="F9" s="6" t="s">
        <v>12</v>
      </c>
      <c r="G9" s="4"/>
      <c r="H9" s="8"/>
      <c r="I9" s="6" t="s">
        <v>12</v>
      </c>
      <c r="J9" s="4"/>
    </row>
    <row r="10" spans="1:11" ht="150" customHeight="1" x14ac:dyDescent="0.15">
      <c r="A10" s="37" t="str">
        <f>'Open vragen'!A10</f>
        <v xml:space="preserve">Zie bijlage 7 'kwaliteit'. </v>
      </c>
      <c r="B10" s="8"/>
      <c r="C10" s="62" t="s">
        <v>2</v>
      </c>
      <c r="D10" s="63"/>
      <c r="E10" s="28"/>
      <c r="F10" s="64" t="s">
        <v>2</v>
      </c>
      <c r="G10" s="63"/>
      <c r="H10" s="8"/>
      <c r="I10" s="64" t="s">
        <v>2</v>
      </c>
      <c r="J10" s="63"/>
    </row>
    <row r="11" spans="1:11" ht="30" customHeight="1" x14ac:dyDescent="0.15">
      <c r="A11" s="42" t="str">
        <f>'Open vragen'!A11</f>
        <v>5.	 Samenwerking met locaties (en scholieren en studenten)</v>
      </c>
      <c r="B11" s="8"/>
      <c r="C11" s="6" t="s">
        <v>12</v>
      </c>
      <c r="D11" s="4"/>
      <c r="E11" s="28"/>
      <c r="F11" s="6" t="s">
        <v>12</v>
      </c>
      <c r="G11" s="4"/>
      <c r="H11" s="8"/>
      <c r="I11" s="6" t="s">
        <v>12</v>
      </c>
      <c r="J11" s="4"/>
    </row>
    <row r="12" spans="1:11" ht="150" customHeight="1" x14ac:dyDescent="0.15">
      <c r="A12" s="37" t="str">
        <f>'Open vragen'!A12</f>
        <v xml:space="preserve">Zie bijlage 7 'kwaliteit'. </v>
      </c>
      <c r="B12" s="8"/>
      <c r="C12" s="62" t="s">
        <v>2</v>
      </c>
      <c r="D12" s="63"/>
      <c r="E12" s="28"/>
      <c r="F12" s="64" t="s">
        <v>2</v>
      </c>
      <c r="G12" s="63"/>
      <c r="H12" s="8"/>
      <c r="I12" s="64" t="s">
        <v>2</v>
      </c>
      <c r="J12" s="63"/>
    </row>
    <row r="13" spans="1:11" ht="20" customHeight="1" x14ac:dyDescent="0.15">
      <c r="A13" s="17"/>
      <c r="B13" s="9"/>
      <c r="C13" s="18"/>
      <c r="D13" s="18"/>
      <c r="E13" s="9"/>
      <c r="F13" s="18"/>
      <c r="G13" s="18"/>
      <c r="H13" s="9"/>
      <c r="I13" s="18"/>
      <c r="J13" s="19"/>
    </row>
    <row r="14" spans="1:11" x14ac:dyDescent="0.15">
      <c r="A14" s="5"/>
      <c r="B14" s="3"/>
      <c r="H14" s="2"/>
    </row>
  </sheetData>
  <sheetProtection algorithmName="SHA-512" hashValue="wAEGiSLFiFm/B/ry7v+3wR9HCNNkyT3O3ehD8L9r08GL43P5wqjrYnCwAi4tFSpz3C4ebB1Zp3DNMd5Fd7NKpA==" saltValue="qIRNcgYfYkRlX89bFk3NrA==" spinCount="100000" sheet="1" objects="1" scenarios="1"/>
  <mergeCells count="21">
    <mergeCell ref="I1:J1"/>
    <mergeCell ref="C1:D1"/>
    <mergeCell ref="F1:G1"/>
    <mergeCell ref="C12:D12"/>
    <mergeCell ref="F12:G12"/>
    <mergeCell ref="I12:J12"/>
    <mergeCell ref="C10:D10"/>
    <mergeCell ref="F10:G10"/>
    <mergeCell ref="I10:J10"/>
    <mergeCell ref="C8:D8"/>
    <mergeCell ref="F8:G8"/>
    <mergeCell ref="I8:J8"/>
    <mergeCell ref="C2:D2"/>
    <mergeCell ref="F2:G2"/>
    <mergeCell ref="I2:J2"/>
    <mergeCell ref="C4:D4"/>
    <mergeCell ref="F4:G4"/>
    <mergeCell ref="I4:J4"/>
    <mergeCell ref="C6:D6"/>
    <mergeCell ref="F6:G6"/>
    <mergeCell ref="I6:J6"/>
  </mergeCells>
  <dataValidations count="1">
    <dataValidation type="list" errorStyle="warning" allowBlank="1" showErrorMessage="1" error="Voer juiste waarde in. " sqref="I7 C3 F3 F5 C5 I3 I5 C7 F7 F9 C9 I9 F11 C11 I11" xr:uid="{B702E74E-6E8C-1A4C-BC25-81C0808B56B6}">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D0579-DE93-3844-8217-B87632DDA1EC}">
  <dimension ref="A1:K14"/>
  <sheetViews>
    <sheetView showGridLines="0" workbookViewId="0">
      <pane ySplit="1" topLeftCell="A2" activePane="bottomLeft" state="frozen"/>
      <selection pane="bottomLeft" activeCell="A13" sqref="A1:XFD13"/>
    </sheetView>
  </sheetViews>
  <sheetFormatPr baseColWidth="10" defaultRowHeight="15" x14ac:dyDescent="0.2"/>
  <cols>
    <col min="1" max="1" width="84" style="2" customWidth="1"/>
    <col min="2" max="2" width="2.83203125" style="5" customWidth="1"/>
    <col min="3" max="3" width="35.83203125" style="3" customWidth="1"/>
    <col min="4" max="4" width="3.83203125" style="3" customWidth="1"/>
    <col min="5" max="5" width="2.83203125" style="3" customWidth="1"/>
    <col min="6" max="6" width="35.83203125" style="3" customWidth="1"/>
    <col min="7" max="7" width="3.83203125" style="3" customWidth="1"/>
    <col min="8" max="8" width="2.83203125" style="3" customWidth="1"/>
    <col min="9" max="9" width="35.83203125" style="2" customWidth="1"/>
    <col min="10" max="10" width="3.83203125" style="2" customWidth="1"/>
  </cols>
  <sheetData>
    <row r="1" spans="1:11" s="2" customFormat="1" ht="50" customHeight="1" x14ac:dyDescent="0.2">
      <c r="A1" s="15" t="s">
        <v>36</v>
      </c>
      <c r="B1" s="10"/>
      <c r="C1" s="70" t="str">
        <f>'Beoordelaar 2'!C1</f>
        <v>Inschrijver 1</v>
      </c>
      <c r="D1" s="71"/>
      <c r="E1" s="10"/>
      <c r="F1" s="70" t="str">
        <f>'Beoordelaar 2'!F1</f>
        <v>Inschrijver 2</v>
      </c>
      <c r="G1" s="71"/>
      <c r="H1" s="10"/>
      <c r="I1" s="70" t="str">
        <f>'Beoordelaar 2'!I1</f>
        <v>Inschrijver 3</v>
      </c>
      <c r="J1" s="71"/>
      <c r="K1" s="1"/>
    </row>
    <row r="2" spans="1:11" s="2" customFormat="1" ht="40" customHeight="1" x14ac:dyDescent="0.15">
      <c r="A2" s="16" t="str">
        <f>'Open vragen'!A1:A1</f>
        <v>BEOORDELING OPEN VRAGEN</v>
      </c>
      <c r="B2" s="7"/>
      <c r="C2" s="68"/>
      <c r="D2" s="69"/>
      <c r="E2" s="27"/>
      <c r="F2" s="68"/>
      <c r="G2" s="69"/>
      <c r="H2" s="7"/>
      <c r="I2" s="68"/>
      <c r="J2" s="69"/>
    </row>
    <row r="3" spans="1:11" s="2" customFormat="1" ht="30" customHeight="1" x14ac:dyDescent="0.15">
      <c r="A3" s="42" t="str">
        <f>'Open vragen'!A3</f>
        <v>1. 	Plan van aanpak aanvang dienstverlening</v>
      </c>
      <c r="B3" s="8"/>
      <c r="C3" s="6" t="s">
        <v>12</v>
      </c>
      <c r="D3" s="4"/>
      <c r="E3" s="28"/>
      <c r="F3" s="6" t="s">
        <v>12</v>
      </c>
      <c r="G3" s="4"/>
      <c r="H3" s="8"/>
      <c r="I3" s="6" t="s">
        <v>12</v>
      </c>
      <c r="J3" s="4"/>
    </row>
    <row r="4" spans="1:11" s="2" customFormat="1" ht="171" customHeight="1" x14ac:dyDescent="0.15">
      <c r="A4" s="37" t="str">
        <f>'Open vragen'!A4</f>
        <v xml:space="preserve">Zie bijlage 7 'kwaliteit'. </v>
      </c>
      <c r="B4" s="8"/>
      <c r="C4" s="62" t="s">
        <v>2</v>
      </c>
      <c r="D4" s="63"/>
      <c r="E4" s="28"/>
      <c r="F4" s="64" t="s">
        <v>2</v>
      </c>
      <c r="G4" s="63"/>
      <c r="H4" s="8"/>
      <c r="I4" s="64" t="s">
        <v>2</v>
      </c>
      <c r="J4" s="63"/>
    </row>
    <row r="5" spans="1:11" s="2" customFormat="1" ht="30" customHeight="1" x14ac:dyDescent="0.15">
      <c r="A5" s="42" t="str">
        <f>'Open vragen'!A5</f>
        <v>2.	 Afvalscheiding en ambitie duurzaamheid</v>
      </c>
      <c r="B5" s="8"/>
      <c r="C5" s="6" t="s">
        <v>12</v>
      </c>
      <c r="D5" s="4"/>
      <c r="E5" s="28"/>
      <c r="F5" s="6" t="s">
        <v>12</v>
      </c>
      <c r="G5" s="4"/>
      <c r="H5" s="8"/>
      <c r="I5" s="6" t="s">
        <v>12</v>
      </c>
      <c r="J5" s="4"/>
    </row>
    <row r="6" spans="1:11" s="2" customFormat="1" ht="150" customHeight="1" x14ac:dyDescent="0.15">
      <c r="A6" s="37" t="str">
        <f>'Open vragen'!A6</f>
        <v xml:space="preserve">Zie bijlage 7 'kwaliteit'. </v>
      </c>
      <c r="B6" s="8"/>
      <c r="C6" s="62" t="s">
        <v>2</v>
      </c>
      <c r="D6" s="63"/>
      <c r="E6" s="28"/>
      <c r="F6" s="64" t="s">
        <v>2</v>
      </c>
      <c r="G6" s="63"/>
      <c r="H6" s="8"/>
      <c r="I6" s="64" t="s">
        <v>2</v>
      </c>
      <c r="J6" s="63"/>
    </row>
    <row r="7" spans="1:11" s="2" customFormat="1" ht="30" customHeight="1" x14ac:dyDescent="0.15">
      <c r="A7" s="42" t="str">
        <f>'Open vragen'!A7</f>
        <v xml:space="preserve">3.	 Transportbewegingen </v>
      </c>
      <c r="B7" s="8"/>
      <c r="C7" s="6" t="s">
        <v>12</v>
      </c>
      <c r="D7" s="4"/>
      <c r="E7" s="28"/>
      <c r="F7" s="6" t="s">
        <v>12</v>
      </c>
      <c r="G7" s="4"/>
      <c r="H7" s="8"/>
      <c r="I7" s="6" t="s">
        <v>12</v>
      </c>
      <c r="J7" s="4"/>
    </row>
    <row r="8" spans="1:11" s="2" customFormat="1" ht="150" customHeight="1" x14ac:dyDescent="0.15">
      <c r="A8" s="37" t="str">
        <f>'Open vragen'!A8</f>
        <v xml:space="preserve">Zie bijlage 7 'kwaliteit'. </v>
      </c>
      <c r="B8" s="8"/>
      <c r="C8" s="62" t="s">
        <v>2</v>
      </c>
      <c r="D8" s="63"/>
      <c r="E8" s="28"/>
      <c r="F8" s="64" t="s">
        <v>2</v>
      </c>
      <c r="G8" s="63"/>
      <c r="H8" s="8"/>
      <c r="I8" s="64" t="s">
        <v>2</v>
      </c>
      <c r="J8" s="63"/>
    </row>
    <row r="9" spans="1:11" s="2" customFormat="1" ht="30" customHeight="1" x14ac:dyDescent="0.15">
      <c r="A9" s="42" t="str">
        <f>'Open vragen'!A9</f>
        <v xml:space="preserve">4. 	Informatievoorziening </v>
      </c>
      <c r="B9" s="8"/>
      <c r="C9" s="6" t="s">
        <v>12</v>
      </c>
      <c r="D9" s="4"/>
      <c r="E9" s="28"/>
      <c r="F9" s="6" t="s">
        <v>12</v>
      </c>
      <c r="G9" s="4"/>
      <c r="H9" s="8"/>
      <c r="I9" s="6" t="s">
        <v>12</v>
      </c>
      <c r="J9" s="4"/>
    </row>
    <row r="10" spans="1:11" s="2" customFormat="1" ht="150" customHeight="1" x14ac:dyDescent="0.15">
      <c r="A10" s="37" t="str">
        <f>'Open vragen'!A10</f>
        <v xml:space="preserve">Zie bijlage 7 'kwaliteit'. </v>
      </c>
      <c r="B10" s="8"/>
      <c r="C10" s="62" t="s">
        <v>2</v>
      </c>
      <c r="D10" s="63"/>
      <c r="E10" s="28"/>
      <c r="F10" s="64" t="s">
        <v>2</v>
      </c>
      <c r="G10" s="63"/>
      <c r="H10" s="8"/>
      <c r="I10" s="64" t="s">
        <v>2</v>
      </c>
      <c r="J10" s="63"/>
    </row>
    <row r="11" spans="1:11" s="2" customFormat="1" ht="30" customHeight="1" x14ac:dyDescent="0.15">
      <c r="A11" s="42" t="str">
        <f>'Open vragen'!A11</f>
        <v>5.	 Samenwerking met locaties (en scholieren en studenten)</v>
      </c>
      <c r="B11" s="8"/>
      <c r="C11" s="6" t="s">
        <v>12</v>
      </c>
      <c r="D11" s="4"/>
      <c r="E11" s="28"/>
      <c r="F11" s="6" t="s">
        <v>12</v>
      </c>
      <c r="G11" s="4"/>
      <c r="H11" s="8"/>
      <c r="I11" s="6" t="s">
        <v>12</v>
      </c>
      <c r="J11" s="4"/>
    </row>
    <row r="12" spans="1:11" s="2" customFormat="1" ht="150" customHeight="1" x14ac:dyDescent="0.15">
      <c r="A12" s="37" t="str">
        <f>'Open vragen'!A12</f>
        <v xml:space="preserve">Zie bijlage 7 'kwaliteit'. </v>
      </c>
      <c r="B12" s="8"/>
      <c r="C12" s="62" t="s">
        <v>2</v>
      </c>
      <c r="D12" s="63"/>
      <c r="E12" s="28"/>
      <c r="F12" s="64" t="s">
        <v>2</v>
      </c>
      <c r="G12" s="63"/>
      <c r="H12" s="8"/>
      <c r="I12" s="64" t="s">
        <v>2</v>
      </c>
      <c r="J12" s="63"/>
    </row>
    <row r="13" spans="1:11" s="2" customFormat="1" ht="20" customHeight="1" x14ac:dyDescent="0.15">
      <c r="A13" s="17"/>
      <c r="B13" s="9"/>
      <c r="C13" s="18"/>
      <c r="D13" s="18"/>
      <c r="E13" s="9"/>
      <c r="F13" s="18"/>
      <c r="G13" s="18"/>
      <c r="H13" s="9"/>
      <c r="I13" s="18"/>
      <c r="J13" s="19"/>
    </row>
    <row r="14" spans="1:11" x14ac:dyDescent="0.2">
      <c r="A14" s="5"/>
      <c r="B14" s="3"/>
      <c r="H14" s="2"/>
    </row>
  </sheetData>
  <sheetProtection algorithmName="SHA-512" hashValue="OdTwFIv2PdSoCyiOhFbV9Ku5/DM+Ls0XZBPGA5zbUsAOWBQQOvjpV8Tivh6p+7U5hRRTzXxM5t0tZSBthIWJpQ==" saltValue="34QAz9Y2Ulag0QLaCYVUMQ==" spinCount="100000" sheet="1" objects="1" scenarios="1"/>
  <mergeCells count="21">
    <mergeCell ref="C1:D1"/>
    <mergeCell ref="F1:G1"/>
    <mergeCell ref="I1:J1"/>
    <mergeCell ref="C2:D2"/>
    <mergeCell ref="F2:G2"/>
    <mergeCell ref="I2:J2"/>
    <mergeCell ref="C4:D4"/>
    <mergeCell ref="F4:G4"/>
    <mergeCell ref="I4:J4"/>
    <mergeCell ref="C6:D6"/>
    <mergeCell ref="F6:G6"/>
    <mergeCell ref="I6:J6"/>
    <mergeCell ref="C12:D12"/>
    <mergeCell ref="F12:G12"/>
    <mergeCell ref="I12:J12"/>
    <mergeCell ref="C8:D8"/>
    <mergeCell ref="F8:G8"/>
    <mergeCell ref="I8:J8"/>
    <mergeCell ref="C10:D10"/>
    <mergeCell ref="F10:G10"/>
    <mergeCell ref="I10:J10"/>
  </mergeCells>
  <dataValidations count="1">
    <dataValidation type="list" errorStyle="warning" allowBlank="1" showErrorMessage="1" error="Voer juiste waarde in. " sqref="I7 C3 F3 F5 C5 I3 I5 C7 F7 F9 C9 I9 F11 C11 I11" xr:uid="{0A9E0F8C-0449-1B4D-BF0B-3BADF33EAB33}">
      <formula1>SCORE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68E20-2194-5A42-BFD2-11ED6E7DAA3F}">
  <dimension ref="A1:K14"/>
  <sheetViews>
    <sheetView showGridLines="0" workbookViewId="0">
      <pane ySplit="1" topLeftCell="A2" activePane="bottomLeft" state="frozen"/>
      <selection pane="bottomLeft" activeCell="F5" sqref="F5"/>
    </sheetView>
  </sheetViews>
  <sheetFormatPr baseColWidth="10" defaultRowHeight="15" x14ac:dyDescent="0.2"/>
  <cols>
    <col min="1" max="1" width="84" style="2" customWidth="1"/>
    <col min="2" max="2" width="2.83203125" style="5" customWidth="1"/>
    <col min="3" max="3" width="35.83203125" style="3" customWidth="1"/>
    <col min="4" max="4" width="3.83203125" style="3" customWidth="1"/>
    <col min="5" max="5" width="2.83203125" style="3" customWidth="1"/>
    <col min="6" max="6" width="35.83203125" style="3" customWidth="1"/>
    <col min="7" max="7" width="3.83203125" style="3" customWidth="1"/>
    <col min="8" max="8" width="2.83203125" style="3" customWidth="1"/>
    <col min="9" max="9" width="35.83203125" style="2" customWidth="1"/>
    <col min="10" max="10" width="3.83203125" style="2" customWidth="1"/>
  </cols>
  <sheetData>
    <row r="1" spans="1:11" s="2" customFormat="1" ht="50" customHeight="1" x14ac:dyDescent="0.2">
      <c r="A1" s="15" t="s">
        <v>37</v>
      </c>
      <c r="B1" s="10"/>
      <c r="C1" s="70" t="str">
        <f>'Beoordelaar 2'!C1</f>
        <v>Inschrijver 1</v>
      </c>
      <c r="D1" s="71"/>
      <c r="E1" s="10"/>
      <c r="F1" s="70" t="str">
        <f>'Beoordelaar 2'!F1</f>
        <v>Inschrijver 2</v>
      </c>
      <c r="G1" s="71"/>
      <c r="H1" s="10"/>
      <c r="I1" s="70" t="str">
        <f>'Beoordelaar 2'!I1</f>
        <v>Inschrijver 3</v>
      </c>
      <c r="J1" s="71"/>
      <c r="K1" s="1"/>
    </row>
    <row r="2" spans="1:11" s="2" customFormat="1" ht="40" customHeight="1" x14ac:dyDescent="0.15">
      <c r="A2" s="16" t="str">
        <f>'Open vragen'!A1:A1</f>
        <v>BEOORDELING OPEN VRAGEN</v>
      </c>
      <c r="B2" s="7"/>
      <c r="C2" s="68"/>
      <c r="D2" s="69"/>
      <c r="E2" s="27"/>
      <c r="F2" s="68"/>
      <c r="G2" s="69"/>
      <c r="H2" s="7"/>
      <c r="I2" s="68"/>
      <c r="J2" s="69"/>
    </row>
    <row r="3" spans="1:11" s="2" customFormat="1" ht="30" customHeight="1" x14ac:dyDescent="0.15">
      <c r="A3" s="42" t="str">
        <f>'Open vragen'!A3</f>
        <v>1. 	Plan van aanpak aanvang dienstverlening</v>
      </c>
      <c r="B3" s="8"/>
      <c r="C3" s="6" t="s">
        <v>12</v>
      </c>
      <c r="D3" s="4"/>
      <c r="E3" s="28"/>
      <c r="F3" s="6" t="s">
        <v>12</v>
      </c>
      <c r="G3" s="4"/>
      <c r="H3" s="8"/>
      <c r="I3" s="6" t="s">
        <v>12</v>
      </c>
      <c r="J3" s="4"/>
    </row>
    <row r="4" spans="1:11" s="2" customFormat="1" ht="171" customHeight="1" x14ac:dyDescent="0.15">
      <c r="A4" s="37" t="str">
        <f>'Open vragen'!A4</f>
        <v xml:space="preserve">Zie bijlage 7 'kwaliteit'. </v>
      </c>
      <c r="B4" s="8"/>
      <c r="C4" s="62" t="s">
        <v>2</v>
      </c>
      <c r="D4" s="63"/>
      <c r="E4" s="28"/>
      <c r="F4" s="64" t="s">
        <v>2</v>
      </c>
      <c r="G4" s="63"/>
      <c r="H4" s="8"/>
      <c r="I4" s="64" t="s">
        <v>2</v>
      </c>
      <c r="J4" s="63"/>
    </row>
    <row r="5" spans="1:11" s="2" customFormat="1" ht="30" customHeight="1" x14ac:dyDescent="0.15">
      <c r="A5" s="42" t="str">
        <f>'Open vragen'!A5</f>
        <v>2.	 Afvalscheiding en ambitie duurzaamheid</v>
      </c>
      <c r="B5" s="8"/>
      <c r="C5" s="6" t="s">
        <v>12</v>
      </c>
      <c r="D5" s="4"/>
      <c r="E5" s="28"/>
      <c r="F5" s="6" t="s">
        <v>12</v>
      </c>
      <c r="G5" s="4"/>
      <c r="H5" s="8"/>
      <c r="I5" s="6" t="s">
        <v>12</v>
      </c>
      <c r="J5" s="4"/>
    </row>
    <row r="6" spans="1:11" s="2" customFormat="1" ht="150" customHeight="1" x14ac:dyDescent="0.15">
      <c r="A6" s="37" t="str">
        <f>'Open vragen'!A6</f>
        <v xml:space="preserve">Zie bijlage 7 'kwaliteit'. </v>
      </c>
      <c r="B6" s="8"/>
      <c r="C6" s="62" t="s">
        <v>2</v>
      </c>
      <c r="D6" s="63"/>
      <c r="E6" s="28"/>
      <c r="F6" s="64" t="s">
        <v>2</v>
      </c>
      <c r="G6" s="63"/>
      <c r="H6" s="8"/>
      <c r="I6" s="64" t="s">
        <v>2</v>
      </c>
      <c r="J6" s="63"/>
    </row>
    <row r="7" spans="1:11" s="2" customFormat="1" ht="30" customHeight="1" x14ac:dyDescent="0.15">
      <c r="A7" s="42" t="str">
        <f>'Open vragen'!A7</f>
        <v xml:space="preserve">3.	 Transportbewegingen </v>
      </c>
      <c r="B7" s="8"/>
      <c r="C7" s="6" t="s">
        <v>12</v>
      </c>
      <c r="D7" s="4"/>
      <c r="E7" s="28"/>
      <c r="F7" s="6" t="s">
        <v>12</v>
      </c>
      <c r="G7" s="4"/>
      <c r="H7" s="8"/>
      <c r="I7" s="6" t="s">
        <v>12</v>
      </c>
      <c r="J7" s="4"/>
    </row>
    <row r="8" spans="1:11" s="2" customFormat="1" ht="150" customHeight="1" x14ac:dyDescent="0.15">
      <c r="A8" s="37" t="str">
        <f>'Open vragen'!A8</f>
        <v xml:space="preserve">Zie bijlage 7 'kwaliteit'. </v>
      </c>
      <c r="B8" s="8"/>
      <c r="C8" s="62" t="s">
        <v>2</v>
      </c>
      <c r="D8" s="63"/>
      <c r="E8" s="28"/>
      <c r="F8" s="64" t="s">
        <v>2</v>
      </c>
      <c r="G8" s="63"/>
      <c r="H8" s="8"/>
      <c r="I8" s="64" t="s">
        <v>2</v>
      </c>
      <c r="J8" s="63"/>
    </row>
    <row r="9" spans="1:11" s="2" customFormat="1" ht="30" customHeight="1" x14ac:dyDescent="0.15">
      <c r="A9" s="42" t="str">
        <f>'Open vragen'!A9</f>
        <v xml:space="preserve">4. 	Informatievoorziening </v>
      </c>
      <c r="B9" s="8"/>
      <c r="C9" s="6" t="s">
        <v>12</v>
      </c>
      <c r="D9" s="4"/>
      <c r="E9" s="28"/>
      <c r="F9" s="6" t="s">
        <v>12</v>
      </c>
      <c r="G9" s="4"/>
      <c r="H9" s="8"/>
      <c r="I9" s="6" t="s">
        <v>12</v>
      </c>
      <c r="J9" s="4"/>
    </row>
    <row r="10" spans="1:11" s="2" customFormat="1" ht="150" customHeight="1" x14ac:dyDescent="0.15">
      <c r="A10" s="37" t="str">
        <f>'Open vragen'!A10</f>
        <v xml:space="preserve">Zie bijlage 7 'kwaliteit'. </v>
      </c>
      <c r="B10" s="8"/>
      <c r="C10" s="62" t="s">
        <v>2</v>
      </c>
      <c r="D10" s="63"/>
      <c r="E10" s="28"/>
      <c r="F10" s="64" t="s">
        <v>2</v>
      </c>
      <c r="G10" s="63"/>
      <c r="H10" s="8"/>
      <c r="I10" s="64" t="s">
        <v>2</v>
      </c>
      <c r="J10" s="63"/>
    </row>
    <row r="11" spans="1:11" s="2" customFormat="1" ht="30" customHeight="1" x14ac:dyDescent="0.15">
      <c r="A11" s="42" t="str">
        <f>'Open vragen'!A11</f>
        <v>5.	 Samenwerking met locaties (en scholieren en studenten)</v>
      </c>
      <c r="B11" s="8"/>
      <c r="C11" s="6" t="s">
        <v>12</v>
      </c>
      <c r="D11" s="4"/>
      <c r="E11" s="28"/>
      <c r="F11" s="6" t="s">
        <v>12</v>
      </c>
      <c r="G11" s="4"/>
      <c r="H11" s="8"/>
      <c r="I11" s="6" t="s">
        <v>12</v>
      </c>
      <c r="J11" s="4"/>
    </row>
    <row r="12" spans="1:11" s="2" customFormat="1" ht="150" customHeight="1" x14ac:dyDescent="0.15">
      <c r="A12" s="37" t="str">
        <f>'Open vragen'!A12</f>
        <v xml:space="preserve">Zie bijlage 7 'kwaliteit'. </v>
      </c>
      <c r="B12" s="8"/>
      <c r="C12" s="62" t="s">
        <v>2</v>
      </c>
      <c r="D12" s="63"/>
      <c r="E12" s="28"/>
      <c r="F12" s="64" t="s">
        <v>2</v>
      </c>
      <c r="G12" s="63"/>
      <c r="H12" s="8"/>
      <c r="I12" s="64" t="s">
        <v>2</v>
      </c>
      <c r="J12" s="63"/>
    </row>
    <row r="13" spans="1:11" s="2" customFormat="1" ht="20" customHeight="1" x14ac:dyDescent="0.15">
      <c r="A13" s="17"/>
      <c r="B13" s="9"/>
      <c r="C13" s="18"/>
      <c r="D13" s="18"/>
      <c r="E13" s="9"/>
      <c r="F13" s="18"/>
      <c r="G13" s="18"/>
      <c r="H13" s="9"/>
      <c r="I13" s="18"/>
      <c r="J13" s="19"/>
    </row>
    <row r="14" spans="1:11" x14ac:dyDescent="0.2">
      <c r="A14" s="5"/>
      <c r="B14" s="3"/>
      <c r="H14" s="2"/>
    </row>
  </sheetData>
  <sheetProtection algorithmName="SHA-512" hashValue="wN+R5EXYJ9AdbzeQpakFjcesPuT0Sq4JYX3fLeedAj3XSE0RF1LkHcdZ+7cNWNopF0M3aqKj9q6jUkkUcRy0NQ==" saltValue="ViopHn+dNT/5lAyT9lYKYg==" spinCount="100000" sheet="1" objects="1" scenarios="1"/>
  <mergeCells count="21">
    <mergeCell ref="C1:D1"/>
    <mergeCell ref="F1:G1"/>
    <mergeCell ref="I1:J1"/>
    <mergeCell ref="C2:D2"/>
    <mergeCell ref="F2:G2"/>
    <mergeCell ref="I2:J2"/>
    <mergeCell ref="C4:D4"/>
    <mergeCell ref="F4:G4"/>
    <mergeCell ref="I4:J4"/>
    <mergeCell ref="C6:D6"/>
    <mergeCell ref="F6:G6"/>
    <mergeCell ref="I6:J6"/>
    <mergeCell ref="C12:D12"/>
    <mergeCell ref="F12:G12"/>
    <mergeCell ref="I12:J12"/>
    <mergeCell ref="C8:D8"/>
    <mergeCell ref="F8:G8"/>
    <mergeCell ref="I8:J8"/>
    <mergeCell ref="C10:D10"/>
    <mergeCell ref="F10:G10"/>
    <mergeCell ref="I10:J10"/>
  </mergeCells>
  <dataValidations count="1">
    <dataValidation type="list" errorStyle="warning" allowBlank="1" showErrorMessage="1" error="Voer juiste waarde in. " sqref="I7 C3 F3 F5 C5 I3 I5 C7 F7 F9 C9 I9 F11 C11 I11" xr:uid="{0510CD85-FB0D-EA48-A187-A806F1FA41E6}">
      <formula1>SCORE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41"/>
  <sheetViews>
    <sheetView showGridLines="0" zoomScale="110" zoomScaleNormal="110" workbookViewId="0">
      <pane ySplit="1" topLeftCell="A33" activePane="bottomLeft" state="frozen"/>
      <selection pane="bottomLeft" activeCell="D38" sqref="D38"/>
    </sheetView>
  </sheetViews>
  <sheetFormatPr baseColWidth="10" defaultColWidth="8.83203125" defaultRowHeight="15" x14ac:dyDescent="0.2"/>
  <cols>
    <col min="1" max="1" width="60.83203125" customWidth="1"/>
    <col min="2" max="2" width="20.83203125" customWidth="1"/>
    <col min="3" max="3" width="2.83203125" style="5" customWidth="1"/>
    <col min="4" max="4" width="20.83203125" customWidth="1"/>
    <col min="5" max="5" width="30.83203125" customWidth="1"/>
    <col min="6" max="6" width="2.83203125" style="5" customWidth="1"/>
    <col min="7" max="7" width="20.83203125" customWidth="1"/>
    <col min="8" max="8" width="30.83203125" customWidth="1"/>
    <col min="9" max="9" width="2.83203125" style="5" customWidth="1"/>
    <col min="10" max="10" width="20.83203125" customWidth="1"/>
    <col min="11" max="11" width="30.83203125" customWidth="1"/>
  </cols>
  <sheetData>
    <row r="1" spans="1:11" ht="40" customHeight="1" x14ac:dyDescent="0.2">
      <c r="A1" s="76" t="s">
        <v>4</v>
      </c>
      <c r="B1" s="77"/>
      <c r="C1" s="10"/>
      <c r="D1" s="73" t="str">
        <f>'Beoordelaar 1'!C1</f>
        <v>Inschrijver 1</v>
      </c>
      <c r="E1" s="74"/>
      <c r="F1" s="11"/>
      <c r="G1" s="73" t="str">
        <f>'Beoordelaar 1'!F1</f>
        <v>Inschrijver 2</v>
      </c>
      <c r="H1" s="74"/>
      <c r="I1" s="11"/>
      <c r="J1" s="73" t="str">
        <f>'Beoordelaar 1'!I1</f>
        <v>Inschrijver 3</v>
      </c>
      <c r="K1" s="74"/>
    </row>
    <row r="2" spans="1:11" ht="15" customHeight="1" x14ac:dyDescent="0.2">
      <c r="A2" s="33"/>
      <c r="B2" s="33"/>
      <c r="C2" s="30"/>
      <c r="D2" s="34"/>
      <c r="E2" s="32"/>
      <c r="F2" s="30"/>
      <c r="G2" s="31"/>
      <c r="H2" s="32"/>
      <c r="I2" s="30"/>
      <c r="J2" s="31"/>
      <c r="K2" s="32"/>
    </row>
    <row r="3" spans="1:11" ht="36" customHeight="1" x14ac:dyDescent="0.2">
      <c r="A3" s="20" t="str">
        <f>'Open vragen'!A1:A1</f>
        <v>BEOORDELING OPEN VRAGEN</v>
      </c>
      <c r="B3" s="35"/>
      <c r="C3" s="7"/>
      <c r="D3" s="21"/>
      <c r="E3" s="21" t="s">
        <v>8</v>
      </c>
      <c r="F3" s="12"/>
      <c r="G3" s="21"/>
      <c r="H3" s="21" t="s">
        <v>8</v>
      </c>
      <c r="I3" s="12"/>
      <c r="J3" s="21"/>
      <c r="K3" s="21" t="s">
        <v>8</v>
      </c>
    </row>
    <row r="4" spans="1:11" ht="56" customHeight="1" x14ac:dyDescent="0.2">
      <c r="A4" s="82" t="str">
        <f>'Open vragen'!A3</f>
        <v>1. 	Plan van aanpak aanvang dienstverlening</v>
      </c>
      <c r="B4" s="24" t="s">
        <v>20</v>
      </c>
      <c r="C4" s="8"/>
      <c r="D4" s="22" t="str">
        <f>'Beoordelaar 1'!C3</f>
        <v>SCORE:</v>
      </c>
      <c r="E4" s="72" t="s">
        <v>2</v>
      </c>
      <c r="F4" s="8"/>
      <c r="G4" s="22" t="str">
        <f>'Beoordelaar 1'!F3</f>
        <v>SCORE:</v>
      </c>
      <c r="H4" s="72" t="s">
        <v>2</v>
      </c>
      <c r="I4" s="8"/>
      <c r="J4" s="22" t="str">
        <f>'Beoordelaar 1'!I3</f>
        <v>SCORE:</v>
      </c>
      <c r="K4" s="72" t="s">
        <v>2</v>
      </c>
    </row>
    <row r="5" spans="1:11" ht="55" customHeight="1" x14ac:dyDescent="0.2">
      <c r="A5" s="83"/>
      <c r="B5" s="24" t="s">
        <v>21</v>
      </c>
      <c r="C5" s="8"/>
      <c r="D5" s="22" t="str">
        <f>'Beoordelaar 2'!C3</f>
        <v>SCORE:</v>
      </c>
      <c r="E5" s="72"/>
      <c r="F5" s="8"/>
      <c r="G5" s="22" t="str">
        <f>'Beoordelaar 2'!F3</f>
        <v>SCORE:</v>
      </c>
      <c r="H5" s="72"/>
      <c r="I5" s="8"/>
      <c r="J5" s="22" t="str">
        <f>'Beoordelaar 2'!I3</f>
        <v>SCORE:</v>
      </c>
      <c r="K5" s="72"/>
    </row>
    <row r="6" spans="1:11" ht="55" customHeight="1" x14ac:dyDescent="0.2">
      <c r="A6" s="83"/>
      <c r="B6" s="24" t="s">
        <v>22</v>
      </c>
      <c r="C6" s="8"/>
      <c r="D6" s="22" t="str">
        <f>'Beoordelaar 3'!C3</f>
        <v>SCORE:</v>
      </c>
      <c r="E6" s="72"/>
      <c r="F6" s="8"/>
      <c r="G6" s="22" t="str">
        <f>'Beoordelaar 3'!F3</f>
        <v>SCORE:</v>
      </c>
      <c r="H6" s="72"/>
      <c r="I6" s="8"/>
      <c r="J6" s="22" t="str">
        <f>'Beoordelaar 3'!I3</f>
        <v>SCORE:</v>
      </c>
      <c r="K6" s="72"/>
    </row>
    <row r="7" spans="1:11" ht="55" customHeight="1" x14ac:dyDescent="0.2">
      <c r="A7" s="83"/>
      <c r="B7" s="61" t="s">
        <v>38</v>
      </c>
      <c r="C7" s="8"/>
      <c r="D7" s="60" t="str">
        <f>'Beoordelaar 4'!C3</f>
        <v>SCORE:</v>
      </c>
      <c r="E7" s="72"/>
      <c r="F7" s="8"/>
      <c r="G7" s="60" t="str">
        <f>'Beoordelaar 4'!F3</f>
        <v>SCORE:</v>
      </c>
      <c r="H7" s="72"/>
      <c r="I7" s="8"/>
      <c r="J7" s="60" t="str">
        <f>'Beoordelaar 4'!I3</f>
        <v>SCORE:</v>
      </c>
      <c r="K7" s="72"/>
    </row>
    <row r="8" spans="1:11" ht="55" customHeight="1" x14ac:dyDescent="0.2">
      <c r="A8" s="84"/>
      <c r="B8" s="61" t="s">
        <v>39</v>
      </c>
      <c r="C8" s="8"/>
      <c r="D8" s="60" t="str">
        <f>'Beoordelaar 5'!C3</f>
        <v>SCORE:</v>
      </c>
      <c r="E8" s="72"/>
      <c r="F8" s="8"/>
      <c r="G8" s="60" t="str">
        <f>'Beoordelaar 5'!F3</f>
        <v>SCORE:</v>
      </c>
      <c r="H8" s="72"/>
      <c r="I8" s="8"/>
      <c r="J8" s="60" t="str">
        <f>'Beoordelaar 5'!I3</f>
        <v>SCORE:</v>
      </c>
      <c r="K8" s="72"/>
    </row>
    <row r="9" spans="1:11" ht="20" customHeight="1" x14ac:dyDescent="0.2">
      <c r="A9" s="78" t="s">
        <v>3</v>
      </c>
      <c r="B9" s="78"/>
      <c r="C9" s="8"/>
      <c r="D9" s="29" t="s">
        <v>12</v>
      </c>
      <c r="E9" s="72"/>
      <c r="F9" s="8"/>
      <c r="G9" s="29" t="s">
        <v>12</v>
      </c>
      <c r="H9" s="72"/>
      <c r="I9" s="8"/>
      <c r="J9" s="29" t="s">
        <v>12</v>
      </c>
      <c r="K9" s="72"/>
    </row>
    <row r="10" spans="1:11" ht="20" customHeight="1" x14ac:dyDescent="0.2">
      <c r="A10" s="79"/>
      <c r="B10" s="79"/>
      <c r="C10" s="8"/>
      <c r="D10" s="23" t="str">
        <f>IF(D9="Uitmuntend","€ 12.000",IF(D9="Goed","€ 9.600",IF(D9="Voldoende","€ 0",IF(D9="Matig","-€ 12.000",IF(D9="Onvoldoende","KNOCK OUT"," ")))))</f>
        <v xml:space="preserve"> </v>
      </c>
      <c r="E10" s="72"/>
      <c r="F10" s="8"/>
      <c r="G10" s="23" t="str">
        <f>IF(G9="Uitmuntend","€ 12.000",IF(G9="Goed","€ 9.600",IF(G9="Voldoende","€ 0",IF(G9="Matig","-€ 12.000",IF(G9="Onvoldoende","KNOCK OUT"," ")))))</f>
        <v xml:space="preserve"> </v>
      </c>
      <c r="H10" s="72"/>
      <c r="I10" s="8"/>
      <c r="J10" s="23" t="str">
        <f>IF(J9="Uitmuntend","€ 12.000",IF(J9="Goed","€ 9.600",IF(J9="Voldoende","€ 0",IF(J9="Matig","-€ 12.000",IF(J9="Onvoldoende","KNOCK OUT"," ")))))</f>
        <v xml:space="preserve"> </v>
      </c>
      <c r="K10" s="72"/>
    </row>
    <row r="11" spans="1:11" ht="61" customHeight="1" x14ac:dyDescent="0.2">
      <c r="A11" s="82" t="str">
        <f>'Open vragen'!A5</f>
        <v>2.	 Afvalscheiding en ambitie duurzaamheid</v>
      </c>
      <c r="B11" s="24" t="str">
        <f>B4</f>
        <v>Beoordelaar 1</v>
      </c>
      <c r="C11" s="8"/>
      <c r="D11" s="22" t="str">
        <f>'Beoordelaar 1'!C5</f>
        <v>SCORE:</v>
      </c>
      <c r="E11" s="72" t="s">
        <v>2</v>
      </c>
      <c r="F11" s="8"/>
      <c r="G11" s="22" t="str">
        <f>'Beoordelaar 1'!F5</f>
        <v>SCORE:</v>
      </c>
      <c r="H11" s="72" t="s">
        <v>2</v>
      </c>
      <c r="I11" s="8"/>
      <c r="J11" s="22" t="str">
        <f>'Beoordelaar 1'!I5</f>
        <v>SCORE:</v>
      </c>
      <c r="K11" s="72" t="s">
        <v>2</v>
      </c>
    </row>
    <row r="12" spans="1:11" ht="77" customHeight="1" x14ac:dyDescent="0.2">
      <c r="A12" s="83"/>
      <c r="B12" s="24" t="str">
        <f>B5</f>
        <v>Beoordelaar 2</v>
      </c>
      <c r="C12" s="8"/>
      <c r="D12" s="22" t="str">
        <f>'Beoordelaar 2'!C5</f>
        <v>SCORE:</v>
      </c>
      <c r="E12" s="72"/>
      <c r="F12" s="8"/>
      <c r="G12" s="22" t="str">
        <f>'Beoordelaar 2'!F5</f>
        <v>SCORE:</v>
      </c>
      <c r="H12" s="72"/>
      <c r="I12" s="8"/>
      <c r="J12" s="22" t="str">
        <f>'Beoordelaar 2'!I5</f>
        <v>SCORE:</v>
      </c>
      <c r="K12" s="72"/>
    </row>
    <row r="13" spans="1:11" ht="74" customHeight="1" x14ac:dyDescent="0.2">
      <c r="A13" s="83"/>
      <c r="B13" s="24" t="str">
        <f>B6</f>
        <v>Beoordelaar 3</v>
      </c>
      <c r="C13" s="8"/>
      <c r="D13" s="22" t="str">
        <f>'Beoordelaar 3'!C5</f>
        <v>SCORE:</v>
      </c>
      <c r="E13" s="72"/>
      <c r="F13" s="8"/>
      <c r="G13" s="22" t="str">
        <f>'Beoordelaar 3'!F5</f>
        <v>SCORE:</v>
      </c>
      <c r="H13" s="72"/>
      <c r="I13" s="8"/>
      <c r="J13" s="22" t="str">
        <f>'Beoordelaar 3'!I5</f>
        <v>SCORE:</v>
      </c>
      <c r="K13" s="72"/>
    </row>
    <row r="14" spans="1:11" ht="74" customHeight="1" x14ac:dyDescent="0.2">
      <c r="A14" s="83"/>
      <c r="B14" s="24" t="str">
        <f>B7</f>
        <v>Beoordelaar 4</v>
      </c>
      <c r="C14" s="8"/>
      <c r="D14" s="60" t="str">
        <f>'Beoordelaar 4'!C5</f>
        <v>SCORE:</v>
      </c>
      <c r="E14" s="72"/>
      <c r="F14" s="8"/>
      <c r="G14" s="60" t="str">
        <f>'Beoordelaar 4'!F5</f>
        <v>SCORE:</v>
      </c>
      <c r="H14" s="72"/>
      <c r="I14" s="8"/>
      <c r="J14" s="60" t="str">
        <f>'Beoordelaar 4'!I5</f>
        <v>SCORE:</v>
      </c>
      <c r="K14" s="72"/>
    </row>
    <row r="15" spans="1:11" ht="74" customHeight="1" x14ac:dyDescent="0.2">
      <c r="A15" s="84"/>
      <c r="B15" s="24" t="str">
        <f>B8</f>
        <v>Beoordelaar 5</v>
      </c>
      <c r="C15" s="8"/>
      <c r="D15" s="60" t="str">
        <f>'Beoordelaar 5'!C5</f>
        <v>SCORE:</v>
      </c>
      <c r="E15" s="72"/>
      <c r="F15" s="8"/>
      <c r="G15" s="60" t="str">
        <f>'Beoordelaar 5'!F5</f>
        <v>SCORE:</v>
      </c>
      <c r="H15" s="72"/>
      <c r="I15" s="8"/>
      <c r="J15" s="60" t="str">
        <f>'Beoordelaar 5'!I5</f>
        <v>SCORE:</v>
      </c>
      <c r="K15" s="72"/>
    </row>
    <row r="16" spans="1:11" ht="20" customHeight="1" x14ac:dyDescent="0.2">
      <c r="A16" s="78" t="s">
        <v>3</v>
      </c>
      <c r="B16" s="78"/>
      <c r="C16" s="8"/>
      <c r="D16" s="29" t="s">
        <v>12</v>
      </c>
      <c r="E16" s="72"/>
      <c r="F16" s="8"/>
      <c r="G16" s="29" t="s">
        <v>12</v>
      </c>
      <c r="H16" s="72"/>
      <c r="I16" s="8"/>
      <c r="J16" s="29" t="s">
        <v>12</v>
      </c>
      <c r="K16" s="72"/>
    </row>
    <row r="17" spans="1:11" ht="20" customHeight="1" x14ac:dyDescent="0.2">
      <c r="A17" s="79"/>
      <c r="B17" s="79"/>
      <c r="C17" s="8"/>
      <c r="D17" s="23" t="str">
        <f>IF(D16="Uitmuntend","€ 18.000",IF(D16="Goed","€ 14.400",IF(D16="Voldoende","€ 0",IF(D16="Matig","-€ 18.000",IF(D16="Onvoldoende","KNOCK OUT"," ")))))</f>
        <v xml:space="preserve"> </v>
      </c>
      <c r="E17" s="72"/>
      <c r="F17" s="8"/>
      <c r="G17" s="23" t="str">
        <f>IF(G16="Uitmuntend","€ 18.000",IF(G16="Goed","€ 14.400",IF(G16="Voldoende","€ 0",IF(G16="Matig","-€ 18.000",IF(G16="Onvoldoende","KNOCK OUT"," ")))))</f>
        <v xml:space="preserve"> </v>
      </c>
      <c r="H17" s="72"/>
      <c r="I17" s="8"/>
      <c r="J17" s="23" t="str">
        <f>IF(J16="Uitmuntend","€ 18.000",IF(J16="Goed","€ 14.400",IF(J16="Voldoende","€ 0",IF(J16="Matig","-€ 18.000",IF(J16="Onvoldoende","KNOCK OUT"," ")))))</f>
        <v xml:space="preserve"> </v>
      </c>
      <c r="K17" s="72"/>
    </row>
    <row r="18" spans="1:11" ht="56" customHeight="1" x14ac:dyDescent="0.2">
      <c r="A18" s="82" t="str">
        <f>'Open vragen'!A7</f>
        <v xml:space="preserve">3.	 Transportbewegingen </v>
      </c>
      <c r="B18" s="24" t="str">
        <f>B4</f>
        <v>Beoordelaar 1</v>
      </c>
      <c r="C18" s="8"/>
      <c r="D18" s="22" t="str">
        <f>'Beoordelaar 1'!C7</f>
        <v>SCORE:</v>
      </c>
      <c r="E18" s="72" t="s">
        <v>2</v>
      </c>
      <c r="F18" s="8"/>
      <c r="G18" s="22" t="str">
        <f>'Beoordelaar 1'!F7</f>
        <v>SCORE:</v>
      </c>
      <c r="H18" s="72" t="s">
        <v>2</v>
      </c>
      <c r="I18" s="8"/>
      <c r="J18" s="22" t="str">
        <f>'Beoordelaar 1'!I7</f>
        <v>SCORE:</v>
      </c>
      <c r="K18" s="72" t="s">
        <v>2</v>
      </c>
    </row>
    <row r="19" spans="1:11" ht="55" customHeight="1" x14ac:dyDescent="0.2">
      <c r="A19" s="83"/>
      <c r="B19" s="24" t="str">
        <f>B5</f>
        <v>Beoordelaar 2</v>
      </c>
      <c r="C19" s="8"/>
      <c r="D19" s="22" t="str">
        <f>'Beoordelaar 2'!C7</f>
        <v>SCORE:</v>
      </c>
      <c r="E19" s="72"/>
      <c r="F19" s="8"/>
      <c r="G19" s="22" t="str">
        <f>'Beoordelaar 2'!F7</f>
        <v>SCORE:</v>
      </c>
      <c r="H19" s="72"/>
      <c r="I19" s="8"/>
      <c r="J19" s="22" t="str">
        <f>'Beoordelaar 2'!I7</f>
        <v>SCORE:</v>
      </c>
      <c r="K19" s="72"/>
    </row>
    <row r="20" spans="1:11" ht="55" customHeight="1" x14ac:dyDescent="0.2">
      <c r="A20" s="83"/>
      <c r="B20" s="24" t="str">
        <f>B6</f>
        <v>Beoordelaar 3</v>
      </c>
      <c r="C20" s="8"/>
      <c r="D20" s="22" t="str">
        <f>'Beoordelaar 3'!C7</f>
        <v>SCORE:</v>
      </c>
      <c r="E20" s="72"/>
      <c r="F20" s="8"/>
      <c r="G20" s="22" t="str">
        <f>'Beoordelaar 3'!F7</f>
        <v>SCORE:</v>
      </c>
      <c r="H20" s="72"/>
      <c r="I20" s="8"/>
      <c r="J20" s="22" t="str">
        <f>'Beoordelaar 3'!I7</f>
        <v>SCORE:</v>
      </c>
      <c r="K20" s="72"/>
    </row>
    <row r="21" spans="1:11" ht="55" customHeight="1" x14ac:dyDescent="0.2">
      <c r="A21" s="83"/>
      <c r="B21" s="24" t="str">
        <f>B7</f>
        <v>Beoordelaar 4</v>
      </c>
      <c r="C21" s="8"/>
      <c r="D21" s="60" t="str">
        <f>'Beoordelaar 4'!C7</f>
        <v>SCORE:</v>
      </c>
      <c r="E21" s="72"/>
      <c r="F21" s="8"/>
      <c r="G21" s="60" t="str">
        <f>'Beoordelaar 4'!F7</f>
        <v>SCORE:</v>
      </c>
      <c r="H21" s="72"/>
      <c r="I21" s="8"/>
      <c r="J21" s="60" t="str">
        <f>'Beoordelaar 4'!I7</f>
        <v>SCORE:</v>
      </c>
      <c r="K21" s="72"/>
    </row>
    <row r="22" spans="1:11" ht="55" customHeight="1" x14ac:dyDescent="0.2">
      <c r="A22" s="84"/>
      <c r="B22" s="24" t="str">
        <f>B8</f>
        <v>Beoordelaar 5</v>
      </c>
      <c r="C22" s="8"/>
      <c r="D22" s="60" t="str">
        <f>'Beoordelaar 5'!C7</f>
        <v>SCORE:</v>
      </c>
      <c r="E22" s="72"/>
      <c r="F22" s="8"/>
      <c r="G22" s="60" t="str">
        <f>'Beoordelaar 5'!F7</f>
        <v>SCORE:</v>
      </c>
      <c r="H22" s="72"/>
      <c r="I22" s="8"/>
      <c r="J22" s="60" t="str">
        <f>'Beoordelaar 5'!I7</f>
        <v>SCORE:</v>
      </c>
      <c r="K22" s="72"/>
    </row>
    <row r="23" spans="1:11" ht="20" customHeight="1" x14ac:dyDescent="0.2">
      <c r="A23" s="78" t="s">
        <v>3</v>
      </c>
      <c r="B23" s="78"/>
      <c r="C23" s="8"/>
      <c r="D23" s="29" t="s">
        <v>12</v>
      </c>
      <c r="E23" s="72"/>
      <c r="F23" s="8"/>
      <c r="G23" s="29" t="s">
        <v>12</v>
      </c>
      <c r="H23" s="72"/>
      <c r="I23" s="8"/>
      <c r="J23" s="29" t="s">
        <v>12</v>
      </c>
      <c r="K23" s="72"/>
    </row>
    <row r="24" spans="1:11" ht="20" customHeight="1" x14ac:dyDescent="0.2">
      <c r="A24" s="79"/>
      <c r="B24" s="79"/>
      <c r="C24" s="8"/>
      <c r="D24" s="23" t="str">
        <f>IF(D23="Uitmuntend","€ 10.000",IF(D23="Goed","€ 8.000",IF(D23="Voldoende","€ 0",IF(D23="Matig","-€ 10.000",IF(D23="Onvoldoende","KNOCK OUT"," ")))))</f>
        <v xml:space="preserve"> </v>
      </c>
      <c r="E24" s="72"/>
      <c r="F24" s="8"/>
      <c r="G24" s="23" t="str">
        <f>IF(G23="Uitmuntend","€ 10.000",IF(G23="Goed","€ 8.000",IF(G23="Voldoende","€ 0",IF(G23="Matig","-€ 10.000",IF(G23="Onvoldoende","KNOCK OUT"," ")))))</f>
        <v xml:space="preserve"> </v>
      </c>
      <c r="H24" s="72"/>
      <c r="I24" s="8"/>
      <c r="J24" s="23" t="str">
        <f>IF(J23="Uitmuntend","€ 10.000",IF(J23="Goed","€ 8.000",IF(J23="Voldoende","€ 0",IF(J23="Matig","-€ 10.000",IF(J23="Onvoldoende","KNOCK OUT"," ")))))</f>
        <v xml:space="preserve"> </v>
      </c>
      <c r="K24" s="72"/>
    </row>
    <row r="25" spans="1:11" ht="61" customHeight="1" x14ac:dyDescent="0.2">
      <c r="A25" s="82" t="str">
        <f>'Open vragen'!A9</f>
        <v xml:space="preserve">4. 	Informatievoorziening </v>
      </c>
      <c r="B25" s="24" t="str">
        <f>B4</f>
        <v>Beoordelaar 1</v>
      </c>
      <c r="C25" s="8"/>
      <c r="D25" s="22" t="str">
        <f>'Beoordelaar 1'!C9</f>
        <v>SCORE:</v>
      </c>
      <c r="E25" s="72" t="s">
        <v>2</v>
      </c>
      <c r="F25" s="8"/>
      <c r="G25" s="22" t="str">
        <f>'Beoordelaar 1'!F9</f>
        <v>SCORE:</v>
      </c>
      <c r="H25" s="72" t="s">
        <v>2</v>
      </c>
      <c r="I25" s="8"/>
      <c r="J25" s="22" t="str">
        <f>'Beoordelaar 1'!I9</f>
        <v>SCORE:</v>
      </c>
      <c r="K25" s="72" t="s">
        <v>2</v>
      </c>
    </row>
    <row r="26" spans="1:11" ht="77" customHeight="1" x14ac:dyDescent="0.2">
      <c r="A26" s="83"/>
      <c r="B26" s="24" t="str">
        <f>B5</f>
        <v>Beoordelaar 2</v>
      </c>
      <c r="C26" s="8"/>
      <c r="D26" s="22" t="str">
        <f>'Beoordelaar 2'!C9</f>
        <v>SCORE:</v>
      </c>
      <c r="E26" s="72"/>
      <c r="F26" s="8"/>
      <c r="G26" s="22" t="str">
        <f>'Beoordelaar 2'!F9</f>
        <v>SCORE:</v>
      </c>
      <c r="H26" s="72"/>
      <c r="I26" s="8"/>
      <c r="J26" s="22" t="str">
        <f>'Beoordelaar 2'!I9</f>
        <v>SCORE:</v>
      </c>
      <c r="K26" s="72"/>
    </row>
    <row r="27" spans="1:11" ht="74" customHeight="1" x14ac:dyDescent="0.2">
      <c r="A27" s="83"/>
      <c r="B27" s="24" t="str">
        <f>B6</f>
        <v>Beoordelaar 3</v>
      </c>
      <c r="C27" s="8"/>
      <c r="D27" s="22" t="str">
        <f>'Beoordelaar 3'!C9</f>
        <v>SCORE:</v>
      </c>
      <c r="E27" s="72"/>
      <c r="F27" s="8"/>
      <c r="G27" s="22" t="str">
        <f>'Beoordelaar 3'!F9</f>
        <v>SCORE:</v>
      </c>
      <c r="H27" s="72"/>
      <c r="I27" s="8"/>
      <c r="J27" s="22" t="str">
        <f>'Beoordelaar 3'!I9</f>
        <v>SCORE:</v>
      </c>
      <c r="K27" s="72"/>
    </row>
    <row r="28" spans="1:11" ht="74" customHeight="1" x14ac:dyDescent="0.2">
      <c r="A28" s="83"/>
      <c r="B28" s="24" t="str">
        <f>B7</f>
        <v>Beoordelaar 4</v>
      </c>
      <c r="C28" s="8"/>
      <c r="D28" s="60" t="str">
        <f>'Beoordelaar 4'!C9</f>
        <v>SCORE:</v>
      </c>
      <c r="E28" s="72"/>
      <c r="F28" s="8"/>
      <c r="G28" s="60" t="str">
        <f>'Beoordelaar 4'!F9</f>
        <v>SCORE:</v>
      </c>
      <c r="H28" s="72"/>
      <c r="I28" s="8"/>
      <c r="J28" s="60" t="str">
        <f>'Beoordelaar 4'!I9</f>
        <v>SCORE:</v>
      </c>
      <c r="K28" s="72"/>
    </row>
    <row r="29" spans="1:11" ht="74" customHeight="1" x14ac:dyDescent="0.2">
      <c r="A29" s="84"/>
      <c r="B29" s="24" t="str">
        <f>B8</f>
        <v>Beoordelaar 5</v>
      </c>
      <c r="C29" s="8"/>
      <c r="D29" s="60" t="str">
        <f>'Beoordelaar 5'!C9</f>
        <v>SCORE:</v>
      </c>
      <c r="E29" s="72"/>
      <c r="F29" s="8"/>
      <c r="G29" s="60" t="str">
        <f>'Beoordelaar 5'!F9</f>
        <v>SCORE:</v>
      </c>
      <c r="H29" s="72"/>
      <c r="I29" s="8"/>
      <c r="J29" s="60" t="str">
        <f>'Beoordelaar 5'!I9</f>
        <v>SCORE:</v>
      </c>
      <c r="K29" s="72"/>
    </row>
    <row r="30" spans="1:11" ht="20" customHeight="1" x14ac:dyDescent="0.2">
      <c r="A30" s="85" t="s">
        <v>3</v>
      </c>
      <c r="B30" s="86"/>
      <c r="C30" s="8"/>
      <c r="D30" s="29" t="s">
        <v>12</v>
      </c>
      <c r="E30" s="72"/>
      <c r="F30" s="8"/>
      <c r="G30" s="29" t="s">
        <v>12</v>
      </c>
      <c r="H30" s="72"/>
      <c r="I30" s="8"/>
      <c r="J30" s="29" t="s">
        <v>12</v>
      </c>
      <c r="K30" s="72"/>
    </row>
    <row r="31" spans="1:11" ht="20" customHeight="1" x14ac:dyDescent="0.2">
      <c r="A31" s="80"/>
      <c r="B31" s="81"/>
      <c r="C31" s="8"/>
      <c r="D31" s="23" t="str">
        <f>IF(D30="Uitmuntend","€ 15.000",IF(D30="Goed","€ 12.000",IF(D30="Voldoende","€ 0",IF(D30="Matig","-€ 15.000",IF(D30="Onvoldoende","KNOCK OUT"," ")))))</f>
        <v xml:space="preserve"> </v>
      </c>
      <c r="E31" s="72"/>
      <c r="F31" s="8"/>
      <c r="G31" s="23" t="str">
        <f>IF(G30="Uitmuntend","€ 15.000",IF(G30="Goed","€ 12.000",IF(G30="Voldoende","€ 0",IF(G30="Matig","-€ 15.000",IF(G30="Onvoldoende","KNOCK OUT"," ")))))</f>
        <v xml:space="preserve"> </v>
      </c>
      <c r="H31" s="72"/>
      <c r="I31" s="8"/>
      <c r="J31" s="23" t="str">
        <f>IF(J30="Uitmuntend","€ 15.000",IF(J30="Goed","€ 12.000",IF(J30="Voldoende","€ 0",IF(J30="Matig","-€ 15.000",IF(J30="Onvoldoende","KNOCK OUT"," ")))))</f>
        <v xml:space="preserve"> </v>
      </c>
      <c r="K31" s="72"/>
    </row>
    <row r="32" spans="1:11" ht="61" customHeight="1" x14ac:dyDescent="0.2">
      <c r="A32" s="82" t="str">
        <f>'Open vragen'!A11</f>
        <v>5.	 Samenwerking met locaties (en scholieren en studenten)</v>
      </c>
      <c r="B32" s="24" t="str">
        <f>B11</f>
        <v>Beoordelaar 1</v>
      </c>
      <c r="C32" s="8"/>
      <c r="D32" s="22" t="str">
        <f>'Beoordelaar 1'!C11</f>
        <v>SCORE:</v>
      </c>
      <c r="E32" s="72" t="s">
        <v>2</v>
      </c>
      <c r="F32" s="8"/>
      <c r="G32" s="22" t="str">
        <f>'Beoordelaar 1'!F11</f>
        <v>SCORE:</v>
      </c>
      <c r="H32" s="72" t="s">
        <v>2</v>
      </c>
      <c r="I32" s="8"/>
      <c r="J32" s="22" t="str">
        <f>'Beoordelaar 1'!I11</f>
        <v>SCORE:</v>
      </c>
      <c r="K32" s="72" t="s">
        <v>2</v>
      </c>
    </row>
    <row r="33" spans="1:11" ht="77" customHeight="1" x14ac:dyDescent="0.2">
      <c r="A33" s="83"/>
      <c r="B33" s="24" t="str">
        <f>B12</f>
        <v>Beoordelaar 2</v>
      </c>
      <c r="C33" s="8"/>
      <c r="D33" s="22" t="str">
        <f>'Beoordelaar 2'!C11</f>
        <v>SCORE:</v>
      </c>
      <c r="E33" s="72"/>
      <c r="F33" s="8"/>
      <c r="G33" s="22" t="str">
        <f>'Beoordelaar 2'!F11</f>
        <v>SCORE:</v>
      </c>
      <c r="H33" s="72"/>
      <c r="I33" s="8"/>
      <c r="J33" s="22" t="str">
        <f>'Beoordelaar 2'!I11</f>
        <v>SCORE:</v>
      </c>
      <c r="K33" s="72"/>
    </row>
    <row r="34" spans="1:11" ht="74" customHeight="1" x14ac:dyDescent="0.2">
      <c r="A34" s="83"/>
      <c r="B34" s="24" t="str">
        <f>B13</f>
        <v>Beoordelaar 3</v>
      </c>
      <c r="C34" s="8"/>
      <c r="D34" s="22" t="str">
        <f>'Beoordelaar 3'!C11</f>
        <v>SCORE:</v>
      </c>
      <c r="E34" s="72"/>
      <c r="F34" s="8"/>
      <c r="G34" s="22" t="str">
        <f>'Beoordelaar 3'!F11</f>
        <v>SCORE:</v>
      </c>
      <c r="H34" s="72"/>
      <c r="I34" s="8"/>
      <c r="J34" s="22" t="str">
        <f>'Beoordelaar 3'!I11</f>
        <v>SCORE:</v>
      </c>
      <c r="K34" s="72"/>
    </row>
    <row r="35" spans="1:11" ht="74" customHeight="1" x14ac:dyDescent="0.2">
      <c r="A35" s="83"/>
      <c r="B35" s="24" t="str">
        <f>B14</f>
        <v>Beoordelaar 4</v>
      </c>
      <c r="C35" s="8"/>
      <c r="D35" s="60" t="str">
        <f>'Beoordelaar 4'!C11</f>
        <v>SCORE:</v>
      </c>
      <c r="E35" s="72"/>
      <c r="F35" s="8"/>
      <c r="G35" s="60" t="str">
        <f>'Beoordelaar 4'!F11</f>
        <v>SCORE:</v>
      </c>
      <c r="H35" s="72"/>
      <c r="I35" s="8"/>
      <c r="J35" s="60" t="str">
        <f>'Beoordelaar 4'!I11</f>
        <v>SCORE:</v>
      </c>
      <c r="K35" s="72"/>
    </row>
    <row r="36" spans="1:11" ht="74" customHeight="1" x14ac:dyDescent="0.2">
      <c r="A36" s="84"/>
      <c r="B36" s="24" t="str">
        <f>B15</f>
        <v>Beoordelaar 5</v>
      </c>
      <c r="C36" s="8"/>
      <c r="D36" s="60" t="str">
        <f>'Beoordelaar 5'!C11</f>
        <v>SCORE:</v>
      </c>
      <c r="E36" s="72"/>
      <c r="F36" s="8"/>
      <c r="G36" s="60" t="str">
        <f>'Beoordelaar 5'!F11</f>
        <v>SCORE:</v>
      </c>
      <c r="H36" s="72"/>
      <c r="I36" s="8"/>
      <c r="J36" s="60" t="str">
        <f>'Beoordelaar 5'!I11</f>
        <v>SCORE:</v>
      </c>
      <c r="K36" s="72"/>
    </row>
    <row r="37" spans="1:11" ht="20" customHeight="1" x14ac:dyDescent="0.2">
      <c r="A37" s="78" t="s">
        <v>3</v>
      </c>
      <c r="B37" s="78"/>
      <c r="C37" s="8"/>
      <c r="D37" s="29" t="s">
        <v>12</v>
      </c>
      <c r="E37" s="72"/>
      <c r="F37" s="8"/>
      <c r="G37" s="29" t="s">
        <v>12</v>
      </c>
      <c r="H37" s="72"/>
      <c r="I37" s="8"/>
      <c r="J37" s="29" t="s">
        <v>12</v>
      </c>
      <c r="K37" s="72"/>
    </row>
    <row r="38" spans="1:11" ht="20" customHeight="1" x14ac:dyDescent="0.2">
      <c r="A38" s="79"/>
      <c r="B38" s="79"/>
      <c r="C38" s="8"/>
      <c r="D38" s="23" t="str">
        <f>IF(D37="Uitmuntend","€ 10.000",IF(D37="Goed","€ 8.000",IF(D37="Voldoende","€ 0",IF(D37="Matig","-€ 10.000",IF(D37="Onvoldoende","KNOCK OUT"," ")))))</f>
        <v xml:space="preserve"> </v>
      </c>
      <c r="E38" s="72"/>
      <c r="F38" s="8"/>
      <c r="G38" s="23" t="str">
        <f>IF(G37="Uitmuntend","€ 10.000",IF(G37="Goed","€ 8.000",IF(G37="Voldoende","€ 0",IF(G37="Matig","-€ 10.000",IF(G37="Onvoldoende","KNOCK OUT"," ")))))</f>
        <v xml:space="preserve"> </v>
      </c>
      <c r="H38" s="72"/>
      <c r="I38" s="8"/>
      <c r="J38" s="23" t="str">
        <f>IF(J37="Uitmuntend","€ 10.000",IF(J37="Goed","€ 8.000",IF(J37="Voldoende","€ 0",IF(J37="Matig","-€ 10.000",IF(J37="Onvoldoende","KNOCK OUT"," ")))))</f>
        <v xml:space="preserve"> </v>
      </c>
      <c r="K38" s="72"/>
    </row>
    <row r="39" spans="1:11" ht="15" customHeight="1" x14ac:dyDescent="0.2">
      <c r="C39"/>
      <c r="F39"/>
      <c r="I39"/>
    </row>
    <row r="40" spans="1:11" ht="30" customHeight="1" x14ac:dyDescent="0.2">
      <c r="A40" s="75" t="s">
        <v>11</v>
      </c>
      <c r="B40" s="75"/>
      <c r="C40" s="8"/>
      <c r="D40" s="25" t="e">
        <f>D10+D17+D24+D31+D38</f>
        <v>#VALUE!</v>
      </c>
      <c r="E40" s="26"/>
      <c r="F40" s="14"/>
      <c r="G40" s="25" t="e">
        <f>G10+G17+G24+G31+G38</f>
        <v>#VALUE!</v>
      </c>
      <c r="H40" s="26"/>
      <c r="I40" s="14"/>
      <c r="J40" s="25" t="e">
        <f>J10+J17+J24+J31+J38</f>
        <v>#VALUE!</v>
      </c>
      <c r="K40" s="26"/>
    </row>
    <row r="41" spans="1:11" ht="15" customHeight="1" x14ac:dyDescent="0.2">
      <c r="A41" s="13"/>
      <c r="B41" s="13"/>
      <c r="C41" s="13"/>
      <c r="D41" s="13"/>
      <c r="E41" s="13"/>
      <c r="F41" s="13"/>
      <c r="G41" s="13"/>
      <c r="H41" s="13"/>
      <c r="I41" s="13"/>
      <c r="J41" s="13"/>
      <c r="K41" s="13"/>
    </row>
  </sheetData>
  <sheetProtection algorithmName="SHA-512" hashValue="dNVg0WhezxW0GjzhCaIDwZrpbQVEwNszKDlLUckG4qYm/M/j6ufwkkzO04e2eKtbPrGunr6Hvr3NsFYsc+BMBA==" saltValue="k5Dw62fGEQTtrbRRULHhTQ==" spinCount="100000" sheet="1" objects="1" scenarios="1"/>
  <mergeCells count="35">
    <mergeCell ref="E32:E38"/>
    <mergeCell ref="H32:H38"/>
    <mergeCell ref="K32:K38"/>
    <mergeCell ref="A37:B37"/>
    <mergeCell ref="A38:B38"/>
    <mergeCell ref="H18:H24"/>
    <mergeCell ref="K18:K24"/>
    <mergeCell ref="A24:B24"/>
    <mergeCell ref="A30:B30"/>
    <mergeCell ref="E18:E24"/>
    <mergeCell ref="E25:E31"/>
    <mergeCell ref="H25:H31"/>
    <mergeCell ref="K25:K31"/>
    <mergeCell ref="A23:B23"/>
    <mergeCell ref="A40:B40"/>
    <mergeCell ref="A1:B1"/>
    <mergeCell ref="A9:B9"/>
    <mergeCell ref="A10:B10"/>
    <mergeCell ref="A16:B16"/>
    <mergeCell ref="A17:B17"/>
    <mergeCell ref="A31:B31"/>
    <mergeCell ref="A4:A8"/>
    <mergeCell ref="A11:A15"/>
    <mergeCell ref="A18:A22"/>
    <mergeCell ref="A25:A29"/>
    <mergeCell ref="A32:A36"/>
    <mergeCell ref="E11:E17"/>
    <mergeCell ref="H11:H17"/>
    <mergeCell ref="K11:K17"/>
    <mergeCell ref="J1:K1"/>
    <mergeCell ref="G1:H1"/>
    <mergeCell ref="D1:E1"/>
    <mergeCell ref="E4:E10"/>
    <mergeCell ref="H4:H10"/>
    <mergeCell ref="K4:K10"/>
  </mergeCells>
  <dataValidations count="1">
    <dataValidation type="list" errorStyle="warning" allowBlank="1" showErrorMessage="1" error="Voer juiste waarde in. " sqref="D9 G9 J9 J16 G16 D16 D23 G23 J23 J30 G30 D30 J37 G37 D37" xr:uid="{70BA320A-265C-834E-B91B-D0F551DDE22B}">
      <formula1>SCORE</formula1>
    </dataValidation>
  </dataValidations>
  <pageMargins left="0.7" right="0.7" top="0.75" bottom="0.75" header="0.3" footer="0.3"/>
  <pageSetup paperSize="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405C4-77B5-C545-A5DA-695F375E469C}">
  <dimension ref="A1:G8"/>
  <sheetViews>
    <sheetView showGridLines="0" zoomScale="90" zoomScaleNormal="90" workbookViewId="0">
      <selection activeCell="A4" sqref="A4"/>
    </sheetView>
  </sheetViews>
  <sheetFormatPr baseColWidth="10" defaultRowHeight="15" x14ac:dyDescent="0.2"/>
  <cols>
    <col min="1" max="1" width="81.5" customWidth="1"/>
    <col min="2" max="2" width="3.33203125" customWidth="1"/>
    <col min="3" max="3" width="28.83203125" customWidth="1"/>
    <col min="4" max="4" width="3.33203125" customWidth="1"/>
    <col min="5" max="5" width="28.83203125" customWidth="1"/>
    <col min="6" max="6" width="3.33203125" customWidth="1"/>
    <col min="7" max="7" width="28.83203125" customWidth="1"/>
  </cols>
  <sheetData>
    <row r="1" spans="1:7" ht="25" customHeight="1" x14ac:dyDescent="0.2">
      <c r="A1" s="43" t="s">
        <v>23</v>
      </c>
      <c r="C1" s="43"/>
      <c r="E1" s="40"/>
      <c r="G1" s="40"/>
    </row>
    <row r="2" spans="1:7" ht="25" customHeight="1" x14ac:dyDescent="0.2">
      <c r="A2" s="44" t="s">
        <v>24</v>
      </c>
      <c r="C2" s="48" t="s">
        <v>5</v>
      </c>
      <c r="D2" s="49"/>
      <c r="E2" s="48" t="s">
        <v>6</v>
      </c>
      <c r="F2" s="49"/>
      <c r="G2" s="48" t="s">
        <v>28</v>
      </c>
    </row>
    <row r="3" spans="1:7" ht="41" customHeight="1" x14ac:dyDescent="0.2">
      <c r="A3" s="45" t="str">
        <f>'Open vragen'!A1</f>
        <v>BEOORDELING OPEN VRAGEN</v>
      </c>
      <c r="C3" s="51" t="e">
        <f>Consensus!D40</f>
        <v>#VALUE!</v>
      </c>
      <c r="D3" s="49"/>
      <c r="E3" s="51" t="e">
        <f>Consensus!G40</f>
        <v>#VALUE!</v>
      </c>
      <c r="F3" s="49"/>
      <c r="G3" s="51" t="e">
        <f>Consensus!J40</f>
        <v>#VALUE!</v>
      </c>
    </row>
    <row r="4" spans="1:7" ht="32" customHeight="1" x14ac:dyDescent="0.2">
      <c r="A4" s="46" t="s">
        <v>25</v>
      </c>
      <c r="C4" s="48" t="e">
        <f>C3</f>
        <v>#VALUE!</v>
      </c>
      <c r="D4" s="49"/>
      <c r="E4" s="48" t="e">
        <f>E3</f>
        <v>#VALUE!</v>
      </c>
      <c r="F4" s="49"/>
      <c r="G4" s="48" t="e">
        <f>G3</f>
        <v>#VALUE!</v>
      </c>
    </row>
    <row r="5" spans="1:7" x14ac:dyDescent="0.2">
      <c r="C5" s="49"/>
      <c r="D5" s="49"/>
      <c r="E5" s="49"/>
      <c r="F5" s="49"/>
      <c r="G5" s="49"/>
    </row>
    <row r="6" spans="1:7" ht="32" customHeight="1" x14ac:dyDescent="0.2">
      <c r="A6" s="46" t="s">
        <v>26</v>
      </c>
      <c r="C6" s="52">
        <v>0</v>
      </c>
      <c r="D6" s="53"/>
      <c r="E6" s="52">
        <v>0</v>
      </c>
      <c r="F6" s="53"/>
      <c r="G6" s="52">
        <v>0</v>
      </c>
    </row>
    <row r="7" spans="1:7" x14ac:dyDescent="0.2">
      <c r="C7" s="49"/>
      <c r="D7" s="49"/>
      <c r="E7" s="49"/>
      <c r="F7" s="49"/>
      <c r="G7" s="49"/>
    </row>
    <row r="8" spans="1:7" ht="23" x14ac:dyDescent="0.2">
      <c r="A8" s="47" t="s">
        <v>27</v>
      </c>
      <c r="C8" s="50" t="e">
        <f>C6-C4</f>
        <v>#VALUE!</v>
      </c>
      <c r="D8" s="49"/>
      <c r="E8" s="50" t="e">
        <f>E6-E4</f>
        <v>#VALUE!</v>
      </c>
      <c r="F8" s="49"/>
      <c r="G8" s="50" t="e">
        <f>G6-G4</f>
        <v>#VALUE!</v>
      </c>
    </row>
  </sheetData>
  <sheetProtection algorithmName="SHA-512" hashValue="kaVEbbwBPuCNHoVTULsGBf327Q1RACegNWqg+GsRdkL+jq0y8q03cY7m43Eij/rICxHGZFbM6gOSK0JF5mdE/g==" saltValue="xP5MRV2bw27OTBeduwCWB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2" ma:contentTypeDescription="Een nieuw document maken." ma:contentTypeScope="" ma:versionID="d9ddba74b78a77a69f9afe61d097b29d">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e0f0422777e4c6338694d46220b124a7"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02FDA7-B587-4B22-83B7-6311F4EB25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785E3E-E8BA-4F67-BE63-B9D7DF2DC537}">
  <ds:schemaRefs>
    <ds:schemaRef ds:uri="http://schemas.microsoft.com/office/2006/metadata/properties"/>
    <ds:schemaRef ds:uri="http://purl.org/dc/terms/"/>
    <ds:schemaRef ds:uri="http://schemas.microsoft.com/office/2006/documentManagement/types"/>
    <ds:schemaRef ds:uri="http://www.w3.org/XML/1998/namespace"/>
    <ds:schemaRef ds:uri="http://purl.org/dc/elements/1.1/"/>
    <ds:schemaRef ds:uri="04d4ff2e-cf62-40b0-a5cf-f8c6524922a9"/>
    <ds:schemaRef ds:uri="cdfd6af9-2027-427e-aee7-f2f3dc2ea940"/>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C4B0610A-E5E3-45FE-AB19-AA433D736C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8</vt:i4>
      </vt:variant>
      <vt:variant>
        <vt:lpstr>Benoemde bereiken</vt:lpstr>
      </vt:variant>
      <vt:variant>
        <vt:i4>1</vt:i4>
      </vt:variant>
    </vt:vector>
  </HeadingPairs>
  <TitlesOfParts>
    <vt:vector size="9" baseType="lpstr">
      <vt:lpstr>Open vragen</vt:lpstr>
      <vt:lpstr>Beoordelaar 1</vt:lpstr>
      <vt:lpstr>Beoordelaar 2</vt:lpstr>
      <vt:lpstr>Beoordelaar 3</vt:lpstr>
      <vt:lpstr>Beoordelaar 4</vt:lpstr>
      <vt:lpstr>Beoordelaar 5</vt:lpstr>
      <vt:lpstr>Consensus</vt:lpstr>
      <vt:lpstr>Eindscore</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dc:description>
  <cp:lastModifiedBy/>
  <dcterms:created xsi:type="dcterms:W3CDTF">2006-09-16T00:00:00Z</dcterms:created>
  <dcterms:modified xsi:type="dcterms:W3CDTF">2024-05-14T10:02:35Z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